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excel-challenge\"/>
    </mc:Choice>
  </mc:AlternateContent>
  <xr:revisionPtr revIDLastSave="0" documentId="13_ncr:1_{75BF06EF-D06D-464E-BAED-9273D92EF1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Outcome per Parent Category" sheetId="2" r:id="rId2"/>
    <sheet name="Outcome per sub-category" sheetId="3" r:id="rId3"/>
    <sheet name="Outcome per date" sheetId="9" r:id="rId4"/>
    <sheet name="Bonus" sheetId="10" r:id="rId5"/>
    <sheet name="Bonus Statistical Analysis" sheetId="11" r:id="rId6"/>
  </sheets>
  <definedNames>
    <definedName name="_xlnm._FilterDatabase" localSheetId="5" hidden="1">'Bonus Statistical Analysis'!$F$1:$F$567</definedName>
    <definedName name="_xlnm._FilterDatabase" localSheetId="0" hidden="1">Crowdfunding!$A$1:$R$1001</definedName>
    <definedName name="goal">Crowdfunding!$D:$D</definedName>
    <definedName name="outcome">Crowdfunding!$G:$G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9" i="11"/>
  <c r="C10" i="11"/>
  <c r="G8" i="11"/>
  <c r="C9" i="11"/>
  <c r="G6" i="11"/>
  <c r="G5" i="11"/>
  <c r="C7" i="11"/>
  <c r="C6" i="11"/>
  <c r="G4" i="11" a="1"/>
  <c r="G4" i="11" s="1"/>
  <c r="C4" i="11" a="1"/>
  <c r="C4" i="11" s="1"/>
  <c r="G3" i="11"/>
  <c r="C3" i="11"/>
  <c r="G2" i="11"/>
  <c r="C2" i="11"/>
  <c r="D3" i="10"/>
  <c r="D4" i="10"/>
  <c r="D5" i="10"/>
  <c r="D6" i="10"/>
  <c r="D7" i="10"/>
  <c r="D8" i="10"/>
  <c r="D9" i="10"/>
  <c r="D10" i="10"/>
  <c r="D11" i="10"/>
  <c r="D12" i="10"/>
  <c r="D13" i="10"/>
  <c r="D2" i="10"/>
  <c r="C3" i="10"/>
  <c r="C4" i="10"/>
  <c r="C5" i="10"/>
  <c r="C6" i="10"/>
  <c r="C7" i="10"/>
  <c r="C8" i="10"/>
  <c r="C9" i="10"/>
  <c r="C10" i="10"/>
  <c r="C11" i="10"/>
  <c r="C12" i="10"/>
  <c r="C13" i="10"/>
  <c r="C2" i="10"/>
  <c r="B3" i="10"/>
  <c r="B4" i="10"/>
  <c r="B5" i="10"/>
  <c r="B6" i="10"/>
  <c r="B7" i="10"/>
  <c r="B8" i="10"/>
  <c r="B9" i="10"/>
  <c r="B10" i="10"/>
  <c r="B11" i="10"/>
  <c r="B12" i="10"/>
  <c r="B1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E7" i="10" l="1"/>
  <c r="E9" i="10"/>
  <c r="H9" i="10" s="1"/>
  <c r="E8" i="10"/>
  <c r="G8" i="10" s="1"/>
  <c r="H8" i="10"/>
  <c r="H7" i="10"/>
  <c r="G7" i="10"/>
  <c r="E2" i="10"/>
  <c r="H2" i="10" s="1"/>
  <c r="E6" i="10"/>
  <c r="H6" i="10" s="1"/>
  <c r="E13" i="10"/>
  <c r="F13" i="10" s="1"/>
  <c r="E5" i="10"/>
  <c r="F5" i="10" s="1"/>
  <c r="F9" i="10"/>
  <c r="E12" i="10"/>
  <c r="H12" i="10" s="1"/>
  <c r="E4" i="10"/>
  <c r="F4" i="10" s="1"/>
  <c r="E11" i="10"/>
  <c r="G11" i="10" s="1"/>
  <c r="E3" i="10"/>
  <c r="F3" i="10" s="1"/>
  <c r="F7" i="10"/>
  <c r="E10" i="10"/>
  <c r="H10" i="10" s="1"/>
  <c r="F8" i="10" l="1"/>
  <c r="G9" i="10"/>
  <c r="H3" i="10"/>
  <c r="F2" i="10"/>
  <c r="H11" i="10"/>
  <c r="G3" i="10"/>
  <c r="F12" i="10"/>
  <c r="F11" i="10"/>
  <c r="F6" i="10"/>
  <c r="G6" i="10"/>
  <c r="G2" i="10"/>
  <c r="H5" i="10"/>
  <c r="H13" i="10"/>
  <c r="G10" i="10"/>
  <c r="G5" i="10"/>
  <c r="G4" i="10"/>
  <c r="H4" i="10"/>
  <c r="G13" i="10"/>
  <c r="G12" i="10"/>
  <c r="F1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<sst xmlns="http://schemas.openxmlformats.org/spreadsheetml/2006/main" count="9075" uniqueCount="2120">
  <si>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</si>
  <si>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</si>
  <si>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</si>
  <si>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</si>
  <si>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</si>
  <si>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</si>
  <si>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</si>
  <si>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</si>
  <si>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</si>
  <si>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</si>
  <si>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</si>
  <si>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</si>
  <si>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</si>
  <si>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</si>
  <si>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</si>
  <si>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</si>
  <si>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</si>
  <si>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</si>
  <si>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</si>
  <si>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</si>
  <si>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</si>
  <si>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</si>
  <si>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</si>
  <si>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</si>
  <si>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</si>
  <si>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</si>
  <si>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</si>
  <si>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</si>
  <si>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</si>
  <si>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</si>
  <si>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</si>
  <si>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</si>
  <si>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</si>
  <si>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</si>
  <si>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</si>
  <si>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</si>
  <si>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</si>
  <si>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</si>
  <si>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</si>
  <si>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</si>
  <si>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</si>
  <si>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</si>
  <si>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</si>
  <si>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</si>
  <si>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</si>
  <si>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</si>
  <si>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</si>
  <si>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</si>
  <si>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</si>
  <si>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</si>
  <si>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</si>
  <si>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</si>
  <si>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</si>
  <si>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</si>
  <si>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</si>
  <si>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</si>
  <si>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</si>
  <si>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</si>
  <si>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</si>
  <si>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</si>
  <si>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</si>
  <si>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</si>
  <si>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</si>
  <si>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</si>
  <si>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</si>
  <si>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</si>
  <si>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</si>
  <si>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</si>
  <si>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</si>
  <si>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</si>
  <si>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</si>
  <si>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</si>
  <si>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</si>
  <si>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</si>
  <si>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</si>
  <si>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</si>
  <si>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</si>
  <si>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</si>
  <si>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</si>
  <si>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</si>
  <si>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</si>
  <si>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</si>
  <si>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</si>
  <si>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</si>
  <si>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</si>
  <si>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</si>
  <si>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</si>
  <si>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</si>
  <si>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</si>
  <si>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</si>
  <si>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</si>
  <si>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</si>
  <si>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</si>
  <si>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</si>
  <si>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</si>
  <si>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</si>
  <si>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</si>
  <si>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</si>
  <si>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</si>
  <si>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</si>
  <si>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</si>
  <si>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</si>
  <si>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</si>
  <si>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</si>
  <si>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</si>
  <si>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</si>
  <si>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</si>
  <si>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</si>
  <si>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</si>
  <si>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</si>
  <si>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</si>
  <si>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</si>
  <si>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</si>
  <si>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</si>
  <si>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</si>
  <si>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</si>
  <si>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</si>
  <si>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</si>
  <si>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</si>
  <si>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</si>
  <si>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</si>
  <si>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</si>
  <si>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</si>
  <si>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</si>
  <si>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</si>
  <si>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</si>
  <si>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</si>
  <si>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</si>
  <si>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</si>
  <si>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</si>
  <si>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</si>
  <si>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</si>
  <si>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</si>
  <si>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</si>
  <si>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</si>
  <si>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</si>
  <si>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</si>
  <si>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</si>
  <si>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</si>
  <si>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</si>
  <si>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</si>
  <si>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</si>
  <si>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</si>
  <si>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</si>
  <si>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</si>
  <si>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</si>
  <si>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</si>
  <si>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</si>
  <si>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</si>
  <si>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</si>
  <si>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</si>
  <si>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</si>
  <si>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</si>
  <si>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</si>
  <si>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</si>
  <si>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</si>
  <si>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</si>
  <si>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</si>
  <si>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</si>
  <si>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</si>
  <si>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</si>
  <si>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</si>
  <si>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</si>
  <si>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</si>
  <si>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</si>
  <si>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</si>
  <si>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</si>
  <si>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</si>
  <si>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</si>
  <si>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</si>
  <si>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</si>
  <si>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</si>
  <si>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</si>
  <si>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</si>
  <si>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</si>
  <si>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</si>
  <si>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</si>
  <si>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</si>
  <si>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</si>
  <si>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</si>
  <si>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</si>
  <si>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</si>
  <si>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</si>
  <si>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</si>
  <si>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</si>
  <si>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</si>
  <si>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</si>
  <si>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</si>
  <si>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</si>
  <si>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</si>
  <si>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</si>
  <si>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</si>
  <si>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</si>
  <si>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</si>
  <si>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</si>
  <si>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</si>
  <si>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</si>
  <si>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</si>
  <si>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</si>
  <si>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</si>
  <si>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</si>
  <si>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</si>
  <si>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</si>
  <si>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</si>
  <si>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</si>
  <si>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</si>
  <si>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</si>
  <si>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</si>
  <si>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</si>
  <si>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</si>
  <si>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</si>
  <si>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</si>
  <si>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</si>
  <si>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</si>
  <si>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</si>
  <si>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</si>
  <si>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</si>
  <si>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</si>
  <si>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</si>
  <si>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</si>
  <si>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</si>
  <si>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</si>
  <si>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</si>
  <si>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</si>
  <si>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</si>
  <si>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</si>
  <si>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</si>
  <si>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</si>
  <si>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</si>
  <si>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</si>
  <si>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</si>
  <si>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</si>
  <si>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</si>
  <si>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</si>
  <si>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</si>
  <si>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</si>
  <si>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</si>
  <si>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</si>
  <si>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</si>
  <si>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</si>
  <si>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</si>
  <si>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</si>
  <si>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</si>
  <si>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</si>
  <si>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</si>
  <si>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</si>
  <si>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</si>
  <si>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</si>
  <si>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</si>
  <si>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</si>
  <si>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</si>
  <si>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</si>
  <si>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</si>
  <si>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</si>
  <si>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</si>
  <si>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</si>
  <si>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</si>
  <si>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</si>
  <si>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</si>
  <si>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</si>
  <si>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</si>
  <si>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</si>
  <si>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</si>
  <si>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</si>
  <si>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</si>
  <si>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</si>
  <si>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</si>
  <si>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</si>
  <si>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</si>
  <si>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</si>
  <si>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</si>
  <si>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</si>
  <si>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</si>
  <si>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</si>
  <si>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</si>
  <si>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</si>
  <si>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</si>
  <si>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</si>
  <si>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</si>
  <si>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</si>
  <si>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</si>
  <si>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</si>
  <si>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</si>
  <si>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</si>
  <si>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</si>
  <si>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</si>
  <si>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</si>
  <si>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</si>
  <si>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</si>
  <si>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</si>
  <si>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</si>
  <si>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</si>
  <si>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</si>
  <si>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</si>
  <si>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</si>
  <si>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</si>
  <si>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</si>
  <si>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</si>
  <si>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</si>
  <si>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</si>
  <si>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</si>
  <si>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</si>
  <si>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</si>
  <si>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</si>
  <si>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</si>
  <si>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</si>
  <si>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</si>
  <si>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</si>
  <si>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</si>
  <si>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</si>
  <si>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</si>
  <si>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</si>
  <si>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</si>
  <si>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</si>
  <si>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</si>
  <si>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</si>
  <si>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</si>
  <si>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</si>
  <si>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</si>
  <si>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</si>
  <si>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</si>
  <si>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</si>
  <si>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</si>
  <si>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</si>
  <si>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</si>
  <si>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</si>
  <si>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</si>
  <si>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</si>
  <si>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</si>
  <si>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</si>
  <si>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</si>
  <si>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</si>
  <si>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</si>
  <si>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</si>
  <si>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</si>
  <si>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</si>
  <si>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</si>
  <si>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</si>
  <si>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</si>
  <si>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</si>
  <si>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</si>
  <si>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</si>
  <si>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</si>
  <si>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</si>
  <si>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</si>
  <si>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</si>
  <si>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</si>
  <si>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</si>
  <si>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</si>
  <si>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</si>
  <si>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</si>
  <si>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</si>
  <si>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</si>
  <si>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</si>
  <si>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</si>
  <si>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</si>
  <si>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</si>
  <si>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</si>
  <si>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</si>
  <si>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</si>
  <si>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</si>
  <si>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</si>
  <si>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</si>
  <si>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</si>
  <si>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</si>
  <si>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</si>
  <si>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</si>
  <si>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</si>
  <si>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</si>
  <si>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</si>
  <si>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</si>
  <si>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</si>
  <si>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</si>
  <si>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</si>
  <si>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</si>
  <si>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</si>
  <si>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</si>
  <si>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</si>
  <si>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</si>
  <si>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</si>
  <si>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</si>
  <si>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</si>
  <si>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</si>
  <si>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</si>
  <si>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</si>
  <si>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</si>
  <si>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</si>
  <si>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</si>
  <si>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</si>
  <si>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</si>
  <si>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</si>
  <si>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</si>
  <si>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</si>
  <si>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</si>
  <si>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</si>
  <si>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</si>
  <si>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</si>
  <si>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</si>
  <si>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</si>
  <si>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</si>
  <si>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</si>
  <si>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</si>
  <si>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</si>
  <si>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</si>
  <si>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</si>
  <si>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</si>
  <si>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</si>
  <si>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</si>
  <si>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</si>
  <si>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</si>
  <si>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</si>
  <si>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</si>
  <si>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</si>
  <si>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</si>
  <si>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</si>
  <si>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</si>
  <si>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</si>
  <si>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</si>
  <si>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</si>
  <si>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</si>
  <si>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</si>
  <si>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</si>
  <si>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</si>
  <si>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</si>
  <si>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</si>
  <si>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</si>
  <si>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</si>
  <si>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</si>
  <si>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</si>
  <si>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</si>
  <si>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</si>
  <si>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</si>
  <si>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</si>
  <si>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</si>
  <si>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</si>
  <si>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</si>
  <si>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</si>
  <si>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</si>
  <si>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</si>
  <si>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</si>
  <si>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</si>
  <si>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</si>
  <si>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</si>
  <si>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</si>
  <si>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</si>
  <si>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</si>
  <si>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</si>
  <si>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</si>
  <si>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</si>
  <si>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</si>
  <si>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</si>
  <si>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</si>
  <si>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</si>
  <si>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</si>
  <si>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</si>
  <si>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</si>
  <si>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</si>
  <si>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</si>
  <si>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</si>
  <si>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</si>
  <si>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</si>
  <si>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</si>
  <si>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</si>
  <si>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</si>
  <si>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</si>
  <si>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</si>
  <si>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</si>
  <si>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</si>
  <si>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</si>
  <si>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</si>
  <si>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</si>
  <si>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</si>
  <si>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</si>
  <si>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</si>
  <si>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</si>
  <si>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</si>
  <si>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</si>
  <si>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</si>
  <si>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</si>
  <si>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</si>
  <si>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</si>
  <si>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</si>
  <si>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</si>
  <si>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</si>
  <si>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</si>
  <si>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</si>
  <si>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</si>
  <si>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</si>
  <si>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</si>
  <si>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</si>
  <si>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</si>
  <si>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</si>
  <si>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</si>
  <si>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</si>
  <si>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</si>
  <si>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</si>
  <si>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</si>
  <si>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</si>
  <si>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</si>
  <si>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</si>
  <si>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</si>
  <si>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</si>
  <si>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</si>
  <si>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</si>
  <si>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</si>
  <si>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</si>
  <si>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</si>
  <si>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</si>
  <si>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</si>
  <si>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</si>
  <si>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</si>
  <si>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</si>
  <si>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</si>
  <si>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</si>
  <si>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</si>
  <si>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</si>
  <si>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</si>
  <si>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</si>
  <si>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</si>
  <si>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</si>
  <si>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</si>
  <si>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</si>
  <si>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</si>
  <si>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</si>
  <si>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</si>
  <si>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</si>
  <si>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</si>
  <si>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</si>
  <si>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</si>
  <si>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</si>
  <si>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</si>
  <si>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</si>
  <si>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</si>
  <si>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</si>
  <si>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</si>
  <si>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</si>
  <si>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</si>
  <si>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</si>
  <si>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</si>
  <si>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</si>
  <si>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</si>
  <si>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</si>
  <si>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</si>
  <si>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</si>
  <si>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</si>
  <si>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</si>
  <si>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</si>
  <si>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</si>
  <si>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</si>
  <si>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</si>
  <si>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</si>
  <si>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</si>
  <si>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</si>
  <si>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</si>
  <si>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</si>
  <si>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</si>
  <si>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</si>
  <si>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</si>
  <si>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</si>
  <si>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</si>
  <si>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</si>
  <si>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</si>
  <si>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</si>
  <si>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</si>
  <si>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</si>
  <si>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</si>
  <si>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</si>
  <si>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</si>
  <si>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</si>
  <si>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</si>
  <si>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</si>
  <si>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</si>
  <si>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</si>
  <si>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</si>
  <si>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</si>
  <si>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</si>
  <si>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</si>
  <si>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</si>
  <si>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</si>
  <si>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</si>
  <si>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</si>
  <si>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</si>
  <si>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</si>
  <si>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</si>
  <si>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</si>
  <si>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</si>
  <si>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</si>
  <si>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</si>
  <si>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</si>
  <si>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</si>
  <si>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</si>
  <si>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</si>
  <si>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</si>
  <si>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</si>
  <si>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</si>
  <si>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</si>
  <si>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</si>
  <si>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</si>
  <si>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</si>
  <si>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</si>
  <si>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</si>
  <si>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</si>
  <si>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</si>
  <si>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</si>
  <si>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</si>
  <si>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</si>
  <si>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</si>
  <si>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</si>
  <si>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</si>
  <si>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</si>
  <si>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</si>
  <si>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</si>
  <si>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</si>
  <si>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</si>
  <si>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</si>
  <si>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</si>
  <si>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</si>
  <si>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</si>
  <si>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</si>
  <si>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</si>
  <si>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</si>
  <si>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</si>
  <si>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</si>
  <si>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</si>
  <si>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</si>
  <si>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</si>
  <si>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</si>
  <si>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</si>
  <si>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</si>
  <si>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</si>
  <si>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</si>
  <si>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</si>
  <si>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</si>
  <si>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</si>
  <si>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</si>
  <si>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</si>
  <si>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</si>
  <si>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</si>
  <si>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</si>
  <si>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</si>
  <si>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</si>
  <si>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</si>
  <si>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</si>
  <si>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</si>
  <si>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</si>
  <si>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</si>
  <si>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</si>
  <si>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</si>
  <si>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</si>
  <si>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</si>
  <si>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</si>
  <si>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</si>
  <si>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</si>
  <si>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</si>
  <si>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</si>
  <si>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</si>
  <si>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</si>
  <si>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</si>
  <si>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</si>
  <si>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</si>
  <si>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</si>
  <si>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</si>
  <si>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</si>
  <si>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</si>
  <si>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</si>
  <si>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</si>
  <si>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</si>
  <si>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</si>
  <si>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</si>
  <si>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</si>
  <si>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</si>
  <si>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</si>
  <si>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</si>
  <si>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</si>
  <si>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</si>
  <si>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</si>
  <si>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</si>
  <si>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</si>
  <si>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</si>
  <si>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</si>
  <si>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</si>
  <si>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</si>
  <si>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</si>
  <si>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</si>
  <si>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</si>
  <si>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</si>
  <si>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</si>
  <si>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</si>
  <si>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</si>
  <si>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</si>
  <si>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</si>
  <si>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</si>
  <si>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</si>
  <si>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</si>
  <si>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</si>
  <si>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</si>
  <si>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</si>
  <si>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</si>
  <si>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</si>
  <si>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</si>
  <si>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</si>
  <si>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</si>
  <si>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</si>
  <si>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</si>
  <si>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</si>
  <si>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</si>
  <si>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</si>
  <si>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</si>
  <si>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</si>
  <si>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</si>
  <si>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</si>
  <si>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</si>
  <si>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</si>
  <si>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</si>
  <si>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</si>
  <si>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</si>
  <si>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</si>
  <si>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</si>
  <si>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</si>
  <si>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</si>
  <si>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</si>
  <si>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</si>
  <si>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</si>
  <si>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</si>
  <si>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</si>
  <si>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</si>
  <si>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</si>
  <si>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</si>
  <si>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</si>
  <si>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</si>
  <si>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</si>
  <si>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</si>
  <si>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</si>
  <si>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</si>
  <si>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</si>
  <si>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</si>
  <si>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</si>
  <si>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</si>
  <si>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</si>
  <si>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</si>
  <si>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</si>
  <si>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</si>
  <si>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</si>
  <si>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</si>
  <si>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</si>
  <si>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</si>
  <si>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</si>
  <si>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</si>
  <si>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</si>
  <si>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</si>
  <si>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</si>
  <si>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</si>
  <si>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</si>
  <si>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</si>
  <si>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</si>
  <si>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</si>
  <si>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</si>
  <si>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</si>
  <si>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</si>
  <si>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</si>
  <si>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</si>
  <si>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</si>
  <si>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</si>
  <si>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</si>
  <si>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</si>
  <si>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</si>
  <si>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</si>
  <si>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</si>
  <si>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</si>
  <si>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</si>
  <si>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</si>
  <si>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</si>
  <si>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</si>
  <si>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</si>
  <si>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</si>
  <si>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</si>
  <si>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</si>
  <si>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</si>
  <si>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</si>
  <si>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</si>
  <si>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</si>
  <si>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</si>
  <si>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</si>
  <si>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</si>
  <si>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</si>
  <si>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</si>
  <si>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</si>
  <si>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</si>
  <si>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</si>
  <si>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</si>
  <si>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</si>
  <si>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</si>
  <si>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</si>
  <si>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</si>
  <si>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</si>
  <si>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</si>
  <si>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</si>
  <si>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</si>
  <si>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</si>
  <si>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</si>
  <si>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</si>
  <si>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</si>
  <si>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</si>
  <si>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</si>
  <si>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</si>
  <si>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</si>
  <si>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</si>
  <si>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</si>
  <si>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</si>
  <si>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</si>
  <si>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</si>
  <si>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</si>
  <si>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</si>
  <si>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</si>
  <si>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</si>
  <si>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</si>
  <si>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</si>
  <si>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</si>
  <si>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</si>
  <si>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</si>
  <si>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</si>
  <si>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</si>
  <si>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</si>
  <si>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</si>
  <si>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</si>
  <si>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</si>
  <si>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</si>
  <si>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</si>
  <si>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</si>
  <si>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</si>
  <si>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</si>
  <si>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</si>
  <si>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</si>
  <si>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</si>
  <si>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</si>
  <si>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</si>
  <si>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</si>
  <si>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</si>
  <si>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</si>
  <si>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</si>
  <si>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</si>
  <si>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</si>
  <si>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</si>
  <si>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</si>
  <si>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</si>
  <si>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</si>
  <si>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</si>
  <si>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</si>
  <si>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</si>
  <si>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</si>
  <si>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</si>
  <si>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</si>
  <si>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</si>
  <si>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</si>
  <si>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</si>
  <si>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</si>
  <si>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</si>
  <si>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</si>
  <si>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</si>
  <si>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</si>
  <si>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</si>
  <si>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</si>
  <si>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</si>
  <si>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</si>
  <si>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</si>
  <si>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</si>
  <si>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</si>
  <si>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</si>
  <si>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</si>
  <si>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</si>
  <si>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</si>
  <si>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</si>
  <si>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</si>
  <si>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</si>
  <si>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</si>
  <si>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</si>
  <si>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</si>
  <si>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</si>
  <si>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</si>
  <si>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</si>
  <si>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</si>
  <si>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</si>
  <si>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</si>
  <si>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</si>
  <si>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</si>
  <si>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</si>
  <si>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</si>
  <si>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</si>
  <si>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</si>
  <si>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</si>
  <si>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</si>
  <si>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</si>
  <si>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</si>
  <si>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</si>
  <si>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</si>
  <si>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</si>
  <si>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</si>
  <si>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</si>
  <si>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</si>
  <si>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</si>
  <si>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</si>
  <si>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</si>
  <si>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</si>
  <si>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</si>
  <si>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</si>
  <si>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</si>
  <si>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</si>
  <si>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</si>
  <si>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</si>
  <si>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</si>
  <si>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</si>
  <si>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</si>
  <si>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</si>
  <si>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</si>
  <si>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</si>
  <si>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</si>
  <si>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</si>
  <si>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</si>
  <si>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</si>
  <si>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</si>
  <si>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</si>
  <si>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</si>
  <si>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</si>
  <si>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</si>
  <si>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</si>
  <si>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</si>
  <si>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</si>
  <si>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</si>
  <si>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</si>
  <si>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</si>
  <si>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</si>
  <si>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</si>
  <si>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</si>
  <si>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</si>
  <si>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</si>
  <si>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</si>
  <si>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</si>
  <si>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</si>
  <si>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</si>
  <si>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</si>
  <si>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</si>
  <si>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</si>
  <si>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</si>
  <si>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</si>
  <si>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</si>
  <si>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</si>
  <si>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</si>
  <si>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</si>
  <si>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</si>
  <si>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</si>
  <si>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</si>
  <si>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</si>
  <si>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</si>
  <si>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</si>
  <si>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</si>
  <si>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</si>
  <si>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</si>
  <si>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</si>
  <si>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</si>
  <si>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</si>
  <si>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</si>
  <si>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</si>
  <si>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</si>
  <si>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</si>
  <si>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</si>
  <si>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</si>
  <si>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</si>
  <si>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</si>
  <si>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</si>
  <si>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</si>
  <si>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</si>
  <si>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</si>
  <si>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</si>
  <si>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</si>
  <si>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</si>
  <si>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</si>
  <si>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</si>
  <si>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</si>
  <si>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</si>
  <si>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</si>
  <si>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</si>
  <si>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</si>
  <si>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</si>
  <si>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</si>
  <si>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</si>
  <si>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</si>
  <si>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</si>
  <si>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</si>
  <si>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</si>
  <si>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</si>
  <si>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</si>
  <si>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</si>
  <si>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</si>
  <si>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</si>
  <si>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</si>
  <si>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</si>
  <si>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</si>
  <si>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</si>
  <si>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</si>
  <si>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</si>
  <si>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</si>
  <si>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</si>
  <si>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</si>
  <si>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</si>
  <si>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</si>
  <si>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</si>
  <si>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</si>
  <si>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</si>
  <si>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</si>
  <si>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</si>
  <si>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</si>
  <si>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</si>
  <si>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</si>
  <si>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</si>
  <si>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</si>
  <si>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</si>
  <si>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</si>
  <si>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</si>
  <si>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</si>
  <si>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</si>
  <si>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</si>
  <si>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</si>
  <si>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</si>
  <si>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</si>
  <si>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</si>
  <si>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</si>
  <si>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</si>
  <si>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</si>
  <si>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</si>
  <si>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</si>
  <si>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</si>
  <si>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</si>
  <si>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</si>
  <si>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</si>
  <si>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</si>
  <si>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</si>
  <si>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</si>
  <si>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</si>
  <si>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</si>
  <si>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</si>
  <si>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</si>
  <si>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</si>
  <si>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</si>
  <si>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</si>
  <si>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</si>
  <si>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</si>
  <si>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</si>
  <si>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</si>
  <si>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</si>
  <si>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</si>
  <si>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</si>
  <si>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</si>
  <si>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</si>
  <si>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</si>
  <si>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</si>
  <si>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</si>
  <si>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</si>
  <si>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</si>
  <si>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</si>
  <si>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</si>
  <si>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</si>
  <si>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</si>
  <si>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</si>
  <si>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</si>
  <si>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</si>
  <si>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</si>
  <si>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</si>
  <si>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</si>
  <si>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</si>
  <si>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</si>
  <si>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</si>
  <si>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</si>
  <si>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</si>
  <si>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</si>
  <si>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</si>
  <si>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</si>
  <si>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</si>
  <si>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</si>
  <si>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</si>
  <si>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</si>
  <si>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</si>
  <si>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</si>
  <si>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</si>
  <si>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</si>
  <si>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</si>
  <si>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</si>
  <si>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</si>
  <si>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</si>
  <si>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</si>
  <si>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</si>
  <si>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</si>
  <si>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</si>
  <si>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</si>
  <si>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</si>
  <si>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</si>
  <si>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</si>
  <si>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</si>
  <si>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</si>
  <si>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</si>
  <si>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</si>
  <si>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</si>
  <si>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</si>
  <si>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</si>
  <si>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</si>
  <si>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</si>
  <si>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</si>
  <si>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</si>
  <si>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</si>
  <si>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</si>
  <si>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</si>
  <si>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</si>
  <si>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</si>
  <si>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</si>
  <si>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</si>
  <si>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</si>
  <si>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</si>
  <si>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</si>
  <si>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</si>
  <si>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</si>
  <si>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</si>
  <si>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</si>
  <si>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</si>
  <si>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</si>
  <si>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</si>
  <si>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</si>
  <si>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</si>
  <si>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</si>
  <si>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</si>
  <si>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</si>
  <si>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</si>
  <si>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</si>
  <si>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</si>
  <si>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</si>
  <si>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</si>
  <si>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</si>
  <si>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</si>
  <si>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</si>
  <si>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</si>
  <si>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</si>
  <si>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</si>
  <si>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</si>
  <si>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</si>
  <si>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</si>
  <si>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</si>
  <si>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</si>
  <si>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</si>
  <si>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</si>
  <si>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</si>
  <si>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</si>
  <si>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</si>
  <si>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</si>
  <si>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</si>
  <si>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</si>
  <si>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</si>
  <si>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</si>
  <si>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</si>
  <si>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</si>
  <si>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</si>
  <si>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</si>
  <si>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</si>
  <si>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</si>
  <si>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</si>
  <si>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</si>
  <si>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</si>
  <si>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</si>
  <si>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</si>
  <si>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</si>
  <si>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</si>
  <si>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</si>
  <si>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</si>
  <si>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</si>
  <si>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</si>
  <si>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</si>
  <si>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</si>
  <si>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</si>
  <si>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</si>
  <si>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</si>
  <si>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</si>
  <si>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</si>
  <si>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</si>
  <si>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</si>
  <si>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</si>
  <si>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</si>
  <si>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</si>
  <si>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</si>
  <si>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</si>
  <si>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</si>
  <si>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</si>
  <si>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</si>
  <si>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</si>
  <si>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</si>
  <si>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</si>
  <si>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</si>
  <si>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</si>
  <si>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</si>
  <si>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</si>
  <si>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</si>
  <si>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</si>
  <si>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</si>
  <si>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</si>
  <si>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</si>
  <si>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</si>
  <si>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</si>
  <si>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</si>
  <si>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</si>
  <si>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</si>
  <si>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</si>
  <si>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</si>
  <si>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</si>
  <si>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</si>
  <si>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</si>
  <si>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</si>
  <si>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</si>
  <si>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</si>
  <si>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</si>
  <si>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</si>
  <si>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</si>
  <si>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</si>
  <si>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</si>
  <si>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</si>
  <si>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</si>
  <si>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</si>
  <si>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</si>
  <si>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</si>
  <si>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</si>
  <si>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</si>
  <si>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</si>
  <si>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</si>
  <si>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</si>
  <si>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</si>
  <si>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</si>
  <si>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</si>
  <si>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</si>
  <si>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</si>
  <si>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</si>
  <si>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</si>
  <si>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</si>
  <si>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</si>
  <si>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</si>
  <si>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</si>
  <si>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</si>
  <si>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</si>
  <si>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</si>
  <si>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</si>
  <si>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</si>
  <si>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</si>
  <si>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</si>
  <si>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</si>
  <si>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</si>
  <si>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</si>
  <si>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</si>
  <si>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</si>
  <si>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</si>
  <si>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</si>
  <si>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</si>
  <si>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</si>
  <si>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</si>
  <si>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</si>
  <si>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</si>
  <si>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</si>
  <si>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</si>
  <si>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</si>
  <si>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</si>
  <si>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</si>
  <si>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</si>
  <si>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</si>
  <si>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</si>
  <si>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</si>
  <si>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</si>
  <si>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</si>
  <si>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</si>
  <si>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</si>
  <si>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</si>
  <si>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</si>
  <si>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</si>
  <si>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</si>
  <si>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</si>
  <si>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</si>
  <si>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</si>
  <si>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</si>
  <si>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</si>
  <si>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</si>
  <si>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</si>
  <si>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</si>
  <si>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</si>
  <si>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</si>
  <si>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</si>
  <si>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</si>
  <si>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</si>
  <si>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</si>
  <si>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</si>
  <si>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</si>
  <si>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</si>
  <si>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</si>
  <si>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</si>
  <si>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</si>
  <si>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</si>
  <si>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</si>
  <si>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</si>
  <si>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</si>
  <si>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</si>
  <si>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</si>
  <si>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</si>
  <si>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</si>
  <si>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</si>
  <si>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</si>
  <si>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</si>
  <si>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</si>
  <si>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</si>
  <si>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</si>
  <si>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</si>
  <si>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</si>
  <si>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</si>
  <si>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</si>
  <si>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</si>
  <si>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</si>
  <si>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</si>
  <si>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</si>
  <si>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</si>
  <si>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</si>
  <si>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</si>
  <si>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</si>
  <si>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</si>
  <si>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</si>
  <si>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</si>
  <si>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</si>
  <si>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</si>
  <si>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</si>
  <si>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</si>
  <si>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</si>
  <si>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</si>
  <si>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</si>
  <si>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</si>
  <si>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</si>
  <si>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</si>
  <si>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</si>
  <si>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</si>
  <si>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</si>
  <si>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</si>
  <si>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</si>
  <si>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</si>
  <si>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</si>
  <si>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</si>
  <si>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</si>
  <si>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</si>
  <si>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</si>
  <si>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</si>
  <si>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</si>
  <si>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</si>
  <si>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</si>
  <si>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</si>
  <si>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</si>
  <si>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</si>
  <si>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</si>
  <si>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</si>
  <si>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</si>
  <si>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</si>
  <si>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</si>
  <si>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</si>
  <si>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</si>
  <si>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</si>
  <si>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</si>
  <si>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</si>
  <si>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</si>
  <si>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</si>
  <si>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</si>
  <si>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</si>
  <si>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</si>
  <si>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</si>
  <si>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</si>
  <si>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</si>
  <si>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</si>
  <si>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</si>
  <si>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</si>
  <si>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</si>
  <si>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</si>
  <si>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</si>
  <si>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</si>
  <si>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</si>
  <si>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</si>
  <si>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</si>
  <si>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</si>
  <si>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</si>
  <si>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</si>
  <si>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</si>
  <si>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</si>
  <si>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</si>
  <si>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</si>
  <si>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</si>
  <si>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</si>
  <si>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</si>
  <si>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</si>
  <si>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</si>
  <si>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</si>
  <si>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</si>
  <si>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</si>
  <si>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</si>
  <si>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</si>
  <si>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</si>
  <si>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</si>
  <si>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</si>
  <si>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</si>
  <si>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</si>
  <si>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</si>
  <si>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</si>
  <si>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</si>
  <si>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</si>
  <si>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</si>
  <si>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</si>
  <si>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</si>
  <si>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</si>
  <si>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</si>
  <si>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</si>
  <si>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</si>
  <si>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</si>
  <si>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</si>
  <si>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</si>
  <si>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</si>
  <si>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</si>
  <si>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</si>
  <si>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</si>
  <si>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</si>
  <si>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</si>
  <si>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</si>
  <si>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</si>
  <si>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</si>
  <si>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</si>
  <si>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</si>
  <si>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</si>
  <si>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</si>
  <si>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</si>
  <si>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</si>
  <si>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</si>
  <si>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</si>
  <si>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</si>
  <si>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</si>
  <si>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</si>
  <si>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</si>
  <si>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</si>
  <si>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</si>
  <si>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</si>
  <si>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</si>
  <si>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</si>
  <si>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</si>
  <si>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</si>
  <si>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</si>
  <si>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</si>
  <si>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</si>
  <si>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</si>
  <si>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</si>
  <si>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</si>
  <si>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</si>
  <si>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</si>
  <si>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</si>
  <si>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</si>
  <si>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</si>
  <si>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</si>
  <si>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</si>
  <si>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</si>
  <si>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</si>
  <si>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</si>
  <si>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</si>
  <si>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</si>
  <si>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</si>
  <si>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</si>
  <si>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</si>
  <si>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</si>
  <si>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</si>
  <si>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</si>
  <si>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</si>
  <si>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</si>
  <si>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</si>
  <si>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</si>
  <si>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</si>
  <si>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</si>
  <si>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</si>
  <si>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</si>
  <si>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</si>
  <si>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</si>
  <si>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</si>
  <si>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</si>
  <si>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</si>
  <si>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</si>
  <si>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</si>
  <si>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</si>
  <si>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</si>
  <si>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</si>
  <si>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</si>
  <si>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</si>
  <si>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</si>
  <si>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</si>
  <si>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</si>
  <si>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</si>
  <si>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</si>
  <si>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</si>
  <si>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</si>
  <si>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</si>
  <si>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</si>
  <si>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</si>
  <si>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</si>
  <si>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</si>
  <si>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</si>
  <si>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</si>
  <si>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</si>
  <si>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</si>
  <si>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</si>
  <si>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</si>
  <si>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</si>
  <si>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</si>
  <si>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</si>
  <si>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</si>
  <si>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</si>
  <si>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</si>
  <si>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</si>
  <si>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</si>
  <si>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</si>
  <si>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</si>
  <si>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</si>
  <si>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</si>
  <si>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</si>
  <si>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</si>
  <si>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</si>
  <si>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</si>
  <si>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</si>
  <si>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</si>
  <si>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</si>
  <si>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</si>
  <si>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</si>
  <si>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</si>
  <si>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</si>
  <si>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</si>
  <si>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</si>
  <si>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</si>
  <si>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</si>
  <si>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</si>
  <si>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</si>
  <si>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</si>
  <si>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</si>
  <si>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</si>
  <si>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</si>
  <si>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</si>
  <si>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</si>
  <si>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</si>
  <si>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</si>
  <si>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</si>
  <si>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</si>
  <si>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</si>
  <si>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</si>
  <si>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</si>
  <si>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</si>
  <si>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</si>
  <si>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</si>
  <si>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</si>
  <si>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</si>
  <si>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</si>
  <si>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</si>
  <si>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</si>
  <si>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</si>
  <si>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</si>
  <si>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</si>
  <si>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</si>
  <si>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</si>
  <si>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</si>
  <si>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</si>
  <si>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</si>
  <si>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</si>
  <si>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</si>
  <si>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</si>
  <si>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</si>
  <si>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</si>
  <si>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</si>
  <si>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</si>
  <si>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</si>
  <si>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</si>
  <si>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</si>
  <si>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</si>
  <si>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</si>
  <si>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</si>
  <si>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</si>
  <si>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</si>
  <si>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</si>
  <si>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</si>
  <si>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</si>
  <si>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</si>
  <si>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</si>
  <si>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</si>
  <si>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</si>
  <si>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</si>
  <si>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</si>
  <si>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</si>
  <si>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</si>
  <si>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</si>
  <si>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</si>
  <si>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</si>
  <si>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</si>
  <si>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</si>
  <si>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</si>
  <si>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</si>
  <si>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</si>
  <si>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</si>
  <si>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</si>
  <si>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</si>
  <si>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</si>
  <si>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</si>
  <si>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</si>
  <si>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</si>
  <si>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</si>
  <si>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</si>
  <si>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</si>
  <si>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</si>
  <si>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</si>
  <si>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</si>
  <si>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</si>
  <si>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</si>
  <si>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</si>
  <si>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</si>
  <si>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</si>
  <si>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</si>
  <si>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</si>
  <si>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</si>
  <si>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</si>
  <si>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</si>
  <si>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</si>
  <si>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</si>
  <si>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</si>
  <si>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</si>
  <si>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</si>
  <si>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</si>
  <si>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</si>
  <si>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</si>
  <si>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</si>
  <si>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</si>
  <si>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</si>
  <si>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</si>
  <si>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</si>
  <si>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</si>
  <si>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</si>
  <si>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</si>
  <si>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</si>
  <si>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</si>
  <si>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</si>
  <si>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</si>
  <si>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</si>
  <si>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</si>
  <si>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</si>
  <si>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</si>
  <si>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</si>
  <si>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</si>
  <si>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</si>
  <si>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</si>
  <si>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</si>
  <si>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</si>
  <si>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</si>
  <si>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</si>
  <si>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</si>
  <si>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</si>
  <si>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</si>
  <si>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</si>
  <si>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</si>
  <si>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</si>
  <si>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</si>
  <si>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</si>
  <si>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</si>
  <si>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</si>
  <si>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</si>
  <si>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</si>
  <si>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</si>
  <si>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</si>
  <si>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</si>
  <si>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</si>
  <si>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</si>
  <si>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</si>
  <si>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</si>
  <si>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</si>
  <si>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</si>
  <si>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</si>
  <si>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</si>
  <si>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</si>
  <si>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</si>
  <si>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</si>
  <si>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</si>
  <si>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</si>
  <si>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</si>
  <si>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</si>
  <si>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</si>
  <si>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</si>
  <si>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</si>
  <si>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</si>
  <si>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</si>
  <si>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</si>
  <si>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</si>
  <si>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</si>
  <si>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</si>
  <si>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</si>
  <si>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</si>
  <si>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</si>
  <si>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</si>
  <si>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</si>
  <si>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</si>
  <si>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</si>
  <si>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</si>
  <si>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</si>
  <si>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</si>
  <si>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</si>
  <si>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</si>
  <si>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</si>
  <si>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</si>
  <si>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</si>
  <si>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</si>
  <si>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</si>
  <si>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</si>
  <si>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</si>
  <si>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</si>
  <si>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</si>
  <si>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</si>
  <si>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</si>
  <si>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</si>
  <si>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</si>
  <si>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</si>
  <si>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</si>
  <si>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</si>
  <si>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</si>
  <si>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</si>
  <si>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</si>
  <si>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</si>
  <si>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</si>
  <si>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</si>
  <si>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</si>
  <si>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</si>
  <si>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</si>
  <si>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</si>
  <si>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</si>
  <si>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</si>
  <si>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</si>
  <si>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</si>
  <si>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</si>
  <si>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</si>
  <si>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</si>
  <si>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</si>
  <si>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</si>
  <si>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</si>
  <si>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</si>
  <si>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</si>
  <si>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</si>
  <si>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</si>
  <si>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</si>
  <si>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</si>
  <si>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</si>
  <si>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</si>
  <si>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</si>
  <si>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</si>
  <si>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</si>
  <si>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</si>
  <si>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</si>
  <si>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</si>
  <si>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</si>
  <si>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</si>
  <si>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</si>
  <si>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</si>
  <si>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</si>
  <si>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</si>
  <si>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</si>
  <si>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</si>
  <si>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</si>
  <si>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</si>
  <si>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</si>
  <si>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</si>
  <si>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</si>
  <si>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</si>
  <si>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</si>
  <si>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</si>
  <si>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</si>
  <si>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</si>
  <si>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</si>
  <si>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</si>
  <si>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</si>
  <si>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</si>
  <si>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</si>
  <si>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</si>
  <si>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</si>
  <si>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</si>
  <si>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</si>
  <si>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</si>
  <si>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</si>
  <si>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</si>
  <si>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</si>
  <si>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</si>
  <si>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</si>
  <si>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</si>
  <si>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</si>
  <si>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</si>
  <si>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</si>
  <si>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</si>
  <si>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</si>
  <si>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</si>
  <si>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</si>
  <si>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</si>
  <si>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</si>
  <si>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</si>
  <si>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</si>
  <si>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</si>
  <si>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</si>
  <si>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</si>
  <si>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</si>
  <si>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</si>
  <si>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</si>
  <si>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</si>
  <si>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</si>
  <si>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</si>
  <si>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</si>
  <si>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</si>
  <si>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</si>
  <si>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</si>
  <si>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</si>
  <si>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</si>
  <si>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</si>
  <si>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</si>
  <si>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</si>
  <si>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</si>
  <si>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</si>
  <si>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</si>
  <si>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</si>
  <si>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</si>
  <si>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</si>
  <si>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</si>
  <si>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</si>
  <si>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</si>
  <si>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</si>
  <si>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</si>
  <si>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</si>
  <si>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</si>
  <si>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</si>
  <si>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</si>
  <si>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</si>
  <si>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</si>
  <si>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</si>
  <si>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</si>
  <si>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</si>
  <si>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</si>
  <si>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</si>
  <si>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</si>
  <si>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</si>
  <si>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</si>
  <si>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</si>
  <si>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</si>
  <si>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</si>
  <si>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</si>
  <si>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</si>
  <si>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</si>
  <si>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</si>
  <si>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</si>
  <si>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</si>
  <si>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</si>
  <si>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</si>
  <si>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</si>
  <si>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</si>
  <si>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</si>
  <si>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</si>
  <si>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</si>
  <si>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</si>
  <si>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</si>
  <si>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</si>
  <si>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</si>
  <si>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</si>
  <si>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</si>
  <si>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</si>
  <si>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</si>
  <si>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</si>
  <si>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</si>
  <si>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</si>
  <si>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</si>
  <si>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</si>
  <si>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</si>
  <si>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</si>
  <si>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</si>
  <si>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</si>
  <si>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</si>
  <si>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</si>
  <si>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</si>
  <si>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</si>
  <si>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</si>
  <si>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</si>
  <si>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</si>
  <si>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</si>
  <si>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</si>
  <si>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</si>
  <si>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</si>
  <si>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</si>
  <si>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</si>
  <si>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</si>
  <si>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</si>
  <si>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</si>
  <si>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</si>
  <si>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</si>
  <si>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</si>
  <si>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</si>
  <si>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</si>
  <si>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</si>
  <si>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</si>
  <si>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</si>
  <si>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</si>
  <si>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</si>
  <si>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</si>
  <si>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</si>
  <si>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</si>
  <si>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</si>
  <si>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</si>
  <si>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</si>
  <si>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</si>
  <si>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</si>
  <si>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</si>
  <si>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</si>
  <si>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</si>
  <si>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</si>
  <si>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</si>
  <si>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</si>
  <si>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</si>
  <si>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</si>
  <si>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</si>
  <si>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</si>
  <si>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</si>
  <si>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</si>
  <si>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</si>
  <si>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</si>
  <si>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</si>
  <si>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</si>
  <si>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</si>
  <si>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</si>
  <si>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</si>
  <si>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</si>
  <si>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</si>
  <si>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</si>
  <si>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</si>
  <si>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</si>
  <si>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</si>
  <si>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</si>
  <si>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</si>
  <si>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</si>
  <si>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</si>
  <si>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</si>
  <si>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</si>
  <si>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</si>
  <si>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</si>
  <si>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</si>
  <si>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</si>
  <si>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</si>
  <si>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</si>
  <si>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</si>
  <si>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</si>
  <si>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</si>
  <si>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</si>
  <si>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</si>
  <si>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</si>
  <si>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</si>
  <si>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</si>
  <si>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</si>
  <si>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</si>
  <si>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</si>
  <si>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</si>
  <si>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</si>
  <si>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</si>
  <si>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</si>
  <si>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</si>
  <si>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</si>
  <si>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</si>
  <si>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</si>
  <si>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</si>
  <si>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</si>
  <si>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</si>
  <si>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</si>
  <si>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</si>
  <si>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</si>
  <si>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</si>
  <si>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</si>
  <si>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</si>
  <si>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</si>
  <si>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</si>
  <si>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</si>
  <si>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</si>
  <si>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</si>
  <si>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</si>
  <si>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</si>
  <si>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</si>
  <si>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</si>
  <si>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</si>
  <si>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</si>
  <si>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</si>
  <si>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</si>
  <si>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</si>
  <si>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</si>
  <si>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</si>
  <si>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</si>
  <si>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</si>
  <si>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</si>
  <si>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</si>
  <si>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</si>
  <si>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</si>
  <si>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</si>
  <si>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</si>
  <si>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</si>
  <si>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</si>
  <si>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</si>
  <si>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</si>
  <si>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</si>
  <si>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</si>
  <si>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</si>
  <si>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</si>
  <si>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</si>
  <si>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</si>
  <si>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</si>
  <si>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</si>
  <si>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</si>
  <si>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</si>
  <si>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</si>
  <si>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</si>
  <si>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</si>
  <si>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</si>
  <si>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</si>
  <si>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</si>
  <si>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</si>
  <si>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</si>
  <si>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</si>
  <si>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</si>
  <si>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</si>
  <si>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</si>
  <si>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</si>
  <si>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</si>
  <si>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</si>
  <si>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</si>
  <si>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</si>
  <si>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</si>
  <si>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</si>
  <si>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</si>
  <si>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</si>
  <si>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</si>
  <si>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</si>
  <si>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</si>
  <si>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</si>
  <si>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</si>
  <si>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</si>
  <si>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</si>
  <si>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</si>
  <si>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</si>
  <si>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</si>
  <si>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</si>
  <si>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</si>
  <si>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</si>
  <si>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</si>
  <si>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</si>
  <si>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</si>
  <si>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</si>
  <si>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</si>
  <si>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</si>
  <si>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</si>
  <si>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</si>
  <si>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</si>
  <si>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</si>
  <si>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</si>
  <si>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</si>
  <si>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</si>
  <si>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</si>
  <si>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</si>
  <si>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</si>
  <si>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</si>
  <si>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</si>
  <si>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</si>
  <si>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</si>
  <si>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</si>
  <si>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</si>
  <si>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</si>
  <si>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</si>
  <si>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</si>
  <si>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</si>
  <si>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</si>
  <si>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</si>
  <si>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</si>
  <si>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</si>
  <si>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</si>
  <si>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</si>
  <si>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</si>
  <si>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</si>
  <si>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</si>
  <si>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</si>
  <si>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</si>
  <si>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</si>
  <si>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</si>
  <si>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</si>
  <si>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</si>
  <si>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</si>
  <si>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</si>
  <si>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</si>
  <si>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</si>
  <si>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</si>
  <si>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</si>
  <si>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</si>
  <si>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</si>
  <si>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</si>
  <si>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</si>
  <si>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</si>
  <si>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</si>
  <si>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</si>
  <si>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</si>
  <si>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</si>
  <si>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</si>
  <si>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</si>
  <si>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</si>
  <si>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Min</t>
  </si>
  <si>
    <t>Max</t>
  </si>
  <si>
    <t>Median</t>
  </si>
  <si>
    <t>Mode</t>
  </si>
  <si>
    <t>Minimum</t>
  </si>
  <si>
    <t>Maximum</t>
  </si>
  <si>
    <t>Variance</t>
  </si>
  <si>
    <t>Standard Deviation</t>
  </si>
  <si>
    <t>Data Analysis definitions</t>
  </si>
  <si>
    <t>Failed Data Analysis</t>
  </si>
  <si>
    <t>Successful Data Analysis</t>
  </si>
  <si>
    <t>Mode (Cont)</t>
  </si>
  <si>
    <t>Data Analysis Definitions</t>
  </si>
  <si>
    <t>Average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</si>
</sst>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10" fontId="16" fillId="0" borderId="0" xfId="0" applyNumberFormat="1" applyFont="1"/>
    <xf numFmtId="10" fontId="0" fillId="0" borderId="0" xfId="0" applyNumberFormat="1"/>
    <xf numFmtId="4" fontId="16" fillId="0" borderId="0" xfId="0" applyNumberFormat="1" applyFont="1" applyAlignment="1">
      <alignment horizontal="center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theme="4" tint="0.40000610370189521"/>
          </stop>
          <stop position="1">
            <color theme="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theme="4" tint="0.40000610370189521"/>
          </stop>
          <stop position="1">
            <color theme="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theme="4" tint="0.40000610370189521"/>
          </stop>
          <stop position="1">
            <color theme="4"/>
          </stop>
        </gradientFill>
      </fill>
    </dxf>
  </dxfs>
  <tableStyles count="1" defaultTableStyle="TableStyleMedium2" defaultPivotStyle="PivotStyleLight16">
    <tableStyle name="Invisible" pivot="0" table="0" count="0" xr9:uid="{CE1497F0-E215-46F9-875D-5BA139F3D2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Parent Category!PivotTable1</c:name>
    <c:fmtId val="7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2-4000-8153-EE9C8A8D170F}"/>
            </c:ext>
          </c:extLst>
        </c:ser>
        <c:ser>
          <c:idx val="1"/>
          <c:order val="1"/>
          <c:tx>
            <c:strRef>
              <c:f>'Outcome per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02-4000-8153-EE9C8A8D170F}"/>
            </c:ext>
          </c:extLst>
        </c:ser>
        <c:ser>
          <c:idx val="2"/>
          <c:order val="2"/>
          <c:tx>
            <c:strRef>
              <c:f>'Outcome per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02-4000-8153-EE9C8A8D170F}"/>
            </c:ext>
          </c:extLst>
        </c:ser>
        <c:ser>
          <c:idx val="3"/>
          <c:order val="3"/>
          <c:tx>
            <c:strRef>
              <c:f>'Outcome per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02-4000-8153-EE9C8A8D1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502096"/>
        <c:axId val="267502928"/>
      </c:barChart>
      <c:catAx>
        <c:axId val="26750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02928"/>
        <c:crosses val="autoZero"/>
        <c:auto val="1"/>
        <c:lblAlgn val="ctr"/>
        <c:lblOffset val="100"/>
        <c:noMultiLvlLbl val="0"/>
      </c:catAx>
      <c:valAx>
        <c:axId val="2675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0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8-4BB6-849E-E3BB7A3FEA0A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F8-4BB6-849E-E3BB7A3FEA0A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F8-4BB6-849E-E3BB7A3FEA0A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F8-4BB6-849E-E3BB7A3FE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9004240"/>
        <c:axId val="1819007152"/>
      </c:barChart>
      <c:catAx>
        <c:axId val="181900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007152"/>
        <c:crosses val="autoZero"/>
        <c:auto val="1"/>
        <c:lblAlgn val="ctr"/>
        <c:lblOffset val="100"/>
        <c:noMultiLvlLbl val="0"/>
      </c:catAx>
      <c:valAx>
        <c:axId val="18190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00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date!PivotTable8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per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7-4777-BE64-209BB81A6768}"/>
            </c:ext>
          </c:extLst>
        </c:ser>
        <c:ser>
          <c:idx val="1"/>
          <c:order val="1"/>
          <c:tx>
            <c:strRef>
              <c:f>'Outcome per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per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7-4777-BE64-209BB81A6768}"/>
            </c:ext>
          </c:extLst>
        </c:ser>
        <c:ser>
          <c:idx val="2"/>
          <c:order val="2"/>
          <c:tx>
            <c:strRef>
              <c:f>'Outcome per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37-4777-BE64-209BB81A6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405424"/>
        <c:axId val="2116405840"/>
      </c:lineChart>
      <c:catAx>
        <c:axId val="211640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05840"/>
        <c:crosses val="autoZero"/>
        <c:auto val="1"/>
        <c:lblAlgn val="ctr"/>
        <c:lblOffset val="100"/>
        <c:noMultiLvlLbl val="0"/>
      </c:catAx>
      <c:valAx>
        <c:axId val="21164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0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0-4127-A4A6-BFF05CE7C59A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0-4127-A4A6-BFF05CE7C59A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F0-4127-A4A6-BFF05CE7C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80096"/>
        <c:axId val="601382176"/>
      </c:lineChart>
      <c:catAx>
        <c:axId val="6013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82176"/>
        <c:crosses val="autoZero"/>
        <c:auto val="1"/>
        <c:lblAlgn val="ctr"/>
        <c:lblOffset val="100"/>
        <c:noMultiLvlLbl val="0"/>
      </c:catAx>
      <c:valAx>
        <c:axId val="6013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8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52386</xdr:colOff>
      <xdr:row>2</xdr:row>
      <xdr:rowOff>85725</xdr:rowOff>
    </xdr:from>
    <xdr:to>
      <xdr:col>17</xdr:col>
      <xdr:colOff>323849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07D22-E531-08B0-444A-C26ECCDB0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1</xdr:row>
      <xdr:rowOff>152399</xdr:rowOff>
    </xdr:from>
    <xdr:to>
      <xdr:col>18</xdr:col>
      <xdr:colOff>28575</xdr:colOff>
      <xdr:row>28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48172-2E71-F7F9-8FD5-9DA7B7083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3</xdr:row>
      <xdr:rowOff>0</xdr:rowOff>
    </xdr:from>
    <xdr:to>
      <xdr:col>18</xdr:col>
      <xdr:colOff>133349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D34F3-D8BF-A768-05CC-301863283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13</xdr:row>
      <xdr:rowOff>57150</xdr:rowOff>
    </xdr:from>
    <xdr:to>
      <xdr:col>10</xdr:col>
      <xdr:colOff>19050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2DFC7E-9E13-9F30-FCD9-5E260A982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Distasi" refreshedDate="44819.526936574075" createdVersion="8" refreshedVersion="8" minRefreshableVersion="3" recordCount="1000" xr:uid="{F5BD36B5-B2D9-4958-BFDF-269C2E88044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132.56198347107437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Distasi" refreshedDate="44819.561644907408" createdVersion="8" refreshedVersion="8" minRefreshableVersion="3" recordCount="1001" xr:uid="{7E3326EF-60B0-4687-AF28-28BE698DD5C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132.56198347107437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9.6153846153846159E-2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0.760578994267591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.6955995155429955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1.4434947768281101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0.57597574838954146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4.770642201834862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0.30527101282138253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5.0168595643853093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1.9326683291770574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0.37577684636508168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2.0792079207920793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1.1192041215135904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0.40796503156872266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1.4976897339210793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2.1138126724631645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0.15397156054705191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0.62738699988876112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1.4944982755789127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2.0605980679832516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0.89092580575383951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2.439467469441777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0.78081648830757033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0.30116450274394324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0.88627142541987591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0.46202956989247312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2.0747288377658548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1.2507817385866167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0.95033966650924551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0.304043983704832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0.62262193012798339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0.3225806451612903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1.1519686117067385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0.26467579850895784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0.66310160427807485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0.66533070381915727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0.63578564940962756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0.71434870799894168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0.30738720872583042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1.9693654266958425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0.59147734910606264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0.4696410600469641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0.22525341008634714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0.53781071686233362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0.15178825538373969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2.0971302428256071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0.87120320226041914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0.210408191892271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0.25841597988545884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0.52735662491760049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50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1.0885206171726003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2.928019520130134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0.71220459695694405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1.1127596439169138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0.56189341052273112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0.6960758722700773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0.46452026269421753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0.4403131115459882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0.36354193715917943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0.69266233813981193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1.078213802435724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0.13838915029061721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8.4380610412926398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1.0241404535479151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0.42346407497396737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2.218821729150727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0.61581786720048859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0.39288668320926384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4.1557075223566544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0.80813692870085674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0.92535471930906843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0.14917951268025859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0.15130228034151086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0.81658291457286436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0.66411063946323434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1.2803016886647984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2.1300448430493275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0.33244680851063829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1.4368101819628121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0.15687393040501996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0.44377525952928126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6.678688305616777E-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2.6602660266026601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0.75546145703012224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0.76205287713841363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0.59653365578395812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1.6132964889466841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0.38350910834132312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0.39590125756870054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1.2720156555772995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2.065927592116538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0.3862868179623370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1.6515627609028949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0.32928352446917225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0.88495575221238942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0.46002653237675972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0.10791068315763261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2.9680434584686353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0.5083272021938332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00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9.7900576525617317E-2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0.35501823066589905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4.063388866314506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0.69861624751645446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0.69183029809746666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0.2784520919605883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0.53623410448904552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0.16799193638705343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1.6888600194868464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6.6832496362697702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0.83363881987155986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0.37198258804907003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0.26533729999195949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0.1375217139548349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1.14663438389896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1.1363636363636365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0.57491493605537958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0.8502598016060463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0.46520282843319688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0.66891121561921052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0.45591328589688107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1.553574470501391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5.3698779161126557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0.271909642334239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0.62536873156342188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2.588448223853369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1.944711402566566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1.6574326227814817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1.223717409587888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0.64321608040201006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0.99147583616268153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0.86071987480438183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0.3217733285663210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1.1143714720903144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1.40306122448979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0.429988974641677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0.38200339558573854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1.0416666666666667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4.785409955315389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0.4481016783444679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0.9843393597967025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0.43470700747696051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0.73750341436765909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0.77459333849728895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0.42281152753348666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5.7971014492753623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0.88893648923637147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0.82629942247889832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0.45481220657276994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00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1.558435657734816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0.23636891777209479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1.075451985100390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1.7019374068554396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1.5379357484620642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1.3524559708701791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1.8987341772151898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0.45258620689655171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0.99988495047640957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0.61609549480169423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1.2790697674418605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0.66783446463761764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0.3948555956678700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0.99830851381380381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0.81973902556243705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0.7292209241759058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0.24065161051462422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.1939561672525993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0.23580370606511422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4.02677279305354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9.404990403071018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1.2066365007541477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0.61344244615726207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0.1117734724292101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3.8180324069196572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1.3362770160353241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0.2401094106799180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1.039411000433087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0.2795489524766781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0.32419414597999258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1.6180620884289747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0.13844189016602809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1.44680851063829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0.34123222748815168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1.392757660167131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.1313914944636436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0.43502138975604115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.1238095238095238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4.250733268153942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1.457840819542947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2.6348808030112925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5.001761183515322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2.19123505976095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0.81459385039008725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0.27643158318316219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1.583623020471224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0.33534006056964899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.461844065552061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1.859504132231405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50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0.1468018175463124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1.2685312547760965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0.74400376396622769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29.655990510083036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0.2315639472746704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2.5743707093821508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0.23490721165139769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0.9889006077042841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4.7194991749975737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1.483117702745345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1.0534813319878911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0.65853658536585369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0.51239004599269011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9.773806199385647E-2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26.029216467463481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0.64486729086853078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2.2344632280568457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0.463075798196441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0.30108955428637446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11.844077961019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1.0139364099140449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0.72474709346217725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1.065973112568225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0.24774594001658773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0.38435809929817799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0.2727520683698518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0.59269496160621304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0.83397842179108805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0.51629090821360935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0.2380007933359777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1.3036393264530146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0.58389146488064569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0.6333333333333333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0.91675834250091681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2.3962106436333239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9.1371732593106643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0.62744568884091212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0.236733083448411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1.0233450591621363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0.23878366524804262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0.9811971187161167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0.78292478329760462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0.224609375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0.1755265797392176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0.19633064789113805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0.3071882039729674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0.10722524883839314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0.47317408227123559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0.36586454088461884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3.333333333333336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1.848958333333333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0.1596678907871627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1.1233254130416694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0.54085831863609646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0.83217036233007702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4.275286757038581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0.68493150684931503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0.37246722288438616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0.16736401673640167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0.63412179164569704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.2049576093981673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0.3190690690690690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0.26961695797694313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0.27573696145124715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0.81246891062841986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1.3026472026262486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0.4280453060940865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0.5539143279172821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0.39583804569102016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3.6796445196783751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78.699436763952889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0.32893678105427138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0.7286995515695067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.1047865459249677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0.41405669391655164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1.0330578512396693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9.3770931011386477E-2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0.30685305148312308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0.5858230814294083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0.17198679141441936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1.0926457303788724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0.92551784927280745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.3394858272907051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1.202011529498344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0.14157621519584709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5.7319629800071583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0.4768031484144403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1.02264426588750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5.9373608431052396E-2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1.838163145156015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0.21900474510281057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.181311018131101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6.103286384976526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7.4645434187608856E-2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2.8050429699428521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1.8198090692124105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1.061164333087693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0.69485805042684134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1.9447287615148414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20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7.4367873078829944E-2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.140216225138235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1.2103951584193664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0.1831022756997122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0.3493885700024956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12.645914396887159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0.75679157178018541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1.3499314755596163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1.3281503077421444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4.918032786885246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0.49172650640024979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0.32234312361940604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0.2529607910773830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0.33931168201648088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2.950310559006211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1.4997656616153725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5.2009456264775418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6.3122923588039868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2.583820362965241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.430054374691053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1.0621984515839473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0.6003758077575276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4.143389199255120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0.60954670329670335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1.102255384093606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.1647624774503909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2.5948103792415171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0.748714214191434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4.3674628672533409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0.54067062409754529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0.22536365498873182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0.50004831384674853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0.80672268907563027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0.5358675063543201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0.87500251726846168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1.0305821987697152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0.81420595533498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0.558212440619951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1.2507570613173784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1.0610914083056859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1.1810657490932763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1.5032638714536781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1.8545229754790851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2.3818994925204016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6.8051297551707757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2.9006526468455403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7.1388910922503365E-2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1.3933330065885747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1.884157652306217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20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0.7830414980291871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2.8659160696008188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0.24354708939482897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0.8081611022787493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1.6956715751896474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2.7105800058292044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0.54079473312955562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8.4642233856893547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0.33478406427854035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0.4417902495337892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0.57615755290173898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0.26899309342057431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0.62424969987995194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6.1868426479686531E-2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0.13634426927993182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0.1688872208669544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5.2941176470588234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0.36126163679310824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0.366275520586040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0.6274969966194506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1.4734054980141733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6.2831611281764871E-2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0.13695211545367672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7.5839260635165138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1.8255578093306288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0.2769857433808554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9.7489211455472731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7.1618037135278518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2.4725274725274726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0.62375249500998009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0.54364550210277973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1.5681544028950543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0.44369321783224169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0.58136284867795851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0.68414850771205971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1.3084960503698553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2.547026521789928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8.873087030452929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0.81892809219354334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0.5360732633459905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13.749146369223766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1.5234062712817931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0.43675411021782068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0.21304926764314247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0.76856462437757089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0.59860800914143253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0.57516154228502447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0.13932142271758727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1.5661467638868769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50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6.5349985477781009E-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2.477936184657162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1.159815187773960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0.31687197465024203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1.1158442341764994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0.54901303382087929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0.28099173553719009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0.75851265561876491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2.1590981466148653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2.7675741861135119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0.9557652248498959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0.149508756941478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1.6110109837793722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1.1806405068849786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9.0423836838750802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2.281085294965004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1.802757158006362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1.7421751114800506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0.81014316326022107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0.77845243655612639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1.5627597672485454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0.78555304740406318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9.4002416841569669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2.4709302325581395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0.34762456546929316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0.17453699214583535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0.88570587459013894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2.1557497289367946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1.102828668926214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1.4762165117550574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0.51950697769175924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1.2089810017271156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1.8462474336552352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5.9800664451827243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0.85560296429373461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9.5043134961251649E-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0.81251880830574785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0.55978957307614485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0.28146679881070369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0.61764103305735329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4.0137614678899078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0.5032149846239866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2.8774752475247523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0.56683123057231666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0.19554893379271812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1.2188564258827748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4.1108226942840496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1.980874316939890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0.10341261633919338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25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0.81403385590942501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1.5763546798029557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1.775199758635120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2.2688598979013044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0.84479057895347487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0.96039045382384969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3.7537537537537538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0.2847370815291560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1.1103278110680297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0.58266569555717407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0.70898574852533836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.2701700904146604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0.92451726155646574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0.74931593348768677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0.53233661796352927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0.30120481927710846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0.17384825530858064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2.4691358024691357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0.5422153369481022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0.34988823014870252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0.31347962382445144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2.5488051440124622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0.56135623666778933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0.2738600575106121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0.87760910815939275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.3524736528833023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1.8426186863212659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0.42311642466621158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0.19496344435418358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0.99353049907578561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.229280127054792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6.0957910014513788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1.894850319263620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0.38431077238675165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.2538428386726044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7.4074074074074074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0.5598302744843267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0.45442853468232874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0.98511617946246921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0.52219321148825071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0.32749643962937552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4.167484890139861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0.1381639545594105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0.18269511838643671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0.2412545235223160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10.25794841031794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2.9262466407882952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4.17557268389576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2.0801849053249177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1.425614657100693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0.1887066337639715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0.5545527695017723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1.0831889081455806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7.193726494358646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0.10786581492623176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2.5089605734767026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0.89103291713961408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1.4099238557442892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0.83970287436753144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4.1636148515409319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0.71777882946837046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2.5460122699386503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4.4565112617678242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1.7927871586408173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2.3516615407696349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0.8928571428571429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14.14790996784566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0.98284311014258696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0.23487962419260131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0.68709881565862041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.08133504179632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0.14278914802475012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1.1918260698087162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1.187782805429864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0.6412237330037082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.0038200339558574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1.2453300124533002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8.8850174216027877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1.090025745369986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1.0468884926375759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0.1988565746955008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0.62796736308029943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6.6567052670900262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0.20745232585973031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0.66680274886031166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0.85308535907413963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2.6528035908405512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1.376404494382022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0.37596651769880118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4.1312723390428445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9.896373056994818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6.1237738026543562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0.3616636528028933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1.1260808365171928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0.611353711790393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0.10319917440660474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0.36912114544825042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0.35184809703851244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25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1.7055247258470805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1.0151139183397249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2.2739996267761455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0.65935591338145472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0.44715735680317981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0.41710114702815432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0.50167224080267558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0.72809440120512181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0.99039700529528507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0.1259192102347134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0.2704895861509332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7.8014184397163122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0.72449579009203058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1.1931283726917175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0.48875704294263672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2.255092143549951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0.45745038681466532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0.537538607745307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0.4213394822345666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0.327167484585378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1.062215477996965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1.838235294117647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0.8938100320170757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0.2708939500351159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1.58905782033917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1.54017148301047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5.30401034928848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5.9685799109351807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0.9889934598819588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0.29282381098824695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1.562093204894558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1.9201059368792761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0.31017166114156303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0.8367633528642680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0.68120933792575589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0.10519987977156597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1.3718622300058376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1.2656906285888674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1.545081165656170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1.219093406593406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9.6370061034371984E-2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7.7458874672726372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0.64581917063222294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14.086146682188591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0.4795525086121627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.0031746031746032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0.49603774726271854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0.61693997771055564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27.44522691705790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20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0.48394530649869411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0.77981047644116874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0.83569851781772309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0.58571824773174497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0.5341534477177080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0.53083528493364562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0.76162221102913097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0.35214446952595935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0.83042683939544926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0.238631548428823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7.21830985915493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0.71717755928282245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0.57471264367816088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0.64312583424341707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0.58669243511871894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0.52766097782174948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0.40045766590389015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2.0466420025351155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3.5134601933389531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0.37310195227765725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0.16134216513622698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1.947261663286003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0.625306685410394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0.35791985402484383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1.2924349474409789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0.48466489965921999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0.14404033129276198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0.6588072122052705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1.5484173336217464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1.5904905407667838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0.32216635103071467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2.3331823182965503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1.2030885257676422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1.2733775747651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0.8764739264770792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1.5494823302584038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.2592592592592593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8.7572440437862209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1.7798013245033113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6.059992918205271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0.83355502349915755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0.68749065909430573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0.45170678469653791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2.0662568306010929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1.0762929802838366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1.1286707529045832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2.4154589371980677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1.585871907871457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2.0626069860854535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50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1.1302064479800504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0.78839482812992745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4.2756360008551271E-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0.19669993705602015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0.5222524977293370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2.3737444615970649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12.135922330097088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1.6648730771665505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2.1171724258901947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1.2234471632159183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1.8454520320707768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1.0217830675948798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1.294665976178146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2.98822024011139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0.4173827645470169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1.5617128463476071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0.5676676264911558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4.9168603611657433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0.27882527711118732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0.2132841814232111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0.8192936949641979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1.787892202477211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2.2903885480572597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2.9816593886462881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0.81314443792438595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0.52701033718510493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1.1958483754512634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5.565188209631410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9.6478533526290405E-2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1.026639026385187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1.1575922584052767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0.66592674805771368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0.278990781174187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0.18421052631578946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1.4814658045946605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0.52152145191572208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0.1072961373390558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0.23295043778616756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0.99346761023407726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0.4412846285854376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0.7023458350891979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1.1033468186833395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1.5633124198412423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1.1886102403343783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0.74663204025320562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1.6937081991577905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0.6544476035743298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0.22386829525090796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1.1849479583666933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3.333333333333336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0.57134067286351553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1.8471337579617835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0.32064249878621137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0.81445422205579476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1.0098305246120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0.78218579077251671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0.63045167976509198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0.14143094841930118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0.7023075820553246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0.67631330607109152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4.920634920634920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5.4329371816638369E-2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0.6175049221406837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0.211496627040805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4.087287842050571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0.1931807205640876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0.4038073262186328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0.99795599374774557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0.65359477124183007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2.696002479082739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22.766623687603609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0.6389481727399678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0.36981132075471695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0.74593730574549333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1.9842044182439997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1.1259253115474734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0.60606060606060608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5.7142857142857144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0.5386169087236703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0.24232837177211036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1.10803324099723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1.08713831744438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0.18975104182929611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0.31333930170098478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0.28233539313871725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.0398736675878406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0.73587907716785994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47.97687861271676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1.639344262295082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.329145728643216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8.4805653710247356E-2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8.8803374528232074E-2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7.7380952380952381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0.140449438202247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.2998565279770444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0.4705683926463147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0.43695380774032461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2.860413578525617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0.63576550602498705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00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0.43046753557335882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1.081685938082805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0.38955656858682136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0.59357689097240374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0.60032017075773747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0.1295207731393842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0.24578651685393257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0.17724020238915003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1.4614143000479867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2.9110414657666346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0.15256588072122051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0.5641521598968407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0.88355948248658878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0.13732833957553059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0.48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.20808613491540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.7553998410749114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0.4329004329004329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1.1511740875845509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0.3693523449579110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2.0223907547851212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0.88214829054285138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0.52478134110787167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0.73800738007380073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9.7107438016528924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1.5256874543877283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2.0397068736816926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0.12691594259494288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1.2452315764150619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0.94078583287216377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1.9710013593112823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0.464438575721701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0.70806621375944889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0.86702101721363434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0.51781435968776568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0.1370363603142700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.0033773813817752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1.1342155009451795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2.6857654431512983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.274386162680099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3.8888888888888888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2.9411764705882355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8.4323495592180914E-2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0.79748670855485737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6.9471624266144811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1.8245614035087718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0.91214594335093613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0.53058676654182269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1.149315851037784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00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0.49282194128990786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0.50753110674525215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0.93457943925233644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0.3721196507800200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1.9667477696674778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8.472524812394093E-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0.37878787878787878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.2849020846493997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1.5903135447727479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0.51779935275080902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1.296971396522714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0.4434046345811051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0.41770003915937864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1.0847457627118644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0.7678525723061172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0.16254416961130741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0.2711531142965876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9.1336116910229651E-2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1.9738301175426924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0.12490632025980515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0.34330554193231977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0.2857414991903991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0.28005464480874315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0.79058000669667772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0.2580645161290322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0.2188012815503633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0.37495924356048255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1.4492753623188406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1.9476567255021302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85.393258426966298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0.91762193220371013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0.3172831164252769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0.63415089060897134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0.65016031350195935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1.1143429642557041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1.3309234308248439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0.11724960254372019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0.71991001124859388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0.52581261950286806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0.99757254488218694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0.70048495112000619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0.17757783828578194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.2556418793932669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1.0060592203041043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0.50620261139716261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0.19665683382497542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0.42061929479148025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0.2954482503923922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0.751373780419423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00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0.48123195380173245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1.9560878243512974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0.15336047783896253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0.88004158325141912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0.97679078310235434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0.28043935498948352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0.714960205045190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1.4398848092152627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2.814186584425597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0.39737730975561297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0.94451003541912637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0.53353658536585369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0.258541089566020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0.288125128627289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0.53815234362023723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2.312606742994496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0.61562139284340134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0.5410000772857253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4.2187825724411088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1.1127167630057804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0.36683221145953043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0.5880880880880881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0.5311096533279507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0.28823816215906156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1.4455626715462031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3.9317858834675508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.2919733392298702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2.6679841897233203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0.18389113644722324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0.43759483379164271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2.5675035528185695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0.27027027027027029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0.42032389664977127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1.5616142776162525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0.84546735556599339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1.1789111119808995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3.407601572739187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0.4764251683916543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0.5889777029869584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0.86237319456653561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0.38669760247486468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0.43368268883267075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0.77994428969359331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0.52992518703241898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4.38602808786460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0.1291265048455047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3.6109971276159212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1.9055015905778212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0.2456418383518225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50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0.64029270523667958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0.39615166949632147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57.82792665726375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8.1761006289308185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0.6098031648012350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0.61356537260151722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.9376017362995119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0.31324313243132429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0.2087924834705950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5.113354294224723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0.50264320998353407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0.12578616352201258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1.9754615038271048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1.7410228509249184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0.64255675322554306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.7550260610573343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1.7167381974248928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0.42123933045116951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1.7021276595744681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0.54774700289375777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32.56198347107437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0.56833259619637333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0.42037586547972305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0.20489671957231709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0.44629574531389465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5.516804058338618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2.1811572250833082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0.85240292077846691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0.4601740294511378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0.89058524173027986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1.378949205795077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0.4710219127585501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0.41710710510527671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0.54964539007092195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0.60926887734718338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61.06508875739645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2.0143478107219845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0.9115228376102249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2.031779109143006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1.6068819996753774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7.6580587711487089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1.547139403706688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0.62661876514328685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1.2281994595922379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.0821610966759252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.086625541409633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3.7460978147762747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1.5883744508279825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0.61974789915966388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20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9.1162860879187207E-2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1.4266524164844538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1.6666666666666667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0.27240638428483732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9.0171325518485126E-2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5.255196369544512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0.788161492681357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0.1361217671080311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21.86698838787513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1.1757161179991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0.838235294117647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0.33780613681148541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1.180708425055033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0.2810695837131571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0.25879308316668626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0.1262251262251262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0.72974623982565334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0.29567574226931131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0.92397660818713445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1.6458835567734438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3.6067892503536068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0.43784094171691074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4.6263753056234718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0.26746907388833169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0.64546975854649769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0.31041440322830982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1.3521344407958278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0.11572734637194769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0.6980195723760493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2.482513035736996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0.56109203584289424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1.1774325429272281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0.68522961295938511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0.655903128153380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1.4896570994472726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2.4809160305343512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0.46127520273789152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1.9187589303939578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0.20016680567139283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.1405176195350197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0.88359931475971509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0.23443999092490359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.288117770767613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1.9048776207255005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0.63505116959064323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1.3710012463647694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1.651097110580056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.760833355365782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1.7685732023750775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9.6153846153846159E-2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0.760578994267591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1.6955995155429955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1.4434947768281101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0.57597574838954146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4.770642201834862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0.30527101282138253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5.0168595643853093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1.9326683291770574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0.37577684636508168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2.0792079207920793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1.1192041215135904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0.40796503156872266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1.4976897339210793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2.1138126724631645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0.15397156054705191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0.62738699988876112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1.4944982755789127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2.0605980679832516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0.89092580575383951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2.439467469441777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0.78081648830757033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0.30116450274394324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0.88627142541987591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0.46202956989247312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2.0747288377658548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1.2507817385866167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0.95033966650924551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0.304043983704832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0.62262193012798339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0.3225806451612903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1.1519686117067385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0.26467579850895784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0.66310160427807485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0.66533070381915727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0.63578564940962756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0.71434870799894168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0.30738720872583042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1.9693654266958425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0.59147734910606264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0.4696410600469641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0.22525341008634714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0.53781071686233362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0.15178825538373969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2.0971302428256071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0.87120320226041914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0.210408191892271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0.25841597988545884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0.52735662491760049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50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1.0885206171726003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2.928019520130134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0.71220459695694405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1.1127596439169138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0.56189341052273112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0.6960758722700773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0.46452026269421753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0.4403131115459882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0.36354193715917943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0.69266233813981193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1.078213802435724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0.13838915029061721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8.4380610412926398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1.0241404535479151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0.42346407497396737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2.218821729150727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0.61581786720048859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0.39288668320926384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4.1557075223566544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0.80813692870085674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0.92535471930906843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0.14917951268025859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0.15130228034151086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0.81658291457286436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0.66411063946323434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1.2803016886647984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2.1300448430493275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0.33244680851063829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1.4368101819628121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0.15687393040501996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0.44377525952928126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6.678688305616777E-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2.6602660266026601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0.75546145703012224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0.76205287713841363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0.59653365578395812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1.6132964889466841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0.38350910834132312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0.39590125756870054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1.2720156555772995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2.065927592116538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0.3862868179623370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1.6515627609028949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0.32928352446917225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0.88495575221238942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0.46002653237675972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0.10791068315763261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2.9680434584686353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0.5083272021938332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00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9.7900576525617317E-2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0.35501823066589905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4.063388866314506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0.69861624751645446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0.69183029809746666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0.2784520919605883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0.53623410448904552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0.16799193638705343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1.6888600194868464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6.6832496362697702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0.83363881987155986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0.37198258804907003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0.26533729999195949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0.1375217139548349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1.14663438389896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1.1363636363636365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0.57491493605537958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0.8502598016060463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0.46520282843319688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0.66891121561921052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0.45591328589688107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1.553574470501391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5.3698779161126557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0.271909642334239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0.62536873156342188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2.588448223853369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1.944711402566566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1.6574326227814817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1.223717409587888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0.64321608040201006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0.99147583616268153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0.86071987480438183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0.3217733285663210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1.1143714720903144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1.40306122448979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0.429988974641677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0.38200339558573854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1.0416666666666667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4.785409955315389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0.4481016783444679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0.9843393597967025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0.43470700747696051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0.73750341436765909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0.77459333849728895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0.42281152753348666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5.7971014492753623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0.88893648923637147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0.82629942247889832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0.45481220657276994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00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1.558435657734816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0.23636891777209479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1.075451985100390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1.7019374068554396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1.5379357484620642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1.3524559708701791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1.8987341772151898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0.45258620689655171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0.99988495047640957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0.61609549480169423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1.2790697674418605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0.66783446463761764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0.3948555956678700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0.99830851381380381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0.81973902556243705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0.7292209241759058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0.24065161051462422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.1939561672525993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0.23580370606511422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4.02677279305354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9.404990403071018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1.2066365007541477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0.61344244615726207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0.1117734724292101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3.8180324069196572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1.3362770160353241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0.2401094106799180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1.039411000433087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0.2795489524766781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0.32419414597999258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1.6180620884289747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0.13844189016602809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1.44680851063829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0.34123222748815168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1.392757660167131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.1313914944636436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0.43502138975604115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.1238095238095238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4.250733268153942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1.457840819542947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2.6348808030112925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5.001761183515322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2.19123505976095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0.81459385039008725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0.27643158318316219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1.583623020471224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0.33534006056964899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.461844065552061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1.859504132231405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50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0.1468018175463124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1.2685312547760965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0.74400376396622769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29.655990510083036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0.2315639472746704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2.5743707093821508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0.23490721165139769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0.9889006077042841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4.7194991749975737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1.483117702745345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1.0534813319878911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0.65853658536585369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0.51239004599269011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9.773806199385647E-2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26.029216467463481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0.64486729086853078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2.2344632280568457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0.463075798196441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0.30108955428637446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11.844077961019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1.0139364099140449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0.72474709346217725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1.065973112568225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0.24774594001658773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0.38435809929817799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0.2727520683698518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0.59269496160621304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0.83397842179108805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0.51629090821360935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0.2380007933359777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1.3036393264530146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0.58389146488064569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0.6333333333333333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0.91675834250091681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2.3962106436333239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9.1371732593106643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0.62744568884091212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0.236733083448411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1.0233450591621363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0.23878366524804262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0.9811971187161167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0.78292478329760462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0.224609375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0.1755265797392176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0.19633064789113805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0.3071882039729674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0.10722524883839314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0.47317408227123559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0.36586454088461884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3.333333333333336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1.848958333333333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0.1596678907871627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1.1233254130416694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0.54085831863609646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0.83217036233007702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4.275286757038581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0.68493150684931503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0.37246722288438616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0.16736401673640167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0.63412179164569704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.2049576093981673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0.3190690690690690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0.26961695797694313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0.27573696145124715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0.81246891062841986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1.3026472026262486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0.4280453060940865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0.5539143279172821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0.39583804569102016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3.6796445196783751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78.699436763952889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0.32893678105427138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0.7286995515695067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.1047865459249677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0.41405669391655164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1.0330578512396693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9.3770931011386477E-2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0.30685305148312308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0.5858230814294083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0.17198679141441936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1.0926457303788724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0.92551784927280745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5.3394858272907051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1.202011529498344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0.14157621519584709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5.7319629800071583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0.4768031484144403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1.02264426588750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5.9373608431052396E-2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1.838163145156015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0.21900474510281057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.181311018131101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6.103286384976526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7.4645434187608856E-2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2.8050429699428521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1.8198090692124105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1.061164333087693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0.69485805042684134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1.9447287615148414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20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7.4367873078829944E-2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.140216225138235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1.2103951584193664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0.1831022756997122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0.3493885700024956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12.645914396887159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0.75679157178018541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1.3499314755596163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1.3281503077421444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4.918032786885246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0.49172650640024979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0.32234312361940604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0.2529607910773830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0.33931168201648088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2.950310559006211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1.4997656616153725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5.2009456264775418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6.3122923588039868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2.583820362965241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.430054374691053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1.0621984515839473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0.6003758077575276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4.143389199255120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0.60954670329670335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1.102255384093606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2.1647624774503909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2.5948103792415171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0.748714214191434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4.3674628672533409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0.54067062409754529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0.22536365498873182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0.50004831384674853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0.80672268907563027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0.5358675063543201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0.87500251726846168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1.0305821987697152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0.81420595533498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0.558212440619951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1.2507570613173784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1.0610914083056859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1.1810657490932763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1.5032638714536781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1.8545229754790851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2.3818994925204016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6.8051297551707757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2.9006526468455403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7.1388910922503365E-2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1.3933330065885747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1.884157652306217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20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0.7830414980291871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2.8659160696008188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0.24354708939482897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0.8081611022787493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1.6956715751896474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2.7105800058292044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0.54079473312955562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8.4642233856893547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0.33478406427854035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0.4417902495337892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0.57615755290173898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0.26899309342057431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0.62424969987995194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6.1868426479686531E-2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0.13634426927993182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0.1688872208669544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5.2941176470588234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0.36126163679310824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0.366275520586040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0.6274969966194506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1.4734054980141733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6.2831611281764871E-2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0.13695211545367672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7.5839260635165138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1.8255578093306288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0.2769857433808554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9.7489211455472731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7.1618037135278518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2.4725274725274726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0.62375249500998009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0.54364550210277973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1.5681544028950543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0.44369321783224169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0.58136284867795851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0.68414850771205971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1.3084960503698553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2.547026521789928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8.873087030452929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0.81892809219354334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0.5360732633459905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13.749146369223766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1.5234062712817931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0.43675411021782068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0.21304926764314247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0.76856462437757089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0.59860800914143253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0.57516154228502447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0.13932142271758727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1.5661467638868769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50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6.5349985477781009E-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2.477936184657162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1.159815187773960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0.31687197465024203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1.1158442341764994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0.54901303382087929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0.28099173553719009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0.75851265561876491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2.1590981466148653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2.7675741861135119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0.9557652248498959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0.149508756941478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1.6110109837793722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1.1806405068849786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9.0423836838750802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2.281085294965004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1.802757158006362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1.7421751114800506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0.81014316326022107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0.77845243655612639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1.5627597672485454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0.78555304740406318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9.4002416841569669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2.4709302325581395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0.34762456546929316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0.17453699214583535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0.88570587459013894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2.1557497289367946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1.102828668926214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1.4762165117550574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0.51950697769175924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1.2089810017271156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1.8462474336552352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5.9800664451827243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0.85560296429373461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9.5043134961251649E-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0.81251880830574785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0.55978957307614485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0.28146679881070369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0.61764103305735329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4.0137614678899078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0.5032149846239866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2.8774752475247523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0.56683123057231666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0.19554893379271812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1.2188564258827748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4.1108226942840496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1.980874316939890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0.10341261633919338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25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0.81403385590942501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1.5763546798029557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1.775199758635120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2.2688598979013044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0.84479057895347487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0.96039045382384969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3.7537537537537538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0.2847370815291560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1.1103278110680297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0.58266569555717407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0.70898574852533836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.2701700904146604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0.92451726155646574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0.74931593348768677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0.53233661796352927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0.30120481927710846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0.17384825530858064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2.4691358024691357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0.5422153369481022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0.34988823014870252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0.31347962382445144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2.5488051440124622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0.56135623666778933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0.2738600575106121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0.87760910815939275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.3524736528833023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1.8426186863212659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0.42311642466621158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0.19496344435418358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0.99353049907578561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1.229280127054792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6.0957910014513788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1.894850319263620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0.38431077238675165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.2538428386726044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7.4074074074074074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0.5598302744843267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0.45442853468232874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0.98511617946246921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0.52219321148825071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0.32749643962937552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4.167484890139861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0.1381639545594105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0.18269511838643671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0.24125452352231605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10.25794841031794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2.9262466407882952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4.17557268389576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2.0801849053249177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1.425614657100693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0.1887066337639715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0.5545527695017723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1.0831889081455806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7.193726494358646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0.10786581492623176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2.5089605734767026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0.89103291713961408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1.4099238557442892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0.83970287436753144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4.1636148515409319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0.71777882946837046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2.5460122699386503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4.4565112617678242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1.7927871586408173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2.3516615407696349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0.8928571428571429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14.14790996784566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0.98284311014258696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0.23487962419260131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0.68709881565862041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.08133504179632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0.14278914802475012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1.1918260698087162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1.187782805429864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0.6412237330037082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.0038200339558574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1.2453300124533002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8.8850174216027877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1.090025745369986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1.0468884926375759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0.1988565746955008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0.62796736308029943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6.6567052670900262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0.20745232585973031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0.66680274886031166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0.85308535907413963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2.6528035908405512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1.376404494382022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0.37596651769880118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4.1312723390428445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9.896373056994818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6.1237738026543562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0.3616636528028933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1.1260808365171928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0.611353711790393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0.10319917440660474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0.36912114544825042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0.35184809703851244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25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1.7055247258470805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1.0151139183397249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2.2739996267761455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0.65935591338145472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0.44715735680317981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0.41710114702815432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0.50167224080267558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0.72809440120512181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0.99039700529528507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0.1259192102347134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0.2704895861509332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7.8014184397163122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0.72449579009203058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1.1931283726917175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0.48875704294263672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2.255092143549951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0.45745038681466532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0.537538607745307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0.4213394822345666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0.327167484585378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1.062215477996965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1.838235294117647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0.8938100320170757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0.2708939500351159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1.58905782033917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1.54017148301047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5.30401034928848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5.9685799109351807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0.9889934598819588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0.29282381098824695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1.562093204894558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1.9201059368792761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0.31017166114156303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0.8367633528642680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0.68120933792575589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0.10519987977156597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1.3718622300058376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1.2656906285888674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1.545081165656170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1.219093406593406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9.6370061034371984E-2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7.7458874672726372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0.64581917063222294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14.086146682188591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0.4795525086121627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.0031746031746032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0.49603774726271854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0.61693997771055564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27.44522691705790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20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0.48394530649869411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0.77981047644116874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0.83569851781772309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0.58571824773174497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0.5341534477177080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0.53083528493364562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0.76162221102913097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0.35214446952595935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0.83042683939544926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0.238631548428823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7.21830985915493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0.71717755928282245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0.57471264367816088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0.64312583424341707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0.58669243511871894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0.52766097782174948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0.40045766590389015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2.0466420025351155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3.5134601933389531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0.37310195227765725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0.16134216513622698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1.947261663286003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0.625306685410394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0.35791985402484383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1.2924349474409789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0.48466489965921999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0.14404033129276198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0.6588072122052705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1.5484173336217464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1.5904905407667838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0.32216635103071467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2.3331823182965503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1.2030885257676422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1.2733775747651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0.8764739264770792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1.5494823302584038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1.2592592592592593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8.7572440437862209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1.7798013245033113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6.059992918205271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0.83355502349915755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0.68749065909430573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0.45170678469653791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2.0662568306010929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1.0762929802838366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1.1286707529045832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2.4154589371980677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1.585871907871457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2.0626069860854535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50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1.1302064479800504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0.78839482812992745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4.2756360008551271E-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0.19669993705602015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0.5222524977293370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2.3737444615970649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12.135922330097088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1.6648730771665505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2.1171724258901947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1.2234471632159183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1.8454520320707768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1.0217830675948798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1.294665976178146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2.98822024011139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0.4173827645470169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1.5617128463476071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0.5676676264911558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4.9168603611657433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0.27882527711118732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0.2132841814232111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0.8192936949641979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1.787892202477211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2.2903885480572597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2.9816593886462881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0.81314443792438595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0.52701033718510493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1.1958483754512634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5.565188209631410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9.6478533526290405E-2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1.026639026385187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1.1575922584052767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0.66592674805771368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0.278990781174187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0.18421052631578946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1.4814658045946605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0.52152145191572208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0.1072961373390558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0.23295043778616756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0.99346761023407726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0.4412846285854376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0.7023458350891979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1.1033468186833395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1.5633124198412423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1.1886102403343783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0.74663204025320562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1.6937081991577905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0.6544476035743298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0.22386829525090796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1.1849479583666933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3.333333333333336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0.57134067286351553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1.8471337579617835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0.32064249878621137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0.81445422205579476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1.0098305246120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0.78218579077251671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0.63045167976509198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0.14143094841930118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0.7023075820553246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0.67631330607109152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4.920634920634920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5.4329371816638369E-2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0.6175049221406837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0.211496627040805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4.087287842050571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0.1931807205640876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0.4038073262186328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0.99795599374774557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0.65359477124183007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2.696002479082739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22.766623687603609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0.6389481727399678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0.36981132075471695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0.74593730574549333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1.9842044182439997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1.1259253115474734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0.60606060606060608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5.7142857142857144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0.5386169087236703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0.24232837177211036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1.10803324099723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1.08713831744438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0.18975104182929611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0.31333930170098478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0.28233539313871725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.0398736675878406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0.73587907716785994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47.97687861271676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1.639344262295082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.329145728643216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8.4805653710247356E-2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8.8803374528232074E-2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7.7380952380952381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0.140449438202247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.2998565279770444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0.4705683926463147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0.43695380774032461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2.860413578525617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0.63576550602498705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00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0.43046753557335882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1.081685938082805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0.38955656858682136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0.59357689097240374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0.60032017075773747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0.1295207731393842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0.24578651685393257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0.17724020238915003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1.4614143000479867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2.9110414657666346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0.15256588072122051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0.5641521598968407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0.88355948248658878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0.13732833957553059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0.48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.20808613491540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1.7553998410749114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0.4329004329004329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1.1511740875845509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0.3693523449579110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2.0223907547851212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0.88214829054285138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0.52478134110787167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0.73800738007380073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9.7107438016528924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1.5256874543877283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2.0397068736816926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0.12691594259494288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1.2452315764150619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0.94078583287216377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1.9710013593112823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0.464438575721701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0.70806621375944889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0.86702101721363434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0.51781435968776568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0.1370363603142700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.0033773813817752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1.1342155009451795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2.6857654431512983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.274386162680099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3.8888888888888888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2.9411764705882355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8.4323495592180914E-2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0.79748670855485737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6.9471624266144811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1.8245614035087718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0.91214594335093613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0.53058676654182269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1.149315851037784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00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0.49282194128990786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0.50753110674525215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0.93457943925233644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0.3721196507800200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1.9667477696674778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8.472524812394093E-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0.37878787878787878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.2849020846493997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1.5903135447727479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0.51779935275080902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1.296971396522714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0.4434046345811051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0.41770003915937864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1.0847457627118644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0.7678525723061172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0.16254416961130741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0.2711531142965876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9.1336116910229651E-2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1.9738301175426924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0.12490632025980515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0.34330554193231977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0.2857414991903991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0.28005464480874315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0.79058000669667772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0.2580645161290322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0.2188012815503633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0.37495924356048255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1.4492753623188406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1.9476567255021302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85.393258426966298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0.91762193220371013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0.3172831164252769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0.63415089060897134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0.65016031350195935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1.1143429642557041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1.3309234308248439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0.11724960254372019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0.71991001124859388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0.52581261950286806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0.99757254488218694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0.70048495112000619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0.17757783828578194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.2556418793932669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1.0060592203041043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0.50620261139716261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0.19665683382497542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0.42061929479148025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0.2954482503923922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0.751373780419423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00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0.48123195380173245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1.9560878243512974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0.15336047783896253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0.88004158325141912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0.97679078310235434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0.28043935498948352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0.714960205045190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1.4398848092152627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2.814186584425597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0.39737730975561297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0.94451003541912637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0.53353658536585369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0.258541089566020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0.288125128627289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0.53815234362023723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2.312606742994496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0.61562139284340134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0.5410000772857253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4.2187825724411088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1.1127167630057804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0.36683221145953043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0.5880880880880881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0.5311096533279507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0.28823816215906156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1.4455626715462031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3.9317858834675508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1.2919733392298702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2.6679841897233203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0.18389113644722324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0.43759483379164271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2.5675035528185695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0.27027027027027029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0.42032389664977127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1.5616142776162525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0.84546735556599339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1.1789111119808995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3.407601572739187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0.4764251683916543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0.5889777029869584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0.86237319456653561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0.38669760247486468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0.43368268883267075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0.77994428969359331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0.52992518703241898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14.38602808786460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0.1291265048455047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3.6109971276159212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1.9055015905778212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0.2456418383518225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50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0.64029270523667958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0.39615166949632147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57.82792665726375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8.1761006289308185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0.6098031648012350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0.61356537260151722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4.9376017362995119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0.31324313243132429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0.2087924834705950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5.113354294224723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0.50264320998353407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0.12578616352201258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1.9754615038271048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1.7410228509249184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0.64255675322554306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2.7550260610573343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1.7167381974248928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0.42123933045116951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1.7021276595744681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0.54774700289375777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32.56198347107437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0.56833259619637333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0.42037586547972305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0.20489671957231709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0.44629574531389465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5.516804058338618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2.1811572250833082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0.85240292077846691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0.4601740294511378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0.89058524173027986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1.378949205795077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0.4710219127585501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0.41710710510527671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0.54964539007092195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0.60926887734718338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61.06508875739645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2.0143478107219845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0.9115228376102249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2.031779109143006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1.6068819996753774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7.6580587711487089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1.547139403706688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0.62661876514328685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1.2281994595922379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.0821610966759252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.086625541409633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3.7460978147762747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1.5883744508279825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0.61974789915966388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20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9.1162860879187207E-2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1.4266524164844538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1.6666666666666667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0.27240638428483732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9.0171325518485126E-2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5.255196369544512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0.788161492681357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0.1361217671080311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21.86698838787513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1.1757161179991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0.838235294117647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0.33780613681148541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1.180708425055033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0.2810695837131571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0.25879308316668626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0.1262251262251262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0.72974623982565334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0.29567574226931131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0.92397660818713445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1.6458835567734438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3.6067892503536068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0.43784094171691074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4.6263753056234718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0.26746907388833169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0.64546975854649769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0.31041440322830982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1.3521344407958278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0.11572734637194769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0.6980195723760493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2.482513035736996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0.56109203584289424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1.1774325429272281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0.68522961295938511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0.655903128153380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1.4896570994472726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2.4809160305343512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0.46127520273789152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1.9187589303939578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0.20016680567139283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1.1405176195350197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0.88359931475971509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0.23443999092490359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1.288117770767613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1.9048776207255005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0.63505116959064323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1.3710012463647694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1.651097110580056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1.760833355365782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1.7685732023750775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3F90E-789D-44DE-8780-DCFD162B157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85BAB-C1BB-47AC-A220-695F17398A3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ACB0D4-E204-4856-AE3A-7E5663F0DBC7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abSelected="1" workbookViewId="0">
      <selection activeCell="I1" sqref="I1:I1048576"/>
    </sheetView>
  </sheetViews>
  <sheetFormatPr defaultColWidth="11" defaultRowHeight="15.75" x14ac:dyDescent="0.25"/>
  <cols>
    <col min="1" max="1" width="6.5" bestFit="1" customWidth="1"/>
    <col min="2" max="2" width="30.375" bestFit="1" customWidth="1"/>
    <col min="3" max="3" width="33.625" style="3" bestFit="1" customWidth="1"/>
    <col min="4" max="4" width="8.5" bestFit="1" customWidth="1"/>
    <col min="5" max="5" width="11.75" bestFit="1" customWidth="1"/>
    <col min="6" max="6" width="18.25" style="5" bestFit="1" customWidth="1"/>
    <col min="7" max="7" width="12.5" bestFit="1" customWidth="1"/>
    <col min="8" max="8" width="17.5" bestFit="1" customWidth="1"/>
    <col min="9" max="9" width="20.5" style="14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6.375" style="9" bestFit="1" customWidth="1"/>
    <col min="15" max="15" width="25" bestFit="1" customWidth="1"/>
    <col min="16" max="16" width="13.125" bestFit="1" customWidth="1"/>
    <col min="17" max="17" width="12.5" bestFit="1" customWidth="1"/>
    <col min="18" max="18" width="27.625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3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1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1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1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1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1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1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1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1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1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1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1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1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1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1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1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1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1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1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1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1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1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1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1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1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1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1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1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1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1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1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1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1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1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1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1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1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1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1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1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1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1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1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1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1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1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1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1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1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1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1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1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1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1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1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1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1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1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1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1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1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1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1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1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1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1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14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1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1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1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1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1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1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1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1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1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1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1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1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1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1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1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1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1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1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1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1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1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1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1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1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1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1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1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1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1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1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1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1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1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1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1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1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1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1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1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1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1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1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1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1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1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1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1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1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1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1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1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1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1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1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1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1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1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1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1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1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1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1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14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1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1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1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1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1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1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1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1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1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1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1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1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1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1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1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1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1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1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1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1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1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1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1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1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1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1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1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1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1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1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1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1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1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1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1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1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1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1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1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1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1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1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1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1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1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1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1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1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1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1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1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1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1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1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1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1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1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1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1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1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1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1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1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14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1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1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1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1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1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1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1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1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1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1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1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1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1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1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1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1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1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1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1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1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1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1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1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1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1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1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1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1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1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1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1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1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1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1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1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1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1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1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1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1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1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1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1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1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1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1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1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1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1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1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1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1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1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1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1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1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1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1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1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1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1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1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1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14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1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1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1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1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1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1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1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1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1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1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1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1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1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1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1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1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1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1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1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1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1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1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1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1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1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1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1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1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1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1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1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1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1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1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1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1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1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1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1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1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1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1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1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1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1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1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1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1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1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1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1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1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1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1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1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1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1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1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1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1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1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1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1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14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1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1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1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1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1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1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1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1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1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1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1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1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1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1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1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1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1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1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1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1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1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1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1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1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1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1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1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1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1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1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1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1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1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1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1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1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1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1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1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1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1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1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1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1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1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1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1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1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1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1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1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1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1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1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1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1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1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1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1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1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1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1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1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14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1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1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1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1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1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1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1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1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1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1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1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1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1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1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1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1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1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1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1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1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1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1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1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1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1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1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1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1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1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1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1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1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1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1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1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1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1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1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1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1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1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1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1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1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1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1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1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1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1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1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1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1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1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1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1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1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1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1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1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1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1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1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1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14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1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1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1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1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1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1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1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1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1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1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1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1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1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1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1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1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1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1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1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1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1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1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1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1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1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1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1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1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1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1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1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1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1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1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1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1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1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1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1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1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1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1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1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1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1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1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1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1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1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1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14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1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1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1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1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1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1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1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1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1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1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1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1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14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1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1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1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1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1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1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1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1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1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1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1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1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1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1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1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1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1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1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1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1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1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1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1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1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1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1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1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1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1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1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1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1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1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1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1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1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1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1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1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1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1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1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1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1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1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1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1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1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1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1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1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1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1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1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1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1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1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1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1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1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1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1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1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14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1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1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1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1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1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1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1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1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1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1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1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1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1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1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1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1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1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1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1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1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1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1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1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1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1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1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1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1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1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1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1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1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1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1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1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1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1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1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1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1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1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1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1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1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1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1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1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1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1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1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1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1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1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1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1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1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1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1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1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1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1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1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1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14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1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1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1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1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1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1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1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1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1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1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1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1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1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1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1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1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1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1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1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1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1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1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1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1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1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1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1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1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1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1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1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1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1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1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1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1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1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1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1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1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1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1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1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1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1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1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1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1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1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1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1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1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1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1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1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1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1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1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1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1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1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1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1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14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1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1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1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1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1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1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1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1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1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1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1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1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1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1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1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1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1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1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1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1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1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1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1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1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1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1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1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1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1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1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1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1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1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1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1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1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1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1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1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1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1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1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1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1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1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1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1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1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1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1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1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1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1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1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1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1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1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1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1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1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1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1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1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14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1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1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1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1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1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1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1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1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1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1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1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1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1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1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1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1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1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1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1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1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1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1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1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1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1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1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1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1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1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1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1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1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1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1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1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1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1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1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1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1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1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1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1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1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1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1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1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1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1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1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1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1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1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1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1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1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1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1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1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1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1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1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14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1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1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1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1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1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1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1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1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1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1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1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1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1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1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1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1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1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1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1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1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1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1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1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1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1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1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1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1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1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1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1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1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1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1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1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1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1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1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1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1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1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1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1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1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1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1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1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1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1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1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1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1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1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1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1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1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1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1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1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1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1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1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1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14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1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1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1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1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1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1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1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1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1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1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1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1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1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1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1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1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1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1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1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1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1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1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1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1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1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1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1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1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1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1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1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1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1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1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1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1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1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1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1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1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1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1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1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1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1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1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1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1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1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1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1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1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1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1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1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1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1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1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1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1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1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1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1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14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1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1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1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1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1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1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1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1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1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1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1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1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1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1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1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1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1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1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1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1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1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1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1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1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1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1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1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1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1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1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1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1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1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1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1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1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1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1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R1001" xr:uid="{00000000-0001-0000-0000-000000000000}"/>
  <conditionalFormatting sqref="G1:G1048576">
    <cfRule type="containsText" dxfId="11" priority="3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4D07-5A2C-4D61-BAB5-B58C7314F614}">
  <sheetPr codeName="Sheet1"/>
  <dimension ref="A1:F14"/>
  <sheetViews>
    <sheetView workbookViewId="0">
      <selection activeCell="B9" sqref="B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.375" bestFit="1" customWidth="1"/>
    <col min="8" max="8" width="3.125" bestFit="1" customWidth="1"/>
    <col min="9" max="9" width="11" bestFit="1" customWidth="1"/>
  </cols>
  <sheetData>
    <row r="1" spans="1:6" x14ac:dyDescent="0.25">
      <c r="A1" s="6" t="s">
        <v>6</v>
      </c>
      <c r="B1" t="s">
        <v>2070</v>
      </c>
    </row>
    <row r="3" spans="1:6" x14ac:dyDescent="0.25">
      <c r="A3" s="6" t="s">
        <v>2068</v>
      </c>
      <c r="B3" s="6" t="s">
        <v>2069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2064</v>
      </c>
      <c r="E8">
        <v>4</v>
      </c>
      <c r="F8">
        <v>4</v>
      </c>
    </row>
    <row r="9" spans="1:6" x14ac:dyDescent="0.2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5C07-078D-4740-95EA-CFC67A8872E4}">
  <sheetPr codeName="Sheet3"/>
  <dimension ref="A1:F30"/>
  <sheetViews>
    <sheetView workbookViewId="0">
      <selection activeCell="O29" sqref="O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2" spans="1:6" x14ac:dyDescent="0.25">
      <c r="A2" s="6" t="s">
        <v>2031</v>
      </c>
      <c r="B2" t="s">
        <v>2070</v>
      </c>
    </row>
    <row r="4" spans="1:6" x14ac:dyDescent="0.25">
      <c r="A4" s="6" t="s">
        <v>2068</v>
      </c>
      <c r="B4" s="6" t="s">
        <v>2069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2065</v>
      </c>
      <c r="E7">
        <v>4</v>
      </c>
      <c r="F7">
        <v>4</v>
      </c>
    </row>
    <row r="8" spans="1:6" x14ac:dyDescent="0.25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2043</v>
      </c>
      <c r="C10">
        <v>8</v>
      </c>
      <c r="E10">
        <v>10</v>
      </c>
      <c r="F10">
        <v>18</v>
      </c>
    </row>
    <row r="11" spans="1:6" x14ac:dyDescent="0.2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2057</v>
      </c>
      <c r="C15">
        <v>3</v>
      </c>
      <c r="E15">
        <v>4</v>
      </c>
      <c r="F15">
        <v>7</v>
      </c>
    </row>
    <row r="16" spans="1:6" x14ac:dyDescent="0.2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2056</v>
      </c>
      <c r="C20">
        <v>4</v>
      </c>
      <c r="E20">
        <v>4</v>
      </c>
      <c r="F20">
        <v>8</v>
      </c>
    </row>
    <row r="21" spans="1:6" x14ac:dyDescent="0.25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2059</v>
      </c>
      <c r="C25">
        <v>7</v>
      </c>
      <c r="E25">
        <v>14</v>
      </c>
      <c r="F25">
        <v>21</v>
      </c>
    </row>
    <row r="26" spans="1:6" x14ac:dyDescent="0.25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2062</v>
      </c>
      <c r="E29">
        <v>3</v>
      </c>
      <c r="F29">
        <v>3</v>
      </c>
    </row>
    <row r="30" spans="1:6" x14ac:dyDescent="0.2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7342-520A-4A1F-96EF-E35B0E490412}">
  <sheetPr codeName="Sheet4"/>
  <dimension ref="A1:E18"/>
  <sheetViews>
    <sheetView workbookViewId="0">
      <selection activeCell="B11" sqref="B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6" t="s">
        <v>2031</v>
      </c>
      <c r="B1" t="s">
        <v>2070</v>
      </c>
    </row>
    <row r="2" spans="1:5" x14ac:dyDescent="0.25">
      <c r="A2" s="6" t="s">
        <v>2085</v>
      </c>
      <c r="B2" t="s">
        <v>2070</v>
      </c>
    </row>
    <row r="4" spans="1:5" x14ac:dyDescent="0.25">
      <c r="A4" s="6" t="s">
        <v>2068</v>
      </c>
      <c r="B4" s="6" t="s">
        <v>2069</v>
      </c>
    </row>
    <row r="5" spans="1:5" x14ac:dyDescent="0.2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5F2C-95AA-4953-8EE8-DDF1DBC0C9BD}">
  <sheetPr codeName="Sheet2"/>
  <dimension ref="A1:J13"/>
  <sheetViews>
    <sheetView workbookViewId="0">
      <selection activeCell="O13" sqref="O13"/>
    </sheetView>
  </sheetViews>
  <sheetFormatPr defaultRowHeight="15.75" x14ac:dyDescent="0.25"/>
  <cols>
    <col min="1" max="1" width="13.62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style="12" bestFit="1" customWidth="1"/>
    <col min="7" max="7" width="16.125" style="12" bestFit="1" customWidth="1"/>
    <col min="8" max="8" width="18.875" style="12" bestFit="1" customWidth="1"/>
    <col min="9" max="9" width="0" hidden="1" customWidth="1"/>
    <col min="10" max="10" width="9.875" hidden="1" customWidth="1"/>
  </cols>
  <sheetData>
    <row r="1" spans="1:10" s="10" customFormat="1" x14ac:dyDescent="0.25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1" t="s">
        <v>2091</v>
      </c>
      <c r="G1" s="11" t="s">
        <v>2092</v>
      </c>
      <c r="H1" s="11" t="s">
        <v>2093</v>
      </c>
      <c r="I1" s="10" t="s">
        <v>2106</v>
      </c>
      <c r="J1" s="10" t="s">
        <v>2107</v>
      </c>
    </row>
    <row r="2" spans="1:10" x14ac:dyDescent="0.25">
      <c r="A2" t="s">
        <v>2094</v>
      </c>
      <c r="B2">
        <f t="shared" ref="B2:B13" si="0">COUNTIFS(outcome,"successful",goal,"&lt;="&amp;$J2,goal,"&gt;="&amp;$I2)</f>
        <v>30</v>
      </c>
      <c r="C2">
        <f t="shared" ref="C2:C13" si="1">COUNTIFS(outcome,"failed",goal,"&lt;="&amp;$J2,goal,"&gt;="&amp;$I2)</f>
        <v>20</v>
      </c>
      <c r="D2">
        <f t="shared" ref="D2:D13" si="2">COUNTIFS(outcome,"canceled",goal,"&lt;="&amp;$J2,goal,"&gt;="&amp;$I2)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  <c r="I2">
        <v>0</v>
      </c>
      <c r="J2">
        <v>999</v>
      </c>
    </row>
    <row r="3" spans="1:10" x14ac:dyDescent="0.25">
      <c r="A3" t="s">
        <v>2095</v>
      </c>
      <c r="B3">
        <f t="shared" si="0"/>
        <v>191</v>
      </c>
      <c r="C3">
        <f t="shared" si="1"/>
        <v>38</v>
      </c>
      <c r="D3">
        <f t="shared" si="2"/>
        <v>2</v>
      </c>
      <c r="E3">
        <f t="shared" ref="E3:E13" si="3">SUM(B3:D3)</f>
        <v>231</v>
      </c>
      <c r="F3" s="12">
        <f t="shared" ref="F3:F13" si="4">B3/E3</f>
        <v>0.82683982683982682</v>
      </c>
      <c r="G3" s="12">
        <f t="shared" ref="G3:G13" si="5">C3/E3</f>
        <v>0.16450216450216451</v>
      </c>
      <c r="H3" s="12">
        <f t="shared" ref="H3:H13" si="6">D3/E3</f>
        <v>8.658008658008658E-3</v>
      </c>
      <c r="I3">
        <v>1000</v>
      </c>
      <c r="J3">
        <v>4999</v>
      </c>
    </row>
    <row r="4" spans="1:10" x14ac:dyDescent="0.25">
      <c r="A4" t="s">
        <v>2096</v>
      </c>
      <c r="B4">
        <f t="shared" si="0"/>
        <v>164</v>
      </c>
      <c r="C4">
        <f t="shared" si="1"/>
        <v>126</v>
      </c>
      <c r="D4">
        <f t="shared" si="2"/>
        <v>25</v>
      </c>
      <c r="E4">
        <f t="shared" si="3"/>
        <v>315</v>
      </c>
      <c r="F4" s="12">
        <f t="shared" si="4"/>
        <v>0.52063492063492067</v>
      </c>
      <c r="G4" s="12">
        <f t="shared" si="5"/>
        <v>0.4</v>
      </c>
      <c r="H4" s="12">
        <f t="shared" si="6"/>
        <v>7.9365079365079361E-2</v>
      </c>
      <c r="I4">
        <v>5000</v>
      </c>
      <c r="J4">
        <v>9999</v>
      </c>
    </row>
    <row r="5" spans="1:10" x14ac:dyDescent="0.25">
      <c r="A5" t="s">
        <v>2097</v>
      </c>
      <c r="B5">
        <f t="shared" si="0"/>
        <v>4</v>
      </c>
      <c r="C5">
        <f t="shared" si="1"/>
        <v>5</v>
      </c>
      <c r="D5">
        <f t="shared" si="2"/>
        <v>0</v>
      </c>
      <c r="E5">
        <f t="shared" si="3"/>
        <v>9</v>
      </c>
      <c r="F5" s="12">
        <f t="shared" si="4"/>
        <v>0.44444444444444442</v>
      </c>
      <c r="G5" s="12">
        <f t="shared" si="5"/>
        <v>0.55555555555555558</v>
      </c>
      <c r="H5" s="12">
        <f t="shared" si="6"/>
        <v>0</v>
      </c>
      <c r="I5">
        <v>10000</v>
      </c>
      <c r="J5">
        <v>14999</v>
      </c>
    </row>
    <row r="6" spans="1:10" x14ac:dyDescent="0.25">
      <c r="A6" t="s">
        <v>2098</v>
      </c>
      <c r="B6">
        <f t="shared" si="0"/>
        <v>10</v>
      </c>
      <c r="C6">
        <f t="shared" si="1"/>
        <v>0</v>
      </c>
      <c r="D6">
        <f t="shared" si="2"/>
        <v>0</v>
      </c>
      <c r="E6">
        <f t="shared" si="3"/>
        <v>10</v>
      </c>
      <c r="F6" s="12">
        <f t="shared" si="4"/>
        <v>1</v>
      </c>
      <c r="G6" s="12">
        <f t="shared" si="5"/>
        <v>0</v>
      </c>
      <c r="H6" s="12">
        <f t="shared" si="6"/>
        <v>0</v>
      </c>
      <c r="I6">
        <v>15000</v>
      </c>
      <c r="J6">
        <v>19999</v>
      </c>
    </row>
    <row r="7" spans="1:10" x14ac:dyDescent="0.25">
      <c r="A7" t="s">
        <v>2099</v>
      </c>
      <c r="B7">
        <f t="shared" si="0"/>
        <v>7</v>
      </c>
      <c r="C7">
        <f t="shared" si="1"/>
        <v>0</v>
      </c>
      <c r="D7">
        <f t="shared" si="2"/>
        <v>0</v>
      </c>
      <c r="E7">
        <f t="shared" si="3"/>
        <v>7</v>
      </c>
      <c r="F7" s="12">
        <f t="shared" si="4"/>
        <v>1</v>
      </c>
      <c r="G7" s="12">
        <f t="shared" si="5"/>
        <v>0</v>
      </c>
      <c r="H7" s="12">
        <f t="shared" si="6"/>
        <v>0</v>
      </c>
      <c r="I7">
        <v>20000</v>
      </c>
      <c r="J7">
        <v>24999</v>
      </c>
    </row>
    <row r="8" spans="1:10" x14ac:dyDescent="0.25">
      <c r="A8" t="s">
        <v>2100</v>
      </c>
      <c r="B8">
        <f t="shared" si="0"/>
        <v>11</v>
      </c>
      <c r="C8">
        <f t="shared" si="1"/>
        <v>3</v>
      </c>
      <c r="D8">
        <f t="shared" si="2"/>
        <v>0</v>
      </c>
      <c r="E8">
        <f t="shared" si="3"/>
        <v>14</v>
      </c>
      <c r="F8" s="12">
        <f t="shared" si="4"/>
        <v>0.7857142857142857</v>
      </c>
      <c r="G8" s="12">
        <f t="shared" si="5"/>
        <v>0.21428571428571427</v>
      </c>
      <c r="H8" s="12">
        <f t="shared" si="6"/>
        <v>0</v>
      </c>
      <c r="I8">
        <v>25000</v>
      </c>
      <c r="J8">
        <v>29999</v>
      </c>
    </row>
    <row r="9" spans="1:10" x14ac:dyDescent="0.25">
      <c r="A9" t="s">
        <v>2101</v>
      </c>
      <c r="B9">
        <f t="shared" si="0"/>
        <v>7</v>
      </c>
      <c r="C9">
        <f t="shared" si="1"/>
        <v>0</v>
      </c>
      <c r="D9">
        <f t="shared" si="2"/>
        <v>0</v>
      </c>
      <c r="E9">
        <f t="shared" si="3"/>
        <v>7</v>
      </c>
      <c r="F9" s="12">
        <f t="shared" si="4"/>
        <v>1</v>
      </c>
      <c r="G9" s="12">
        <f t="shared" si="5"/>
        <v>0</v>
      </c>
      <c r="H9" s="12">
        <f t="shared" si="6"/>
        <v>0</v>
      </c>
      <c r="I9">
        <v>30000</v>
      </c>
      <c r="J9">
        <v>34999</v>
      </c>
    </row>
    <row r="10" spans="1:10" x14ac:dyDescent="0.25">
      <c r="A10" t="s">
        <v>2102</v>
      </c>
      <c r="B10">
        <f t="shared" si="0"/>
        <v>8</v>
      </c>
      <c r="C10">
        <f t="shared" si="1"/>
        <v>3</v>
      </c>
      <c r="D10">
        <f t="shared" si="2"/>
        <v>1</v>
      </c>
      <c r="E10">
        <f t="shared" si="3"/>
        <v>12</v>
      </c>
      <c r="F10" s="12">
        <f t="shared" si="4"/>
        <v>0.66666666666666663</v>
      </c>
      <c r="G10" s="12">
        <f t="shared" si="5"/>
        <v>0.25</v>
      </c>
      <c r="H10" s="12">
        <f t="shared" si="6"/>
        <v>8.3333333333333329E-2</v>
      </c>
      <c r="I10">
        <v>35000</v>
      </c>
      <c r="J10">
        <v>39999</v>
      </c>
    </row>
    <row r="11" spans="1:10" x14ac:dyDescent="0.25">
      <c r="A11" t="s">
        <v>2103</v>
      </c>
      <c r="B11">
        <f t="shared" si="0"/>
        <v>11</v>
      </c>
      <c r="C11">
        <f t="shared" si="1"/>
        <v>3</v>
      </c>
      <c r="D11">
        <f t="shared" si="2"/>
        <v>0</v>
      </c>
      <c r="E11">
        <f t="shared" si="3"/>
        <v>14</v>
      </c>
      <c r="F11" s="12">
        <f t="shared" si="4"/>
        <v>0.7857142857142857</v>
      </c>
      <c r="G11" s="12">
        <f t="shared" si="5"/>
        <v>0.21428571428571427</v>
      </c>
      <c r="H11" s="12">
        <f t="shared" si="6"/>
        <v>0</v>
      </c>
      <c r="I11">
        <v>40000</v>
      </c>
      <c r="J11">
        <v>44999</v>
      </c>
    </row>
    <row r="12" spans="1:10" x14ac:dyDescent="0.25">
      <c r="A12" t="s">
        <v>2104</v>
      </c>
      <c r="B12">
        <f t="shared" si="0"/>
        <v>8</v>
      </c>
      <c r="C12">
        <f t="shared" si="1"/>
        <v>3</v>
      </c>
      <c r="D12">
        <f t="shared" si="2"/>
        <v>0</v>
      </c>
      <c r="E12">
        <f t="shared" si="3"/>
        <v>11</v>
      </c>
      <c r="F12" s="12">
        <f t="shared" si="4"/>
        <v>0.72727272727272729</v>
      </c>
      <c r="G12" s="12">
        <f t="shared" si="5"/>
        <v>0.27272727272727271</v>
      </c>
      <c r="H12" s="12">
        <f t="shared" si="6"/>
        <v>0</v>
      </c>
      <c r="I12">
        <v>45000</v>
      </c>
      <c r="J12">
        <v>49999</v>
      </c>
    </row>
    <row r="13" spans="1:10" x14ac:dyDescent="0.25">
      <c r="A13" t="s">
        <v>2105</v>
      </c>
      <c r="B13">
        <f t="shared" si="0"/>
        <v>114</v>
      </c>
      <c r="C13">
        <f t="shared" si="1"/>
        <v>163</v>
      </c>
      <c r="D13">
        <f t="shared" si="2"/>
        <v>28</v>
      </c>
      <c r="E13">
        <f t="shared" si="3"/>
        <v>305</v>
      </c>
      <c r="F13" s="12">
        <f t="shared" si="4"/>
        <v>0.3737704918032787</v>
      </c>
      <c r="G13" s="12">
        <f t="shared" si="5"/>
        <v>0.53442622950819674</v>
      </c>
      <c r="H13" s="12">
        <f t="shared" si="6"/>
        <v>9.1803278688524587E-2</v>
      </c>
      <c r="I13">
        <v>50000</v>
      </c>
      <c r="J13">
        <v>100000000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624B-A430-4109-B626-4E084559C037}">
  <sheetPr codeName="Sheet6"/>
  <dimension ref="A1:H566"/>
  <sheetViews>
    <sheetView workbookViewId="0">
      <selection activeCell="D20" sqref="D20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24.375" bestFit="1" customWidth="1"/>
    <col min="4" max="4" width="24.375" customWidth="1"/>
    <col min="5" max="5" width="8.5" bestFit="1" customWidth="1"/>
    <col min="6" max="6" width="13.5" bestFit="1" customWidth="1"/>
    <col min="7" max="7" width="20.625" bestFit="1" customWidth="1"/>
    <col min="8" max="8" width="22.375" style="10" bestFit="1" customWidth="1"/>
  </cols>
  <sheetData>
    <row r="1" spans="1:8" s="10" customFormat="1" x14ac:dyDescent="0.25">
      <c r="A1" s="10" t="s">
        <v>4</v>
      </c>
      <c r="B1" s="10" t="s">
        <v>5</v>
      </c>
      <c r="C1" s="10" t="s">
        <v>2116</v>
      </c>
      <c r="D1" s="10" t="s">
        <v>2114</v>
      </c>
      <c r="E1" s="10" t="s">
        <v>4</v>
      </c>
      <c r="F1" s="10" t="s">
        <v>5</v>
      </c>
      <c r="G1" s="10" t="s">
        <v>2115</v>
      </c>
      <c r="H1" s="10" t="s">
        <v>2118</v>
      </c>
    </row>
    <row r="2" spans="1:8" x14ac:dyDescent="0.25">
      <c r="A2" t="s">
        <v>20</v>
      </c>
      <c r="B2">
        <v>158</v>
      </c>
      <c r="C2">
        <f>AVERAGE(B2:B566)</f>
        <v>851.14690265486729</v>
      </c>
      <c r="D2" s="10" t="s">
        <v>2119</v>
      </c>
      <c r="E2" t="s">
        <v>14</v>
      </c>
      <c r="F2">
        <v>0</v>
      </c>
      <c r="G2">
        <f>AVERAGE(F2:F365)</f>
        <v>585.61538461538464</v>
      </c>
      <c r="H2" s="10" t="s">
        <v>2119</v>
      </c>
    </row>
    <row r="3" spans="1:8" x14ac:dyDescent="0.25">
      <c r="A3" t="s">
        <v>20</v>
      </c>
      <c r="B3">
        <v>1425</v>
      </c>
      <c r="C3">
        <f>MEDIAN(B2:B566)</f>
        <v>201</v>
      </c>
      <c r="D3" s="10" t="s">
        <v>2108</v>
      </c>
      <c r="E3" t="s">
        <v>14</v>
      </c>
      <c r="F3">
        <v>24</v>
      </c>
      <c r="G3">
        <f>MEDIAN(F2:F365)</f>
        <v>114.5</v>
      </c>
      <c r="H3" s="10" t="s">
        <v>2108</v>
      </c>
    </row>
    <row r="4" spans="1:8" x14ac:dyDescent="0.25">
      <c r="A4" t="s">
        <v>20</v>
      </c>
      <c r="B4">
        <v>174</v>
      </c>
      <c r="C4" cm="1">
        <f t="array" ref="C4:C5">_xlfn.MODE.MULT(B2:B566)</f>
        <v>85</v>
      </c>
      <c r="D4" s="10" t="s">
        <v>2109</v>
      </c>
      <c r="E4" t="s">
        <v>14</v>
      </c>
      <c r="F4">
        <v>53</v>
      </c>
      <c r="G4" cm="1">
        <f t="array" ref="G4">_xlfn.MODE.MULT(F2:F365)</f>
        <v>1</v>
      </c>
      <c r="H4" s="10" t="s">
        <v>2109</v>
      </c>
    </row>
    <row r="5" spans="1:8" x14ac:dyDescent="0.25">
      <c r="A5" t="s">
        <v>20</v>
      </c>
      <c r="B5">
        <v>227</v>
      </c>
      <c r="C5">
        <v>80</v>
      </c>
      <c r="D5" s="10" t="s">
        <v>2117</v>
      </c>
      <c r="E5" t="s">
        <v>14</v>
      </c>
      <c r="F5">
        <v>18</v>
      </c>
      <c r="G5">
        <f>MIN(F:F)</f>
        <v>0</v>
      </c>
      <c r="H5" s="10" t="s">
        <v>2110</v>
      </c>
    </row>
    <row r="6" spans="1:8" x14ac:dyDescent="0.25">
      <c r="A6" t="s">
        <v>20</v>
      </c>
      <c r="B6">
        <v>220</v>
      </c>
      <c r="C6">
        <f>MIN(B2:B566)</f>
        <v>16</v>
      </c>
      <c r="D6" s="10" t="s">
        <v>2110</v>
      </c>
      <c r="E6" t="s">
        <v>14</v>
      </c>
      <c r="F6">
        <v>44</v>
      </c>
      <c r="G6">
        <f>MAX(F:F)</f>
        <v>6080</v>
      </c>
      <c r="H6" s="10" t="s">
        <v>2111</v>
      </c>
    </row>
    <row r="7" spans="1:8" x14ac:dyDescent="0.25">
      <c r="A7" t="s">
        <v>20</v>
      </c>
      <c r="B7">
        <v>98</v>
      </c>
      <c r="C7">
        <f>MAX(B:B)</f>
        <v>7295</v>
      </c>
      <c r="D7" s="10" t="s">
        <v>2111</v>
      </c>
      <c r="E7" t="s">
        <v>14</v>
      </c>
      <c r="F7">
        <v>27</v>
      </c>
    </row>
    <row r="8" spans="1:8" x14ac:dyDescent="0.25">
      <c r="A8" t="s">
        <v>20</v>
      </c>
      <c r="B8">
        <v>100</v>
      </c>
      <c r="D8" s="10"/>
      <c r="E8" t="s">
        <v>14</v>
      </c>
      <c r="F8">
        <v>55</v>
      </c>
      <c r="G8">
        <f>_xlfn.VAR.S(F:F)</f>
        <v>924113.45496927318</v>
      </c>
      <c r="H8" s="10" t="s">
        <v>2112</v>
      </c>
    </row>
    <row r="9" spans="1:8" x14ac:dyDescent="0.25">
      <c r="A9" t="s">
        <v>20</v>
      </c>
      <c r="B9">
        <v>1249</v>
      </c>
      <c r="C9">
        <f>_xlfn.VAR.S(B:B)</f>
        <v>1606216.5936295739</v>
      </c>
      <c r="D9" s="10" t="s">
        <v>2112</v>
      </c>
      <c r="E9" t="s">
        <v>14</v>
      </c>
      <c r="F9">
        <v>200</v>
      </c>
      <c r="G9">
        <f>_xlfn.STDEV.S(F:F)</f>
        <v>961.30819978260524</v>
      </c>
      <c r="H9" s="10" t="s">
        <v>2113</v>
      </c>
    </row>
    <row r="10" spans="1:8" x14ac:dyDescent="0.25">
      <c r="A10" t="s">
        <v>20</v>
      </c>
      <c r="B10">
        <v>1396</v>
      </c>
      <c r="C10">
        <f>_xlfn.STDEV.S(B:B)</f>
        <v>1267.366006183523</v>
      </c>
      <c r="D10" s="10" t="s">
        <v>2113</v>
      </c>
      <c r="E10" t="s">
        <v>14</v>
      </c>
      <c r="F10">
        <v>452</v>
      </c>
    </row>
    <row r="11" spans="1:8" x14ac:dyDescent="0.25">
      <c r="A11" t="s">
        <v>20</v>
      </c>
      <c r="B11">
        <v>890</v>
      </c>
      <c r="E11" t="s">
        <v>14</v>
      </c>
      <c r="F11">
        <v>674</v>
      </c>
    </row>
    <row r="12" spans="1:8" x14ac:dyDescent="0.25">
      <c r="A12" t="s">
        <v>20</v>
      </c>
      <c r="B12">
        <v>142</v>
      </c>
      <c r="E12" t="s">
        <v>14</v>
      </c>
      <c r="F12">
        <v>558</v>
      </c>
    </row>
    <row r="13" spans="1:8" x14ac:dyDescent="0.25">
      <c r="A13" t="s">
        <v>20</v>
      </c>
      <c r="B13">
        <v>2673</v>
      </c>
      <c r="E13" t="s">
        <v>14</v>
      </c>
      <c r="F13">
        <v>15</v>
      </c>
    </row>
    <row r="14" spans="1:8" x14ac:dyDescent="0.25">
      <c r="A14" t="s">
        <v>20</v>
      </c>
      <c r="B14">
        <v>163</v>
      </c>
      <c r="E14" t="s">
        <v>14</v>
      </c>
      <c r="F14">
        <v>2307</v>
      </c>
    </row>
    <row r="15" spans="1:8" x14ac:dyDescent="0.25">
      <c r="A15" t="s">
        <v>20</v>
      </c>
      <c r="B15">
        <v>2220</v>
      </c>
      <c r="E15" t="s">
        <v>14</v>
      </c>
      <c r="F15">
        <v>88</v>
      </c>
    </row>
    <row r="16" spans="1:8" x14ac:dyDescent="0.25">
      <c r="A16" t="s">
        <v>20</v>
      </c>
      <c r="B16">
        <v>1606</v>
      </c>
      <c r="E16" t="s">
        <v>14</v>
      </c>
      <c r="F16">
        <v>48</v>
      </c>
    </row>
    <row r="17" spans="1:6" x14ac:dyDescent="0.25">
      <c r="A17" t="s">
        <v>20</v>
      </c>
      <c r="B17">
        <v>129</v>
      </c>
      <c r="E17" t="s">
        <v>14</v>
      </c>
      <c r="F17">
        <v>1</v>
      </c>
    </row>
    <row r="18" spans="1:6" x14ac:dyDescent="0.25">
      <c r="A18" t="s">
        <v>20</v>
      </c>
      <c r="B18">
        <v>226</v>
      </c>
      <c r="E18" t="s">
        <v>14</v>
      </c>
      <c r="F18">
        <v>1467</v>
      </c>
    </row>
    <row r="19" spans="1:6" x14ac:dyDescent="0.25">
      <c r="A19" t="s">
        <v>20</v>
      </c>
      <c r="B19">
        <v>5419</v>
      </c>
      <c r="E19" t="s">
        <v>14</v>
      </c>
      <c r="F19">
        <v>75</v>
      </c>
    </row>
    <row r="20" spans="1:6" x14ac:dyDescent="0.25">
      <c r="A20" t="s">
        <v>20</v>
      </c>
      <c r="B20">
        <v>165</v>
      </c>
      <c r="E20" t="s">
        <v>14</v>
      </c>
      <c r="F20">
        <v>120</v>
      </c>
    </row>
    <row r="21" spans="1:6" x14ac:dyDescent="0.25">
      <c r="A21" t="s">
        <v>20</v>
      </c>
      <c r="B21">
        <v>1965</v>
      </c>
      <c r="E21" t="s">
        <v>14</v>
      </c>
      <c r="F21">
        <v>2253</v>
      </c>
    </row>
    <row r="22" spans="1:6" x14ac:dyDescent="0.25">
      <c r="A22" t="s">
        <v>20</v>
      </c>
      <c r="B22">
        <v>16</v>
      </c>
      <c r="E22" t="s">
        <v>14</v>
      </c>
      <c r="F22">
        <v>5</v>
      </c>
    </row>
    <row r="23" spans="1:6" x14ac:dyDescent="0.25">
      <c r="A23" t="s">
        <v>20</v>
      </c>
      <c r="B23">
        <v>107</v>
      </c>
      <c r="E23" t="s">
        <v>14</v>
      </c>
      <c r="F23">
        <v>38</v>
      </c>
    </row>
    <row r="24" spans="1:6" x14ac:dyDescent="0.25">
      <c r="A24" t="s">
        <v>20</v>
      </c>
      <c r="B24">
        <v>134</v>
      </c>
      <c r="E24" t="s">
        <v>14</v>
      </c>
      <c r="F24">
        <v>12</v>
      </c>
    </row>
    <row r="25" spans="1:6" x14ac:dyDescent="0.25">
      <c r="A25" t="s">
        <v>20</v>
      </c>
      <c r="B25">
        <v>198</v>
      </c>
      <c r="E25" t="s">
        <v>14</v>
      </c>
      <c r="F25">
        <v>1684</v>
      </c>
    </row>
    <row r="26" spans="1:6" x14ac:dyDescent="0.25">
      <c r="A26" t="s">
        <v>20</v>
      </c>
      <c r="B26">
        <v>111</v>
      </c>
      <c r="E26" t="s">
        <v>14</v>
      </c>
      <c r="F26">
        <v>56</v>
      </c>
    </row>
    <row r="27" spans="1:6" x14ac:dyDescent="0.25">
      <c r="A27" t="s">
        <v>20</v>
      </c>
      <c r="B27">
        <v>222</v>
      </c>
      <c r="E27" t="s">
        <v>14</v>
      </c>
      <c r="F27">
        <v>838</v>
      </c>
    </row>
    <row r="28" spans="1:6" x14ac:dyDescent="0.25">
      <c r="A28" t="s">
        <v>20</v>
      </c>
      <c r="B28">
        <v>6212</v>
      </c>
      <c r="E28" t="s">
        <v>14</v>
      </c>
      <c r="F28">
        <v>1000</v>
      </c>
    </row>
    <row r="29" spans="1:6" x14ac:dyDescent="0.25">
      <c r="A29" t="s">
        <v>20</v>
      </c>
      <c r="B29">
        <v>98</v>
      </c>
      <c r="E29" t="s">
        <v>14</v>
      </c>
      <c r="F29">
        <v>1482</v>
      </c>
    </row>
    <row r="30" spans="1:6" x14ac:dyDescent="0.25">
      <c r="A30" t="s">
        <v>20</v>
      </c>
      <c r="B30">
        <v>92</v>
      </c>
      <c r="E30" t="s">
        <v>14</v>
      </c>
      <c r="F30">
        <v>106</v>
      </c>
    </row>
    <row r="31" spans="1:6" x14ac:dyDescent="0.25">
      <c r="A31" t="s">
        <v>20</v>
      </c>
      <c r="B31">
        <v>149</v>
      </c>
      <c r="E31" t="s">
        <v>14</v>
      </c>
      <c r="F31">
        <v>679</v>
      </c>
    </row>
    <row r="32" spans="1:6" x14ac:dyDescent="0.25">
      <c r="A32" t="s">
        <v>20</v>
      </c>
      <c r="B32">
        <v>2431</v>
      </c>
      <c r="E32" t="s">
        <v>14</v>
      </c>
      <c r="F32">
        <v>1220</v>
      </c>
    </row>
    <row r="33" spans="1:6" x14ac:dyDescent="0.25">
      <c r="A33" t="s">
        <v>20</v>
      </c>
      <c r="B33">
        <v>303</v>
      </c>
      <c r="E33" t="s">
        <v>14</v>
      </c>
      <c r="F33">
        <v>1</v>
      </c>
    </row>
    <row r="34" spans="1:6" x14ac:dyDescent="0.25">
      <c r="A34" t="s">
        <v>20</v>
      </c>
      <c r="B34">
        <v>209</v>
      </c>
      <c r="E34" t="s">
        <v>14</v>
      </c>
      <c r="F34">
        <v>37</v>
      </c>
    </row>
    <row r="35" spans="1:6" x14ac:dyDescent="0.25">
      <c r="A35" t="s">
        <v>20</v>
      </c>
      <c r="B35">
        <v>131</v>
      </c>
      <c r="E35" t="s">
        <v>14</v>
      </c>
      <c r="F35">
        <v>60</v>
      </c>
    </row>
    <row r="36" spans="1:6" x14ac:dyDescent="0.25">
      <c r="A36" t="s">
        <v>20</v>
      </c>
      <c r="B36">
        <v>164</v>
      </c>
      <c r="E36" t="s">
        <v>14</v>
      </c>
      <c r="F36">
        <v>296</v>
      </c>
    </row>
    <row r="37" spans="1:6" x14ac:dyDescent="0.25">
      <c r="A37" t="s">
        <v>20</v>
      </c>
      <c r="B37">
        <v>201</v>
      </c>
      <c r="E37" t="s">
        <v>14</v>
      </c>
      <c r="F37">
        <v>3304</v>
      </c>
    </row>
    <row r="38" spans="1:6" x14ac:dyDescent="0.25">
      <c r="A38" t="s">
        <v>20</v>
      </c>
      <c r="B38">
        <v>211</v>
      </c>
      <c r="E38" t="s">
        <v>14</v>
      </c>
      <c r="F38">
        <v>73</v>
      </c>
    </row>
    <row r="39" spans="1:6" x14ac:dyDescent="0.25">
      <c r="A39" t="s">
        <v>20</v>
      </c>
      <c r="B39">
        <v>128</v>
      </c>
      <c r="E39" t="s">
        <v>14</v>
      </c>
      <c r="F39">
        <v>3387</v>
      </c>
    </row>
    <row r="40" spans="1:6" x14ac:dyDescent="0.25">
      <c r="A40" t="s">
        <v>20</v>
      </c>
      <c r="B40">
        <v>1600</v>
      </c>
      <c r="E40" t="s">
        <v>14</v>
      </c>
      <c r="F40">
        <v>662</v>
      </c>
    </row>
    <row r="41" spans="1:6" x14ac:dyDescent="0.25">
      <c r="A41" t="s">
        <v>20</v>
      </c>
      <c r="B41">
        <v>249</v>
      </c>
      <c r="E41" t="s">
        <v>14</v>
      </c>
      <c r="F41">
        <v>774</v>
      </c>
    </row>
    <row r="42" spans="1:6" x14ac:dyDescent="0.25">
      <c r="A42" t="s">
        <v>20</v>
      </c>
      <c r="B42">
        <v>236</v>
      </c>
      <c r="E42" t="s">
        <v>14</v>
      </c>
      <c r="F42">
        <v>672</v>
      </c>
    </row>
    <row r="43" spans="1:6" x14ac:dyDescent="0.25">
      <c r="A43" t="s">
        <v>20</v>
      </c>
      <c r="B43">
        <v>4065</v>
      </c>
      <c r="E43" t="s">
        <v>14</v>
      </c>
      <c r="F43">
        <v>940</v>
      </c>
    </row>
    <row r="44" spans="1:6" x14ac:dyDescent="0.25">
      <c r="A44" t="s">
        <v>20</v>
      </c>
      <c r="B44">
        <v>246</v>
      </c>
      <c r="E44" t="s">
        <v>14</v>
      </c>
      <c r="F44">
        <v>117</v>
      </c>
    </row>
    <row r="45" spans="1:6" x14ac:dyDescent="0.25">
      <c r="A45" t="s">
        <v>20</v>
      </c>
      <c r="B45">
        <v>2475</v>
      </c>
      <c r="E45" t="s">
        <v>14</v>
      </c>
      <c r="F45">
        <v>115</v>
      </c>
    </row>
    <row r="46" spans="1:6" x14ac:dyDescent="0.25">
      <c r="A46" t="s">
        <v>20</v>
      </c>
      <c r="B46">
        <v>76</v>
      </c>
      <c r="E46" t="s">
        <v>14</v>
      </c>
      <c r="F46">
        <v>326</v>
      </c>
    </row>
    <row r="47" spans="1:6" x14ac:dyDescent="0.25">
      <c r="A47" t="s">
        <v>20</v>
      </c>
      <c r="B47">
        <v>54</v>
      </c>
      <c r="E47" t="s">
        <v>14</v>
      </c>
      <c r="F47">
        <v>1</v>
      </c>
    </row>
    <row r="48" spans="1:6" x14ac:dyDescent="0.25">
      <c r="A48" t="s">
        <v>20</v>
      </c>
      <c r="B48">
        <v>88</v>
      </c>
      <c r="E48" t="s">
        <v>14</v>
      </c>
      <c r="F48">
        <v>1467</v>
      </c>
    </row>
    <row r="49" spans="1:6" x14ac:dyDescent="0.25">
      <c r="A49" t="s">
        <v>20</v>
      </c>
      <c r="B49">
        <v>85</v>
      </c>
      <c r="E49" t="s">
        <v>14</v>
      </c>
      <c r="F49">
        <v>5681</v>
      </c>
    </row>
    <row r="50" spans="1:6" x14ac:dyDescent="0.25">
      <c r="A50" t="s">
        <v>20</v>
      </c>
      <c r="B50">
        <v>170</v>
      </c>
      <c r="E50" t="s">
        <v>14</v>
      </c>
      <c r="F50">
        <v>1059</v>
      </c>
    </row>
    <row r="51" spans="1:6" x14ac:dyDescent="0.25">
      <c r="A51" t="s">
        <v>20</v>
      </c>
      <c r="B51">
        <v>330</v>
      </c>
      <c r="E51" t="s">
        <v>14</v>
      </c>
      <c r="F51">
        <v>1194</v>
      </c>
    </row>
    <row r="52" spans="1:6" x14ac:dyDescent="0.25">
      <c r="A52" t="s">
        <v>20</v>
      </c>
      <c r="B52">
        <v>127</v>
      </c>
      <c r="E52" t="s">
        <v>14</v>
      </c>
      <c r="F52">
        <v>30</v>
      </c>
    </row>
    <row r="53" spans="1:6" x14ac:dyDescent="0.25">
      <c r="A53" t="s">
        <v>20</v>
      </c>
      <c r="B53">
        <v>411</v>
      </c>
      <c r="E53" t="s">
        <v>14</v>
      </c>
      <c r="F53">
        <v>75</v>
      </c>
    </row>
    <row r="54" spans="1:6" x14ac:dyDescent="0.25">
      <c r="A54" t="s">
        <v>20</v>
      </c>
      <c r="B54">
        <v>180</v>
      </c>
      <c r="E54" t="s">
        <v>14</v>
      </c>
      <c r="F54">
        <v>955</v>
      </c>
    </row>
    <row r="55" spans="1:6" x14ac:dyDescent="0.25">
      <c r="A55" t="s">
        <v>20</v>
      </c>
      <c r="B55">
        <v>374</v>
      </c>
      <c r="E55" t="s">
        <v>14</v>
      </c>
      <c r="F55">
        <v>67</v>
      </c>
    </row>
    <row r="56" spans="1:6" x14ac:dyDescent="0.25">
      <c r="A56" t="s">
        <v>20</v>
      </c>
      <c r="B56">
        <v>71</v>
      </c>
      <c r="E56" t="s">
        <v>14</v>
      </c>
      <c r="F56">
        <v>5</v>
      </c>
    </row>
    <row r="57" spans="1:6" x14ac:dyDescent="0.25">
      <c r="A57" t="s">
        <v>20</v>
      </c>
      <c r="B57">
        <v>203</v>
      </c>
      <c r="E57" t="s">
        <v>14</v>
      </c>
      <c r="F57">
        <v>26</v>
      </c>
    </row>
    <row r="58" spans="1:6" x14ac:dyDescent="0.25">
      <c r="A58" t="s">
        <v>20</v>
      </c>
      <c r="B58">
        <v>113</v>
      </c>
      <c r="E58" t="s">
        <v>14</v>
      </c>
      <c r="F58">
        <v>1130</v>
      </c>
    </row>
    <row r="59" spans="1:6" x14ac:dyDescent="0.25">
      <c r="A59" t="s">
        <v>20</v>
      </c>
      <c r="B59">
        <v>96</v>
      </c>
      <c r="E59" t="s">
        <v>14</v>
      </c>
      <c r="F59">
        <v>782</v>
      </c>
    </row>
    <row r="60" spans="1:6" x14ac:dyDescent="0.25">
      <c r="A60" t="s">
        <v>20</v>
      </c>
      <c r="B60">
        <v>498</v>
      </c>
      <c r="E60" t="s">
        <v>14</v>
      </c>
      <c r="F60">
        <v>210</v>
      </c>
    </row>
    <row r="61" spans="1:6" x14ac:dyDescent="0.25">
      <c r="A61" t="s">
        <v>20</v>
      </c>
      <c r="B61">
        <v>180</v>
      </c>
      <c r="E61" t="s">
        <v>14</v>
      </c>
      <c r="F61">
        <v>136</v>
      </c>
    </row>
    <row r="62" spans="1:6" x14ac:dyDescent="0.25">
      <c r="A62" t="s">
        <v>20</v>
      </c>
      <c r="B62">
        <v>27</v>
      </c>
      <c r="E62" t="s">
        <v>14</v>
      </c>
      <c r="F62">
        <v>86</v>
      </c>
    </row>
    <row r="63" spans="1:6" x14ac:dyDescent="0.25">
      <c r="A63" t="s">
        <v>20</v>
      </c>
      <c r="B63">
        <v>2331</v>
      </c>
      <c r="E63" t="s">
        <v>14</v>
      </c>
      <c r="F63">
        <v>19</v>
      </c>
    </row>
    <row r="64" spans="1:6" x14ac:dyDescent="0.25">
      <c r="A64" t="s">
        <v>20</v>
      </c>
      <c r="B64">
        <v>113</v>
      </c>
      <c r="E64" t="s">
        <v>14</v>
      </c>
      <c r="F64">
        <v>886</v>
      </c>
    </row>
    <row r="65" spans="1:6" x14ac:dyDescent="0.25">
      <c r="A65" t="s">
        <v>20</v>
      </c>
      <c r="B65">
        <v>164</v>
      </c>
      <c r="E65" t="s">
        <v>14</v>
      </c>
      <c r="F65">
        <v>35</v>
      </c>
    </row>
    <row r="66" spans="1:6" x14ac:dyDescent="0.25">
      <c r="A66" t="s">
        <v>20</v>
      </c>
      <c r="B66">
        <v>164</v>
      </c>
      <c r="E66" t="s">
        <v>14</v>
      </c>
      <c r="F66">
        <v>24</v>
      </c>
    </row>
    <row r="67" spans="1:6" x14ac:dyDescent="0.25">
      <c r="A67" t="s">
        <v>20</v>
      </c>
      <c r="B67">
        <v>336</v>
      </c>
      <c r="E67" t="s">
        <v>14</v>
      </c>
      <c r="F67">
        <v>86</v>
      </c>
    </row>
    <row r="68" spans="1:6" x14ac:dyDescent="0.25">
      <c r="A68" t="s">
        <v>20</v>
      </c>
      <c r="B68">
        <v>1917</v>
      </c>
      <c r="E68" t="s">
        <v>14</v>
      </c>
      <c r="F68">
        <v>243</v>
      </c>
    </row>
    <row r="69" spans="1:6" x14ac:dyDescent="0.25">
      <c r="A69" t="s">
        <v>20</v>
      </c>
      <c r="B69">
        <v>95</v>
      </c>
      <c r="E69" t="s">
        <v>14</v>
      </c>
      <c r="F69">
        <v>65</v>
      </c>
    </row>
    <row r="70" spans="1:6" x14ac:dyDescent="0.25">
      <c r="A70" t="s">
        <v>20</v>
      </c>
      <c r="B70">
        <v>147</v>
      </c>
      <c r="E70" t="s">
        <v>14</v>
      </c>
      <c r="F70">
        <v>100</v>
      </c>
    </row>
    <row r="71" spans="1:6" x14ac:dyDescent="0.25">
      <c r="A71" t="s">
        <v>20</v>
      </c>
      <c r="B71">
        <v>86</v>
      </c>
      <c r="E71" t="s">
        <v>14</v>
      </c>
      <c r="F71">
        <v>168</v>
      </c>
    </row>
    <row r="72" spans="1:6" x14ac:dyDescent="0.25">
      <c r="A72" t="s">
        <v>20</v>
      </c>
      <c r="B72">
        <v>83</v>
      </c>
      <c r="E72" t="s">
        <v>14</v>
      </c>
      <c r="F72">
        <v>13</v>
      </c>
    </row>
    <row r="73" spans="1:6" x14ac:dyDescent="0.25">
      <c r="A73" t="s">
        <v>20</v>
      </c>
      <c r="B73">
        <v>676</v>
      </c>
      <c r="E73" t="s">
        <v>14</v>
      </c>
      <c r="F73">
        <v>1</v>
      </c>
    </row>
    <row r="74" spans="1:6" x14ac:dyDescent="0.25">
      <c r="A74" t="s">
        <v>20</v>
      </c>
      <c r="B74">
        <v>361</v>
      </c>
      <c r="E74" t="s">
        <v>14</v>
      </c>
      <c r="F74">
        <v>40</v>
      </c>
    </row>
    <row r="75" spans="1:6" x14ac:dyDescent="0.25">
      <c r="A75" t="s">
        <v>20</v>
      </c>
      <c r="B75">
        <v>131</v>
      </c>
      <c r="E75" t="s">
        <v>14</v>
      </c>
      <c r="F75">
        <v>226</v>
      </c>
    </row>
    <row r="76" spans="1:6" x14ac:dyDescent="0.25">
      <c r="A76" t="s">
        <v>20</v>
      </c>
      <c r="B76">
        <v>126</v>
      </c>
      <c r="E76" t="s">
        <v>14</v>
      </c>
      <c r="F76">
        <v>1625</v>
      </c>
    </row>
    <row r="77" spans="1:6" x14ac:dyDescent="0.25">
      <c r="A77" t="s">
        <v>20</v>
      </c>
      <c r="B77">
        <v>275</v>
      </c>
      <c r="E77" t="s">
        <v>14</v>
      </c>
      <c r="F77">
        <v>143</v>
      </c>
    </row>
    <row r="78" spans="1:6" x14ac:dyDescent="0.25">
      <c r="A78" t="s">
        <v>20</v>
      </c>
      <c r="B78">
        <v>67</v>
      </c>
      <c r="E78" t="s">
        <v>14</v>
      </c>
      <c r="F78">
        <v>934</v>
      </c>
    </row>
    <row r="79" spans="1:6" x14ac:dyDescent="0.25">
      <c r="A79" t="s">
        <v>20</v>
      </c>
      <c r="B79">
        <v>154</v>
      </c>
      <c r="E79" t="s">
        <v>14</v>
      </c>
      <c r="F79">
        <v>17</v>
      </c>
    </row>
    <row r="80" spans="1:6" x14ac:dyDescent="0.25">
      <c r="A80" t="s">
        <v>20</v>
      </c>
      <c r="B80">
        <v>1782</v>
      </c>
      <c r="E80" t="s">
        <v>14</v>
      </c>
      <c r="F80">
        <v>2179</v>
      </c>
    </row>
    <row r="81" spans="1:6" x14ac:dyDescent="0.25">
      <c r="A81" t="s">
        <v>20</v>
      </c>
      <c r="B81">
        <v>903</v>
      </c>
      <c r="E81" t="s">
        <v>14</v>
      </c>
      <c r="F81">
        <v>931</v>
      </c>
    </row>
    <row r="82" spans="1:6" x14ac:dyDescent="0.25">
      <c r="A82" t="s">
        <v>20</v>
      </c>
      <c r="B82">
        <v>94</v>
      </c>
      <c r="E82" t="s">
        <v>14</v>
      </c>
      <c r="F82">
        <v>92</v>
      </c>
    </row>
    <row r="83" spans="1:6" x14ac:dyDescent="0.25">
      <c r="A83" t="s">
        <v>20</v>
      </c>
      <c r="B83">
        <v>180</v>
      </c>
      <c r="E83" t="s">
        <v>14</v>
      </c>
      <c r="F83">
        <v>57</v>
      </c>
    </row>
    <row r="84" spans="1:6" x14ac:dyDescent="0.25">
      <c r="A84" t="s">
        <v>20</v>
      </c>
      <c r="B84">
        <v>533</v>
      </c>
      <c r="E84" t="s">
        <v>14</v>
      </c>
      <c r="F84">
        <v>41</v>
      </c>
    </row>
    <row r="85" spans="1:6" x14ac:dyDescent="0.25">
      <c r="A85" t="s">
        <v>20</v>
      </c>
      <c r="B85">
        <v>2443</v>
      </c>
      <c r="E85" t="s">
        <v>14</v>
      </c>
      <c r="F85">
        <v>1</v>
      </c>
    </row>
    <row r="86" spans="1:6" x14ac:dyDescent="0.25">
      <c r="A86" t="s">
        <v>20</v>
      </c>
      <c r="B86">
        <v>89</v>
      </c>
      <c r="E86" t="s">
        <v>14</v>
      </c>
      <c r="F86">
        <v>101</v>
      </c>
    </row>
    <row r="87" spans="1:6" x14ac:dyDescent="0.25">
      <c r="A87" t="s">
        <v>20</v>
      </c>
      <c r="B87">
        <v>159</v>
      </c>
      <c r="E87" t="s">
        <v>14</v>
      </c>
      <c r="F87">
        <v>1335</v>
      </c>
    </row>
    <row r="88" spans="1:6" x14ac:dyDescent="0.25">
      <c r="A88" t="s">
        <v>20</v>
      </c>
      <c r="B88">
        <v>50</v>
      </c>
      <c r="E88" t="s">
        <v>14</v>
      </c>
      <c r="F88">
        <v>15</v>
      </c>
    </row>
    <row r="89" spans="1:6" x14ac:dyDescent="0.25">
      <c r="A89" t="s">
        <v>20</v>
      </c>
      <c r="B89">
        <v>186</v>
      </c>
      <c r="E89" t="s">
        <v>14</v>
      </c>
      <c r="F89">
        <v>454</v>
      </c>
    </row>
    <row r="90" spans="1:6" x14ac:dyDescent="0.25">
      <c r="A90" t="s">
        <v>20</v>
      </c>
      <c r="B90">
        <v>1071</v>
      </c>
      <c r="E90" t="s">
        <v>14</v>
      </c>
      <c r="F90">
        <v>3182</v>
      </c>
    </row>
    <row r="91" spans="1:6" x14ac:dyDescent="0.25">
      <c r="A91" t="s">
        <v>20</v>
      </c>
      <c r="B91">
        <v>117</v>
      </c>
      <c r="E91" t="s">
        <v>14</v>
      </c>
      <c r="F91">
        <v>15</v>
      </c>
    </row>
    <row r="92" spans="1:6" x14ac:dyDescent="0.25">
      <c r="A92" t="s">
        <v>20</v>
      </c>
      <c r="B92">
        <v>70</v>
      </c>
      <c r="E92" t="s">
        <v>14</v>
      </c>
      <c r="F92">
        <v>133</v>
      </c>
    </row>
    <row r="93" spans="1:6" x14ac:dyDescent="0.25">
      <c r="A93" t="s">
        <v>20</v>
      </c>
      <c r="B93">
        <v>135</v>
      </c>
      <c r="E93" t="s">
        <v>14</v>
      </c>
      <c r="F93">
        <v>2062</v>
      </c>
    </row>
    <row r="94" spans="1:6" x14ac:dyDescent="0.25">
      <c r="A94" t="s">
        <v>20</v>
      </c>
      <c r="B94">
        <v>768</v>
      </c>
      <c r="E94" t="s">
        <v>14</v>
      </c>
      <c r="F94">
        <v>29</v>
      </c>
    </row>
    <row r="95" spans="1:6" x14ac:dyDescent="0.25">
      <c r="A95" t="s">
        <v>20</v>
      </c>
      <c r="B95">
        <v>199</v>
      </c>
      <c r="E95" t="s">
        <v>14</v>
      </c>
      <c r="F95">
        <v>132</v>
      </c>
    </row>
    <row r="96" spans="1:6" x14ac:dyDescent="0.25">
      <c r="A96" t="s">
        <v>20</v>
      </c>
      <c r="B96">
        <v>107</v>
      </c>
      <c r="E96" t="s">
        <v>14</v>
      </c>
      <c r="F96">
        <v>137</v>
      </c>
    </row>
    <row r="97" spans="1:6" x14ac:dyDescent="0.25">
      <c r="A97" t="s">
        <v>20</v>
      </c>
      <c r="B97">
        <v>195</v>
      </c>
      <c r="E97" t="s">
        <v>14</v>
      </c>
      <c r="F97">
        <v>908</v>
      </c>
    </row>
    <row r="98" spans="1:6" x14ac:dyDescent="0.25">
      <c r="A98" t="s">
        <v>20</v>
      </c>
      <c r="B98">
        <v>3376</v>
      </c>
      <c r="E98" t="s">
        <v>14</v>
      </c>
      <c r="F98">
        <v>10</v>
      </c>
    </row>
    <row r="99" spans="1:6" x14ac:dyDescent="0.25">
      <c r="A99" t="s">
        <v>20</v>
      </c>
      <c r="B99">
        <v>41</v>
      </c>
      <c r="E99" t="s">
        <v>14</v>
      </c>
      <c r="F99">
        <v>1910</v>
      </c>
    </row>
    <row r="100" spans="1:6" x14ac:dyDescent="0.25">
      <c r="A100" t="s">
        <v>20</v>
      </c>
      <c r="B100">
        <v>1821</v>
      </c>
      <c r="E100" t="s">
        <v>14</v>
      </c>
      <c r="F100">
        <v>38</v>
      </c>
    </row>
    <row r="101" spans="1:6" x14ac:dyDescent="0.25">
      <c r="A101" t="s">
        <v>20</v>
      </c>
      <c r="B101">
        <v>164</v>
      </c>
      <c r="E101" t="s">
        <v>14</v>
      </c>
      <c r="F101">
        <v>104</v>
      </c>
    </row>
    <row r="102" spans="1:6" x14ac:dyDescent="0.25">
      <c r="A102" t="s">
        <v>20</v>
      </c>
      <c r="B102">
        <v>157</v>
      </c>
      <c r="E102" t="s">
        <v>14</v>
      </c>
      <c r="F102">
        <v>49</v>
      </c>
    </row>
    <row r="103" spans="1:6" x14ac:dyDescent="0.25">
      <c r="A103" t="s">
        <v>20</v>
      </c>
      <c r="B103">
        <v>246</v>
      </c>
      <c r="E103" t="s">
        <v>14</v>
      </c>
      <c r="F103">
        <v>1</v>
      </c>
    </row>
    <row r="104" spans="1:6" x14ac:dyDescent="0.25">
      <c r="A104" t="s">
        <v>20</v>
      </c>
      <c r="B104">
        <v>1396</v>
      </c>
      <c r="E104" t="s">
        <v>14</v>
      </c>
      <c r="F104">
        <v>245</v>
      </c>
    </row>
    <row r="105" spans="1:6" x14ac:dyDescent="0.25">
      <c r="A105" t="s">
        <v>20</v>
      </c>
      <c r="B105">
        <v>2506</v>
      </c>
      <c r="E105" t="s">
        <v>14</v>
      </c>
      <c r="F105">
        <v>32</v>
      </c>
    </row>
    <row r="106" spans="1:6" x14ac:dyDescent="0.25">
      <c r="A106" t="s">
        <v>20</v>
      </c>
      <c r="B106">
        <v>244</v>
      </c>
      <c r="E106" t="s">
        <v>14</v>
      </c>
      <c r="F106">
        <v>7</v>
      </c>
    </row>
    <row r="107" spans="1:6" x14ac:dyDescent="0.25">
      <c r="A107" t="s">
        <v>20</v>
      </c>
      <c r="B107">
        <v>146</v>
      </c>
      <c r="E107" t="s">
        <v>14</v>
      </c>
      <c r="F107">
        <v>803</v>
      </c>
    </row>
    <row r="108" spans="1:6" x14ac:dyDescent="0.25">
      <c r="A108" t="s">
        <v>20</v>
      </c>
      <c r="B108">
        <v>1267</v>
      </c>
      <c r="E108" t="s">
        <v>14</v>
      </c>
      <c r="F108">
        <v>16</v>
      </c>
    </row>
    <row r="109" spans="1:6" x14ac:dyDescent="0.25">
      <c r="A109" t="s">
        <v>20</v>
      </c>
      <c r="B109">
        <v>1561</v>
      </c>
      <c r="E109" t="s">
        <v>14</v>
      </c>
      <c r="F109">
        <v>31</v>
      </c>
    </row>
    <row r="110" spans="1:6" x14ac:dyDescent="0.25">
      <c r="A110" t="s">
        <v>20</v>
      </c>
      <c r="B110">
        <v>48</v>
      </c>
      <c r="E110" t="s">
        <v>14</v>
      </c>
      <c r="F110">
        <v>108</v>
      </c>
    </row>
    <row r="111" spans="1:6" x14ac:dyDescent="0.25">
      <c r="A111" t="s">
        <v>20</v>
      </c>
      <c r="B111">
        <v>2739</v>
      </c>
      <c r="E111" t="s">
        <v>14</v>
      </c>
      <c r="F111">
        <v>30</v>
      </c>
    </row>
    <row r="112" spans="1:6" x14ac:dyDescent="0.25">
      <c r="A112" t="s">
        <v>20</v>
      </c>
      <c r="B112">
        <v>3537</v>
      </c>
      <c r="E112" t="s">
        <v>14</v>
      </c>
      <c r="F112">
        <v>17</v>
      </c>
    </row>
    <row r="113" spans="1:6" x14ac:dyDescent="0.25">
      <c r="A113" t="s">
        <v>20</v>
      </c>
      <c r="B113">
        <v>2107</v>
      </c>
      <c r="E113" t="s">
        <v>14</v>
      </c>
      <c r="F113">
        <v>80</v>
      </c>
    </row>
    <row r="114" spans="1:6" x14ac:dyDescent="0.25">
      <c r="A114" t="s">
        <v>20</v>
      </c>
      <c r="B114">
        <v>3318</v>
      </c>
      <c r="E114" t="s">
        <v>14</v>
      </c>
      <c r="F114">
        <v>2468</v>
      </c>
    </row>
    <row r="115" spans="1:6" x14ac:dyDescent="0.25">
      <c r="A115" t="s">
        <v>20</v>
      </c>
      <c r="B115">
        <v>340</v>
      </c>
      <c r="E115" t="s">
        <v>14</v>
      </c>
      <c r="F115">
        <v>26</v>
      </c>
    </row>
    <row r="116" spans="1:6" x14ac:dyDescent="0.25">
      <c r="A116" t="s">
        <v>20</v>
      </c>
      <c r="B116">
        <v>1442</v>
      </c>
      <c r="E116" t="s">
        <v>14</v>
      </c>
      <c r="F116">
        <v>73</v>
      </c>
    </row>
    <row r="117" spans="1:6" x14ac:dyDescent="0.25">
      <c r="A117" t="s">
        <v>20</v>
      </c>
      <c r="B117">
        <v>126</v>
      </c>
      <c r="E117" t="s">
        <v>14</v>
      </c>
      <c r="F117">
        <v>128</v>
      </c>
    </row>
    <row r="118" spans="1:6" x14ac:dyDescent="0.25">
      <c r="A118" t="s">
        <v>20</v>
      </c>
      <c r="B118">
        <v>524</v>
      </c>
      <c r="E118" t="s">
        <v>14</v>
      </c>
      <c r="F118">
        <v>33</v>
      </c>
    </row>
    <row r="119" spans="1:6" x14ac:dyDescent="0.25">
      <c r="A119" t="s">
        <v>20</v>
      </c>
      <c r="B119">
        <v>1989</v>
      </c>
      <c r="E119" t="s">
        <v>14</v>
      </c>
      <c r="F119">
        <v>1072</v>
      </c>
    </row>
    <row r="120" spans="1:6" x14ac:dyDescent="0.25">
      <c r="A120" t="s">
        <v>20</v>
      </c>
      <c r="B120">
        <v>157</v>
      </c>
      <c r="E120" t="s">
        <v>14</v>
      </c>
      <c r="F120">
        <v>393</v>
      </c>
    </row>
    <row r="121" spans="1:6" x14ac:dyDescent="0.25">
      <c r="A121" t="s">
        <v>20</v>
      </c>
      <c r="B121">
        <v>4498</v>
      </c>
      <c r="E121" t="s">
        <v>14</v>
      </c>
      <c r="F121">
        <v>1257</v>
      </c>
    </row>
    <row r="122" spans="1:6" x14ac:dyDescent="0.25">
      <c r="A122" t="s">
        <v>20</v>
      </c>
      <c r="B122">
        <v>80</v>
      </c>
      <c r="E122" t="s">
        <v>14</v>
      </c>
      <c r="F122">
        <v>328</v>
      </c>
    </row>
    <row r="123" spans="1:6" x14ac:dyDescent="0.25">
      <c r="A123" t="s">
        <v>20</v>
      </c>
      <c r="B123">
        <v>43</v>
      </c>
      <c r="E123" t="s">
        <v>14</v>
      </c>
      <c r="F123">
        <v>147</v>
      </c>
    </row>
    <row r="124" spans="1:6" x14ac:dyDescent="0.25">
      <c r="A124" t="s">
        <v>20</v>
      </c>
      <c r="B124">
        <v>2053</v>
      </c>
      <c r="E124" t="s">
        <v>14</v>
      </c>
      <c r="F124">
        <v>830</v>
      </c>
    </row>
    <row r="125" spans="1:6" x14ac:dyDescent="0.25">
      <c r="A125" t="s">
        <v>20</v>
      </c>
      <c r="B125">
        <v>168</v>
      </c>
      <c r="E125" t="s">
        <v>14</v>
      </c>
      <c r="F125">
        <v>331</v>
      </c>
    </row>
    <row r="126" spans="1:6" x14ac:dyDescent="0.25">
      <c r="A126" t="s">
        <v>20</v>
      </c>
      <c r="B126">
        <v>4289</v>
      </c>
      <c r="E126" t="s">
        <v>14</v>
      </c>
      <c r="F126">
        <v>25</v>
      </c>
    </row>
    <row r="127" spans="1:6" x14ac:dyDescent="0.25">
      <c r="A127" t="s">
        <v>20</v>
      </c>
      <c r="B127">
        <v>165</v>
      </c>
      <c r="E127" t="s">
        <v>14</v>
      </c>
      <c r="F127">
        <v>3483</v>
      </c>
    </row>
    <row r="128" spans="1:6" x14ac:dyDescent="0.25">
      <c r="A128" t="s">
        <v>20</v>
      </c>
      <c r="B128">
        <v>1815</v>
      </c>
      <c r="E128" t="s">
        <v>14</v>
      </c>
      <c r="F128">
        <v>923</v>
      </c>
    </row>
    <row r="129" spans="1:6" x14ac:dyDescent="0.25">
      <c r="A129" t="s">
        <v>20</v>
      </c>
      <c r="B129">
        <v>397</v>
      </c>
      <c r="E129" t="s">
        <v>14</v>
      </c>
      <c r="F129">
        <v>1</v>
      </c>
    </row>
    <row r="130" spans="1:6" x14ac:dyDescent="0.25">
      <c r="A130" t="s">
        <v>20</v>
      </c>
      <c r="B130">
        <v>1539</v>
      </c>
      <c r="E130" t="s">
        <v>14</v>
      </c>
      <c r="F130">
        <v>33</v>
      </c>
    </row>
    <row r="131" spans="1:6" x14ac:dyDescent="0.25">
      <c r="A131" t="s">
        <v>20</v>
      </c>
      <c r="B131">
        <v>138</v>
      </c>
      <c r="E131" t="s">
        <v>14</v>
      </c>
      <c r="F131">
        <v>40</v>
      </c>
    </row>
    <row r="132" spans="1:6" x14ac:dyDescent="0.25">
      <c r="A132" t="s">
        <v>20</v>
      </c>
      <c r="B132">
        <v>3594</v>
      </c>
      <c r="E132" t="s">
        <v>14</v>
      </c>
      <c r="F132">
        <v>23</v>
      </c>
    </row>
    <row r="133" spans="1:6" x14ac:dyDescent="0.25">
      <c r="A133" t="s">
        <v>20</v>
      </c>
      <c r="B133">
        <v>5880</v>
      </c>
      <c r="E133" t="s">
        <v>14</v>
      </c>
      <c r="F133">
        <v>75</v>
      </c>
    </row>
    <row r="134" spans="1:6" x14ac:dyDescent="0.25">
      <c r="A134" t="s">
        <v>20</v>
      </c>
      <c r="B134">
        <v>112</v>
      </c>
      <c r="E134" t="s">
        <v>14</v>
      </c>
      <c r="F134">
        <v>2176</v>
      </c>
    </row>
    <row r="135" spans="1:6" x14ac:dyDescent="0.25">
      <c r="A135" t="s">
        <v>20</v>
      </c>
      <c r="B135">
        <v>943</v>
      </c>
      <c r="E135" t="s">
        <v>14</v>
      </c>
      <c r="F135">
        <v>441</v>
      </c>
    </row>
    <row r="136" spans="1:6" x14ac:dyDescent="0.25">
      <c r="A136" t="s">
        <v>20</v>
      </c>
      <c r="B136">
        <v>2468</v>
      </c>
      <c r="E136" t="s">
        <v>14</v>
      </c>
      <c r="F136">
        <v>25</v>
      </c>
    </row>
    <row r="137" spans="1:6" x14ac:dyDescent="0.25">
      <c r="A137" t="s">
        <v>20</v>
      </c>
      <c r="B137">
        <v>2551</v>
      </c>
      <c r="E137" t="s">
        <v>14</v>
      </c>
      <c r="F137">
        <v>127</v>
      </c>
    </row>
    <row r="138" spans="1:6" x14ac:dyDescent="0.25">
      <c r="A138" t="s">
        <v>20</v>
      </c>
      <c r="B138">
        <v>101</v>
      </c>
      <c r="E138" t="s">
        <v>14</v>
      </c>
      <c r="F138">
        <v>355</v>
      </c>
    </row>
    <row r="139" spans="1:6" x14ac:dyDescent="0.25">
      <c r="A139" t="s">
        <v>20</v>
      </c>
      <c r="B139">
        <v>92</v>
      </c>
      <c r="E139" t="s">
        <v>14</v>
      </c>
      <c r="F139">
        <v>44</v>
      </c>
    </row>
    <row r="140" spans="1:6" x14ac:dyDescent="0.25">
      <c r="A140" t="s">
        <v>20</v>
      </c>
      <c r="B140">
        <v>62</v>
      </c>
      <c r="E140" t="s">
        <v>14</v>
      </c>
      <c r="F140">
        <v>67</v>
      </c>
    </row>
    <row r="141" spans="1:6" x14ac:dyDescent="0.25">
      <c r="A141" t="s">
        <v>20</v>
      </c>
      <c r="B141">
        <v>149</v>
      </c>
      <c r="E141" t="s">
        <v>14</v>
      </c>
      <c r="F141">
        <v>1068</v>
      </c>
    </row>
    <row r="142" spans="1:6" x14ac:dyDescent="0.25">
      <c r="A142" t="s">
        <v>20</v>
      </c>
      <c r="B142">
        <v>329</v>
      </c>
      <c r="E142" t="s">
        <v>14</v>
      </c>
      <c r="F142">
        <v>424</v>
      </c>
    </row>
    <row r="143" spans="1:6" x14ac:dyDescent="0.25">
      <c r="A143" t="s">
        <v>20</v>
      </c>
      <c r="B143">
        <v>97</v>
      </c>
      <c r="E143" t="s">
        <v>14</v>
      </c>
      <c r="F143">
        <v>151</v>
      </c>
    </row>
    <row r="144" spans="1:6" x14ac:dyDescent="0.25">
      <c r="A144" t="s">
        <v>20</v>
      </c>
      <c r="B144">
        <v>1784</v>
      </c>
      <c r="E144" t="s">
        <v>14</v>
      </c>
      <c r="F144">
        <v>1608</v>
      </c>
    </row>
    <row r="145" spans="1:6" x14ac:dyDescent="0.25">
      <c r="A145" t="s">
        <v>20</v>
      </c>
      <c r="B145">
        <v>1684</v>
      </c>
      <c r="E145" t="s">
        <v>14</v>
      </c>
      <c r="F145">
        <v>941</v>
      </c>
    </row>
    <row r="146" spans="1:6" x14ac:dyDescent="0.25">
      <c r="A146" t="s">
        <v>20</v>
      </c>
      <c r="B146">
        <v>250</v>
      </c>
      <c r="E146" t="s">
        <v>14</v>
      </c>
      <c r="F146">
        <v>1</v>
      </c>
    </row>
    <row r="147" spans="1:6" x14ac:dyDescent="0.25">
      <c r="A147" t="s">
        <v>20</v>
      </c>
      <c r="B147">
        <v>238</v>
      </c>
      <c r="E147" t="s">
        <v>14</v>
      </c>
      <c r="F147">
        <v>40</v>
      </c>
    </row>
    <row r="148" spans="1:6" x14ac:dyDescent="0.25">
      <c r="A148" t="s">
        <v>20</v>
      </c>
      <c r="B148">
        <v>53</v>
      </c>
      <c r="E148" t="s">
        <v>14</v>
      </c>
      <c r="F148">
        <v>3015</v>
      </c>
    </row>
    <row r="149" spans="1:6" x14ac:dyDescent="0.25">
      <c r="A149" t="s">
        <v>20</v>
      </c>
      <c r="B149">
        <v>214</v>
      </c>
      <c r="E149" t="s">
        <v>14</v>
      </c>
      <c r="F149">
        <v>435</v>
      </c>
    </row>
    <row r="150" spans="1:6" x14ac:dyDescent="0.25">
      <c r="A150" t="s">
        <v>20</v>
      </c>
      <c r="B150">
        <v>222</v>
      </c>
      <c r="E150" t="s">
        <v>14</v>
      </c>
      <c r="F150">
        <v>714</v>
      </c>
    </row>
    <row r="151" spans="1:6" x14ac:dyDescent="0.25">
      <c r="A151" t="s">
        <v>20</v>
      </c>
      <c r="B151">
        <v>1884</v>
      </c>
      <c r="E151" t="s">
        <v>14</v>
      </c>
      <c r="F151">
        <v>5497</v>
      </c>
    </row>
    <row r="152" spans="1:6" x14ac:dyDescent="0.25">
      <c r="A152" t="s">
        <v>20</v>
      </c>
      <c r="B152">
        <v>218</v>
      </c>
      <c r="E152" t="s">
        <v>14</v>
      </c>
      <c r="F152">
        <v>418</v>
      </c>
    </row>
    <row r="153" spans="1:6" x14ac:dyDescent="0.25">
      <c r="A153" t="s">
        <v>20</v>
      </c>
      <c r="B153">
        <v>6465</v>
      </c>
      <c r="E153" t="s">
        <v>14</v>
      </c>
      <c r="F153">
        <v>1439</v>
      </c>
    </row>
    <row r="154" spans="1:6" x14ac:dyDescent="0.25">
      <c r="A154" t="s">
        <v>20</v>
      </c>
      <c r="B154">
        <v>59</v>
      </c>
      <c r="E154" t="s">
        <v>14</v>
      </c>
      <c r="F154">
        <v>15</v>
      </c>
    </row>
    <row r="155" spans="1:6" x14ac:dyDescent="0.25">
      <c r="A155" t="s">
        <v>20</v>
      </c>
      <c r="B155">
        <v>88</v>
      </c>
      <c r="E155" t="s">
        <v>14</v>
      </c>
      <c r="F155">
        <v>1999</v>
      </c>
    </row>
    <row r="156" spans="1:6" x14ac:dyDescent="0.25">
      <c r="A156" t="s">
        <v>20</v>
      </c>
      <c r="B156">
        <v>1697</v>
      </c>
      <c r="E156" t="s">
        <v>14</v>
      </c>
      <c r="F156">
        <v>118</v>
      </c>
    </row>
    <row r="157" spans="1:6" x14ac:dyDescent="0.25">
      <c r="A157" t="s">
        <v>20</v>
      </c>
      <c r="B157">
        <v>92</v>
      </c>
      <c r="E157" t="s">
        <v>14</v>
      </c>
      <c r="F157">
        <v>162</v>
      </c>
    </row>
    <row r="158" spans="1:6" x14ac:dyDescent="0.25">
      <c r="A158" t="s">
        <v>20</v>
      </c>
      <c r="B158">
        <v>186</v>
      </c>
      <c r="E158" t="s">
        <v>14</v>
      </c>
      <c r="F158">
        <v>83</v>
      </c>
    </row>
    <row r="159" spans="1:6" x14ac:dyDescent="0.25">
      <c r="A159" t="s">
        <v>20</v>
      </c>
      <c r="B159">
        <v>138</v>
      </c>
      <c r="E159" t="s">
        <v>14</v>
      </c>
      <c r="F159">
        <v>747</v>
      </c>
    </row>
    <row r="160" spans="1:6" x14ac:dyDescent="0.25">
      <c r="A160" t="s">
        <v>20</v>
      </c>
      <c r="B160">
        <v>261</v>
      </c>
      <c r="E160" t="s">
        <v>14</v>
      </c>
      <c r="F160">
        <v>84</v>
      </c>
    </row>
    <row r="161" spans="1:6" x14ac:dyDescent="0.25">
      <c r="A161" t="s">
        <v>20</v>
      </c>
      <c r="B161">
        <v>107</v>
      </c>
      <c r="E161" t="s">
        <v>14</v>
      </c>
      <c r="F161">
        <v>91</v>
      </c>
    </row>
    <row r="162" spans="1:6" x14ac:dyDescent="0.25">
      <c r="A162" t="s">
        <v>20</v>
      </c>
      <c r="B162">
        <v>199</v>
      </c>
      <c r="E162" t="s">
        <v>14</v>
      </c>
      <c r="F162">
        <v>792</v>
      </c>
    </row>
    <row r="163" spans="1:6" x14ac:dyDescent="0.25">
      <c r="A163" t="s">
        <v>20</v>
      </c>
      <c r="B163">
        <v>5512</v>
      </c>
      <c r="E163" t="s">
        <v>14</v>
      </c>
      <c r="F163">
        <v>32</v>
      </c>
    </row>
    <row r="164" spans="1:6" x14ac:dyDescent="0.25">
      <c r="A164" t="s">
        <v>20</v>
      </c>
      <c r="B164">
        <v>86</v>
      </c>
      <c r="E164" t="s">
        <v>14</v>
      </c>
      <c r="F164">
        <v>186</v>
      </c>
    </row>
    <row r="165" spans="1:6" x14ac:dyDescent="0.25">
      <c r="A165" t="s">
        <v>20</v>
      </c>
      <c r="B165">
        <v>2768</v>
      </c>
      <c r="E165" t="s">
        <v>14</v>
      </c>
      <c r="F165">
        <v>605</v>
      </c>
    </row>
    <row r="166" spans="1:6" x14ac:dyDescent="0.25">
      <c r="A166" t="s">
        <v>20</v>
      </c>
      <c r="B166">
        <v>48</v>
      </c>
      <c r="E166" t="s">
        <v>14</v>
      </c>
      <c r="F166">
        <v>1</v>
      </c>
    </row>
    <row r="167" spans="1:6" x14ac:dyDescent="0.25">
      <c r="A167" t="s">
        <v>20</v>
      </c>
      <c r="B167">
        <v>87</v>
      </c>
      <c r="E167" t="s">
        <v>14</v>
      </c>
      <c r="F167">
        <v>31</v>
      </c>
    </row>
    <row r="168" spans="1:6" x14ac:dyDescent="0.25">
      <c r="A168" t="s">
        <v>20</v>
      </c>
      <c r="B168">
        <v>1894</v>
      </c>
      <c r="E168" t="s">
        <v>14</v>
      </c>
      <c r="F168">
        <v>1181</v>
      </c>
    </row>
    <row r="169" spans="1:6" x14ac:dyDescent="0.25">
      <c r="A169" t="s">
        <v>20</v>
      </c>
      <c r="B169">
        <v>282</v>
      </c>
      <c r="E169" t="s">
        <v>14</v>
      </c>
      <c r="F169">
        <v>39</v>
      </c>
    </row>
    <row r="170" spans="1:6" x14ac:dyDescent="0.25">
      <c r="A170" t="s">
        <v>20</v>
      </c>
      <c r="B170">
        <v>116</v>
      </c>
      <c r="E170" t="s">
        <v>14</v>
      </c>
      <c r="F170">
        <v>46</v>
      </c>
    </row>
    <row r="171" spans="1:6" x14ac:dyDescent="0.25">
      <c r="A171" t="s">
        <v>20</v>
      </c>
      <c r="B171">
        <v>83</v>
      </c>
      <c r="E171" t="s">
        <v>14</v>
      </c>
      <c r="F171">
        <v>105</v>
      </c>
    </row>
    <row r="172" spans="1:6" x14ac:dyDescent="0.25">
      <c r="A172" t="s">
        <v>20</v>
      </c>
      <c r="B172">
        <v>91</v>
      </c>
      <c r="E172" t="s">
        <v>14</v>
      </c>
      <c r="F172">
        <v>535</v>
      </c>
    </row>
    <row r="173" spans="1:6" x14ac:dyDescent="0.25">
      <c r="A173" t="s">
        <v>20</v>
      </c>
      <c r="B173">
        <v>546</v>
      </c>
      <c r="E173" t="s">
        <v>14</v>
      </c>
      <c r="F173">
        <v>16</v>
      </c>
    </row>
    <row r="174" spans="1:6" x14ac:dyDescent="0.25">
      <c r="A174" t="s">
        <v>20</v>
      </c>
      <c r="B174">
        <v>393</v>
      </c>
      <c r="E174" t="s">
        <v>14</v>
      </c>
      <c r="F174">
        <v>575</v>
      </c>
    </row>
    <row r="175" spans="1:6" x14ac:dyDescent="0.25">
      <c r="A175" t="s">
        <v>20</v>
      </c>
      <c r="B175">
        <v>133</v>
      </c>
      <c r="E175" t="s">
        <v>14</v>
      </c>
      <c r="F175">
        <v>1120</v>
      </c>
    </row>
    <row r="176" spans="1:6" x14ac:dyDescent="0.25">
      <c r="A176" t="s">
        <v>20</v>
      </c>
      <c r="B176">
        <v>254</v>
      </c>
      <c r="E176" t="s">
        <v>14</v>
      </c>
      <c r="F176">
        <v>113</v>
      </c>
    </row>
    <row r="177" spans="1:6" x14ac:dyDescent="0.25">
      <c r="A177" t="s">
        <v>20</v>
      </c>
      <c r="B177">
        <v>176</v>
      </c>
      <c r="E177" t="s">
        <v>14</v>
      </c>
      <c r="F177">
        <v>1538</v>
      </c>
    </row>
    <row r="178" spans="1:6" x14ac:dyDescent="0.25">
      <c r="A178" t="s">
        <v>20</v>
      </c>
      <c r="B178">
        <v>337</v>
      </c>
      <c r="E178" t="s">
        <v>14</v>
      </c>
      <c r="F178">
        <v>9</v>
      </c>
    </row>
    <row r="179" spans="1:6" x14ac:dyDescent="0.25">
      <c r="A179" t="s">
        <v>20</v>
      </c>
      <c r="B179">
        <v>107</v>
      </c>
      <c r="E179" t="s">
        <v>14</v>
      </c>
      <c r="F179">
        <v>554</v>
      </c>
    </row>
    <row r="180" spans="1:6" x14ac:dyDescent="0.25">
      <c r="A180" t="s">
        <v>20</v>
      </c>
      <c r="B180">
        <v>183</v>
      </c>
      <c r="E180" t="s">
        <v>14</v>
      </c>
      <c r="F180">
        <v>648</v>
      </c>
    </row>
    <row r="181" spans="1:6" x14ac:dyDescent="0.25">
      <c r="A181" t="s">
        <v>20</v>
      </c>
      <c r="B181">
        <v>72</v>
      </c>
      <c r="E181" t="s">
        <v>14</v>
      </c>
      <c r="F181">
        <v>21</v>
      </c>
    </row>
    <row r="182" spans="1:6" x14ac:dyDescent="0.25">
      <c r="A182" t="s">
        <v>20</v>
      </c>
      <c r="B182">
        <v>295</v>
      </c>
      <c r="E182" t="s">
        <v>14</v>
      </c>
      <c r="F182">
        <v>54</v>
      </c>
    </row>
    <row r="183" spans="1:6" x14ac:dyDescent="0.25">
      <c r="A183" t="s">
        <v>20</v>
      </c>
      <c r="B183">
        <v>142</v>
      </c>
      <c r="E183" t="s">
        <v>14</v>
      </c>
      <c r="F183">
        <v>120</v>
      </c>
    </row>
    <row r="184" spans="1:6" x14ac:dyDescent="0.25">
      <c r="A184" t="s">
        <v>20</v>
      </c>
      <c r="B184">
        <v>85</v>
      </c>
      <c r="E184" t="s">
        <v>14</v>
      </c>
      <c r="F184">
        <v>579</v>
      </c>
    </row>
    <row r="185" spans="1:6" x14ac:dyDescent="0.25">
      <c r="A185" t="s">
        <v>20</v>
      </c>
      <c r="B185">
        <v>659</v>
      </c>
      <c r="E185" t="s">
        <v>14</v>
      </c>
      <c r="F185">
        <v>2072</v>
      </c>
    </row>
    <row r="186" spans="1:6" x14ac:dyDescent="0.25">
      <c r="A186" t="s">
        <v>20</v>
      </c>
      <c r="B186">
        <v>121</v>
      </c>
      <c r="E186" t="s">
        <v>14</v>
      </c>
      <c r="F186">
        <v>0</v>
      </c>
    </row>
    <row r="187" spans="1:6" x14ac:dyDescent="0.25">
      <c r="A187" t="s">
        <v>20</v>
      </c>
      <c r="B187">
        <v>3742</v>
      </c>
      <c r="E187" t="s">
        <v>14</v>
      </c>
      <c r="F187">
        <v>1796</v>
      </c>
    </row>
    <row r="188" spans="1:6" x14ac:dyDescent="0.25">
      <c r="A188" t="s">
        <v>20</v>
      </c>
      <c r="B188">
        <v>223</v>
      </c>
      <c r="E188" t="s">
        <v>14</v>
      </c>
      <c r="F188">
        <v>62</v>
      </c>
    </row>
    <row r="189" spans="1:6" x14ac:dyDescent="0.25">
      <c r="A189" t="s">
        <v>20</v>
      </c>
      <c r="B189">
        <v>133</v>
      </c>
      <c r="E189" t="s">
        <v>14</v>
      </c>
      <c r="F189">
        <v>347</v>
      </c>
    </row>
    <row r="190" spans="1:6" x14ac:dyDescent="0.25">
      <c r="A190" t="s">
        <v>20</v>
      </c>
      <c r="B190">
        <v>5168</v>
      </c>
      <c r="E190" t="s">
        <v>14</v>
      </c>
      <c r="F190">
        <v>19</v>
      </c>
    </row>
    <row r="191" spans="1:6" x14ac:dyDescent="0.25">
      <c r="A191" t="s">
        <v>20</v>
      </c>
      <c r="B191">
        <v>307</v>
      </c>
      <c r="E191" t="s">
        <v>14</v>
      </c>
      <c r="F191">
        <v>1258</v>
      </c>
    </row>
    <row r="192" spans="1:6" x14ac:dyDescent="0.25">
      <c r="A192" t="s">
        <v>20</v>
      </c>
      <c r="B192">
        <v>2441</v>
      </c>
      <c r="E192" t="s">
        <v>14</v>
      </c>
      <c r="F192">
        <v>362</v>
      </c>
    </row>
    <row r="193" spans="1:6" x14ac:dyDescent="0.25">
      <c r="A193" t="s">
        <v>20</v>
      </c>
      <c r="B193">
        <v>1385</v>
      </c>
      <c r="E193" t="s">
        <v>14</v>
      </c>
      <c r="F193">
        <v>133</v>
      </c>
    </row>
    <row r="194" spans="1:6" x14ac:dyDescent="0.25">
      <c r="A194" t="s">
        <v>20</v>
      </c>
      <c r="B194">
        <v>190</v>
      </c>
      <c r="E194" t="s">
        <v>14</v>
      </c>
      <c r="F194">
        <v>846</v>
      </c>
    </row>
    <row r="195" spans="1:6" x14ac:dyDescent="0.25">
      <c r="A195" t="s">
        <v>20</v>
      </c>
      <c r="B195">
        <v>470</v>
      </c>
      <c r="E195" t="s">
        <v>14</v>
      </c>
      <c r="F195">
        <v>10</v>
      </c>
    </row>
    <row r="196" spans="1:6" x14ac:dyDescent="0.25">
      <c r="A196" t="s">
        <v>20</v>
      </c>
      <c r="B196">
        <v>253</v>
      </c>
      <c r="E196" t="s">
        <v>14</v>
      </c>
      <c r="F196">
        <v>191</v>
      </c>
    </row>
    <row r="197" spans="1:6" x14ac:dyDescent="0.25">
      <c r="A197" t="s">
        <v>20</v>
      </c>
      <c r="B197">
        <v>1113</v>
      </c>
      <c r="E197" t="s">
        <v>14</v>
      </c>
      <c r="F197">
        <v>1979</v>
      </c>
    </row>
    <row r="198" spans="1:6" x14ac:dyDescent="0.25">
      <c r="A198" t="s">
        <v>20</v>
      </c>
      <c r="B198">
        <v>2283</v>
      </c>
      <c r="E198" t="s">
        <v>14</v>
      </c>
      <c r="F198">
        <v>63</v>
      </c>
    </row>
    <row r="199" spans="1:6" x14ac:dyDescent="0.25">
      <c r="A199" t="s">
        <v>20</v>
      </c>
      <c r="B199">
        <v>1095</v>
      </c>
      <c r="E199" t="s">
        <v>14</v>
      </c>
      <c r="F199">
        <v>6080</v>
      </c>
    </row>
    <row r="200" spans="1:6" x14ac:dyDescent="0.25">
      <c r="A200" t="s">
        <v>20</v>
      </c>
      <c r="B200">
        <v>1690</v>
      </c>
      <c r="E200" t="s">
        <v>14</v>
      </c>
      <c r="F200">
        <v>80</v>
      </c>
    </row>
    <row r="201" spans="1:6" x14ac:dyDescent="0.25">
      <c r="A201" t="s">
        <v>20</v>
      </c>
      <c r="B201">
        <v>191</v>
      </c>
      <c r="E201" t="s">
        <v>14</v>
      </c>
      <c r="F201">
        <v>9</v>
      </c>
    </row>
    <row r="202" spans="1:6" x14ac:dyDescent="0.25">
      <c r="A202" t="s">
        <v>20</v>
      </c>
      <c r="B202">
        <v>2013</v>
      </c>
      <c r="E202" t="s">
        <v>14</v>
      </c>
      <c r="F202">
        <v>1784</v>
      </c>
    </row>
    <row r="203" spans="1:6" x14ac:dyDescent="0.25">
      <c r="A203" t="s">
        <v>20</v>
      </c>
      <c r="B203">
        <v>1703</v>
      </c>
      <c r="E203" t="s">
        <v>14</v>
      </c>
      <c r="F203">
        <v>243</v>
      </c>
    </row>
    <row r="204" spans="1:6" x14ac:dyDescent="0.25">
      <c r="A204" t="s">
        <v>20</v>
      </c>
      <c r="B204">
        <v>80</v>
      </c>
      <c r="E204" t="s">
        <v>14</v>
      </c>
      <c r="F204">
        <v>1296</v>
      </c>
    </row>
    <row r="205" spans="1:6" x14ac:dyDescent="0.25">
      <c r="A205" t="s">
        <v>20</v>
      </c>
      <c r="B205">
        <v>41</v>
      </c>
      <c r="E205" t="s">
        <v>14</v>
      </c>
      <c r="F205">
        <v>77</v>
      </c>
    </row>
    <row r="206" spans="1:6" x14ac:dyDescent="0.25">
      <c r="A206" t="s">
        <v>20</v>
      </c>
      <c r="B206">
        <v>187</v>
      </c>
      <c r="E206" t="s">
        <v>14</v>
      </c>
      <c r="F206">
        <v>395</v>
      </c>
    </row>
    <row r="207" spans="1:6" x14ac:dyDescent="0.25">
      <c r="A207" t="s">
        <v>20</v>
      </c>
      <c r="B207">
        <v>2875</v>
      </c>
      <c r="E207" t="s">
        <v>14</v>
      </c>
      <c r="F207">
        <v>49</v>
      </c>
    </row>
    <row r="208" spans="1:6" x14ac:dyDescent="0.25">
      <c r="A208" t="s">
        <v>20</v>
      </c>
      <c r="B208">
        <v>88</v>
      </c>
      <c r="E208" t="s">
        <v>14</v>
      </c>
      <c r="F208">
        <v>180</v>
      </c>
    </row>
    <row r="209" spans="1:6" x14ac:dyDescent="0.25">
      <c r="A209" t="s">
        <v>20</v>
      </c>
      <c r="B209">
        <v>191</v>
      </c>
      <c r="E209" t="s">
        <v>14</v>
      </c>
      <c r="F209">
        <v>2690</v>
      </c>
    </row>
    <row r="210" spans="1:6" x14ac:dyDescent="0.25">
      <c r="A210" t="s">
        <v>20</v>
      </c>
      <c r="B210">
        <v>139</v>
      </c>
      <c r="E210" t="s">
        <v>14</v>
      </c>
      <c r="F210">
        <v>2779</v>
      </c>
    </row>
    <row r="211" spans="1:6" x14ac:dyDescent="0.25">
      <c r="A211" t="s">
        <v>20</v>
      </c>
      <c r="B211">
        <v>186</v>
      </c>
      <c r="E211" t="s">
        <v>14</v>
      </c>
      <c r="F211">
        <v>92</v>
      </c>
    </row>
    <row r="212" spans="1:6" x14ac:dyDescent="0.25">
      <c r="A212" t="s">
        <v>20</v>
      </c>
      <c r="B212">
        <v>112</v>
      </c>
      <c r="E212" t="s">
        <v>14</v>
      </c>
      <c r="F212">
        <v>1028</v>
      </c>
    </row>
    <row r="213" spans="1:6" x14ac:dyDescent="0.25">
      <c r="A213" t="s">
        <v>20</v>
      </c>
      <c r="B213">
        <v>101</v>
      </c>
      <c r="E213" t="s">
        <v>14</v>
      </c>
      <c r="F213">
        <v>26</v>
      </c>
    </row>
    <row r="214" spans="1:6" x14ac:dyDescent="0.25">
      <c r="A214" t="s">
        <v>20</v>
      </c>
      <c r="B214">
        <v>206</v>
      </c>
      <c r="E214" t="s">
        <v>14</v>
      </c>
      <c r="F214">
        <v>1790</v>
      </c>
    </row>
    <row r="215" spans="1:6" x14ac:dyDescent="0.25">
      <c r="A215" t="s">
        <v>20</v>
      </c>
      <c r="B215">
        <v>154</v>
      </c>
      <c r="E215" t="s">
        <v>14</v>
      </c>
      <c r="F215">
        <v>37</v>
      </c>
    </row>
    <row r="216" spans="1:6" x14ac:dyDescent="0.25">
      <c r="A216" t="s">
        <v>20</v>
      </c>
      <c r="B216">
        <v>5966</v>
      </c>
      <c r="E216" t="s">
        <v>14</v>
      </c>
      <c r="F216">
        <v>35</v>
      </c>
    </row>
    <row r="217" spans="1:6" x14ac:dyDescent="0.25">
      <c r="A217" t="s">
        <v>20</v>
      </c>
      <c r="B217">
        <v>169</v>
      </c>
      <c r="E217" t="s">
        <v>14</v>
      </c>
      <c r="F217">
        <v>558</v>
      </c>
    </row>
    <row r="218" spans="1:6" x14ac:dyDescent="0.25">
      <c r="A218" t="s">
        <v>20</v>
      </c>
      <c r="B218">
        <v>2106</v>
      </c>
      <c r="E218" t="s">
        <v>14</v>
      </c>
      <c r="F218">
        <v>64</v>
      </c>
    </row>
    <row r="219" spans="1:6" x14ac:dyDescent="0.25">
      <c r="A219" t="s">
        <v>20</v>
      </c>
      <c r="B219">
        <v>131</v>
      </c>
      <c r="E219" t="s">
        <v>14</v>
      </c>
      <c r="F219">
        <v>245</v>
      </c>
    </row>
    <row r="220" spans="1:6" x14ac:dyDescent="0.25">
      <c r="A220" t="s">
        <v>20</v>
      </c>
      <c r="B220">
        <v>84</v>
      </c>
      <c r="E220" t="s">
        <v>14</v>
      </c>
      <c r="F220">
        <v>71</v>
      </c>
    </row>
    <row r="221" spans="1:6" x14ac:dyDescent="0.25">
      <c r="A221" t="s">
        <v>20</v>
      </c>
      <c r="B221">
        <v>155</v>
      </c>
      <c r="E221" t="s">
        <v>14</v>
      </c>
      <c r="F221">
        <v>42</v>
      </c>
    </row>
    <row r="222" spans="1:6" x14ac:dyDescent="0.25">
      <c r="A222" t="s">
        <v>20</v>
      </c>
      <c r="B222">
        <v>189</v>
      </c>
      <c r="E222" t="s">
        <v>14</v>
      </c>
      <c r="F222">
        <v>156</v>
      </c>
    </row>
    <row r="223" spans="1:6" x14ac:dyDescent="0.25">
      <c r="A223" t="s">
        <v>20</v>
      </c>
      <c r="B223">
        <v>4799</v>
      </c>
      <c r="E223" t="s">
        <v>14</v>
      </c>
      <c r="F223">
        <v>1368</v>
      </c>
    </row>
    <row r="224" spans="1:6" x14ac:dyDescent="0.25">
      <c r="A224" t="s">
        <v>20</v>
      </c>
      <c r="B224">
        <v>1137</v>
      </c>
      <c r="E224" t="s">
        <v>14</v>
      </c>
      <c r="F224">
        <v>102</v>
      </c>
    </row>
    <row r="225" spans="1:6" x14ac:dyDescent="0.25">
      <c r="A225" t="s">
        <v>20</v>
      </c>
      <c r="B225">
        <v>1152</v>
      </c>
      <c r="E225" t="s">
        <v>14</v>
      </c>
      <c r="F225">
        <v>86</v>
      </c>
    </row>
    <row r="226" spans="1:6" x14ac:dyDescent="0.25">
      <c r="A226" t="s">
        <v>20</v>
      </c>
      <c r="B226">
        <v>50</v>
      </c>
      <c r="E226" t="s">
        <v>14</v>
      </c>
      <c r="F226">
        <v>253</v>
      </c>
    </row>
    <row r="227" spans="1:6" x14ac:dyDescent="0.25">
      <c r="A227" t="s">
        <v>20</v>
      </c>
      <c r="B227">
        <v>3059</v>
      </c>
      <c r="E227" t="s">
        <v>14</v>
      </c>
      <c r="F227">
        <v>157</v>
      </c>
    </row>
    <row r="228" spans="1:6" x14ac:dyDescent="0.25">
      <c r="A228" t="s">
        <v>20</v>
      </c>
      <c r="B228">
        <v>34</v>
      </c>
      <c r="E228" t="s">
        <v>14</v>
      </c>
      <c r="F228">
        <v>183</v>
      </c>
    </row>
    <row r="229" spans="1:6" x14ac:dyDescent="0.25">
      <c r="A229" t="s">
        <v>20</v>
      </c>
      <c r="B229">
        <v>220</v>
      </c>
      <c r="E229" t="s">
        <v>14</v>
      </c>
      <c r="F229">
        <v>82</v>
      </c>
    </row>
    <row r="230" spans="1:6" x14ac:dyDescent="0.25">
      <c r="A230" t="s">
        <v>20</v>
      </c>
      <c r="B230">
        <v>1604</v>
      </c>
      <c r="E230" t="s">
        <v>14</v>
      </c>
      <c r="F230">
        <v>1</v>
      </c>
    </row>
    <row r="231" spans="1:6" x14ac:dyDescent="0.25">
      <c r="A231" t="s">
        <v>20</v>
      </c>
      <c r="B231">
        <v>454</v>
      </c>
      <c r="E231" t="s">
        <v>14</v>
      </c>
      <c r="F231">
        <v>1198</v>
      </c>
    </row>
    <row r="232" spans="1:6" x14ac:dyDescent="0.25">
      <c r="A232" t="s">
        <v>20</v>
      </c>
      <c r="B232">
        <v>123</v>
      </c>
      <c r="E232" t="s">
        <v>14</v>
      </c>
      <c r="F232">
        <v>648</v>
      </c>
    </row>
    <row r="233" spans="1:6" x14ac:dyDescent="0.25">
      <c r="A233" t="s">
        <v>20</v>
      </c>
      <c r="B233">
        <v>299</v>
      </c>
      <c r="E233" t="s">
        <v>14</v>
      </c>
      <c r="F233">
        <v>64</v>
      </c>
    </row>
    <row r="234" spans="1:6" x14ac:dyDescent="0.25">
      <c r="A234" t="s">
        <v>20</v>
      </c>
      <c r="B234">
        <v>2237</v>
      </c>
      <c r="E234" t="s">
        <v>14</v>
      </c>
      <c r="F234">
        <v>62</v>
      </c>
    </row>
    <row r="235" spans="1:6" x14ac:dyDescent="0.25">
      <c r="A235" t="s">
        <v>20</v>
      </c>
      <c r="B235">
        <v>645</v>
      </c>
      <c r="E235" t="s">
        <v>14</v>
      </c>
      <c r="F235">
        <v>750</v>
      </c>
    </row>
    <row r="236" spans="1:6" x14ac:dyDescent="0.25">
      <c r="A236" t="s">
        <v>20</v>
      </c>
      <c r="B236">
        <v>484</v>
      </c>
      <c r="E236" t="s">
        <v>14</v>
      </c>
      <c r="F236">
        <v>105</v>
      </c>
    </row>
    <row r="237" spans="1:6" x14ac:dyDescent="0.25">
      <c r="A237" t="s">
        <v>20</v>
      </c>
      <c r="B237">
        <v>154</v>
      </c>
      <c r="E237" t="s">
        <v>14</v>
      </c>
      <c r="F237">
        <v>2604</v>
      </c>
    </row>
    <row r="238" spans="1:6" x14ac:dyDescent="0.25">
      <c r="A238" t="s">
        <v>20</v>
      </c>
      <c r="B238">
        <v>82</v>
      </c>
      <c r="E238" t="s">
        <v>14</v>
      </c>
      <c r="F238">
        <v>65</v>
      </c>
    </row>
    <row r="239" spans="1:6" x14ac:dyDescent="0.25">
      <c r="A239" t="s">
        <v>20</v>
      </c>
      <c r="B239">
        <v>134</v>
      </c>
      <c r="E239" t="s">
        <v>14</v>
      </c>
      <c r="F239">
        <v>94</v>
      </c>
    </row>
    <row r="240" spans="1:6" x14ac:dyDescent="0.25">
      <c r="A240" t="s">
        <v>20</v>
      </c>
      <c r="B240">
        <v>5203</v>
      </c>
      <c r="E240" t="s">
        <v>14</v>
      </c>
      <c r="F240">
        <v>257</v>
      </c>
    </row>
    <row r="241" spans="1:6" x14ac:dyDescent="0.25">
      <c r="A241" t="s">
        <v>20</v>
      </c>
      <c r="B241">
        <v>94</v>
      </c>
      <c r="E241" t="s">
        <v>14</v>
      </c>
      <c r="F241">
        <v>2928</v>
      </c>
    </row>
    <row r="242" spans="1:6" x14ac:dyDescent="0.25">
      <c r="A242" t="s">
        <v>20</v>
      </c>
      <c r="B242">
        <v>205</v>
      </c>
      <c r="E242" t="s">
        <v>14</v>
      </c>
      <c r="F242">
        <v>4697</v>
      </c>
    </row>
    <row r="243" spans="1:6" x14ac:dyDescent="0.25">
      <c r="A243" t="s">
        <v>20</v>
      </c>
      <c r="B243">
        <v>92</v>
      </c>
      <c r="E243" t="s">
        <v>14</v>
      </c>
      <c r="F243">
        <v>2915</v>
      </c>
    </row>
    <row r="244" spans="1:6" x14ac:dyDescent="0.25">
      <c r="A244" t="s">
        <v>20</v>
      </c>
      <c r="B244">
        <v>219</v>
      </c>
      <c r="E244" t="s">
        <v>14</v>
      </c>
      <c r="F244">
        <v>18</v>
      </c>
    </row>
    <row r="245" spans="1:6" x14ac:dyDescent="0.25">
      <c r="A245" t="s">
        <v>20</v>
      </c>
      <c r="B245">
        <v>2526</v>
      </c>
      <c r="E245" t="s">
        <v>14</v>
      </c>
      <c r="F245">
        <v>602</v>
      </c>
    </row>
    <row r="246" spans="1:6" x14ac:dyDescent="0.25">
      <c r="A246" t="s">
        <v>20</v>
      </c>
      <c r="B246">
        <v>94</v>
      </c>
      <c r="E246" t="s">
        <v>14</v>
      </c>
      <c r="F246">
        <v>1</v>
      </c>
    </row>
    <row r="247" spans="1:6" x14ac:dyDescent="0.25">
      <c r="A247" t="s">
        <v>20</v>
      </c>
      <c r="B247">
        <v>1713</v>
      </c>
      <c r="E247" t="s">
        <v>14</v>
      </c>
      <c r="F247">
        <v>3868</v>
      </c>
    </row>
    <row r="248" spans="1:6" x14ac:dyDescent="0.25">
      <c r="A248" t="s">
        <v>20</v>
      </c>
      <c r="B248">
        <v>249</v>
      </c>
      <c r="E248" t="s">
        <v>14</v>
      </c>
      <c r="F248">
        <v>504</v>
      </c>
    </row>
    <row r="249" spans="1:6" x14ac:dyDescent="0.25">
      <c r="A249" t="s">
        <v>20</v>
      </c>
      <c r="B249">
        <v>192</v>
      </c>
      <c r="E249" t="s">
        <v>14</v>
      </c>
      <c r="F249">
        <v>14</v>
      </c>
    </row>
    <row r="250" spans="1:6" x14ac:dyDescent="0.25">
      <c r="A250" t="s">
        <v>20</v>
      </c>
      <c r="B250">
        <v>247</v>
      </c>
      <c r="E250" t="s">
        <v>14</v>
      </c>
      <c r="F250">
        <v>750</v>
      </c>
    </row>
    <row r="251" spans="1:6" x14ac:dyDescent="0.25">
      <c r="A251" t="s">
        <v>20</v>
      </c>
      <c r="B251">
        <v>2293</v>
      </c>
      <c r="E251" t="s">
        <v>14</v>
      </c>
      <c r="F251">
        <v>77</v>
      </c>
    </row>
    <row r="252" spans="1:6" x14ac:dyDescent="0.25">
      <c r="A252" t="s">
        <v>20</v>
      </c>
      <c r="B252">
        <v>3131</v>
      </c>
      <c r="E252" t="s">
        <v>14</v>
      </c>
      <c r="F252">
        <v>752</v>
      </c>
    </row>
    <row r="253" spans="1:6" x14ac:dyDescent="0.25">
      <c r="A253" t="s">
        <v>20</v>
      </c>
      <c r="B253">
        <v>143</v>
      </c>
      <c r="E253" t="s">
        <v>14</v>
      </c>
      <c r="F253">
        <v>131</v>
      </c>
    </row>
    <row r="254" spans="1:6" x14ac:dyDescent="0.25">
      <c r="A254" t="s">
        <v>20</v>
      </c>
      <c r="B254">
        <v>296</v>
      </c>
      <c r="E254" t="s">
        <v>14</v>
      </c>
      <c r="F254">
        <v>87</v>
      </c>
    </row>
    <row r="255" spans="1:6" x14ac:dyDescent="0.25">
      <c r="A255" t="s">
        <v>20</v>
      </c>
      <c r="B255">
        <v>170</v>
      </c>
      <c r="E255" t="s">
        <v>14</v>
      </c>
      <c r="F255">
        <v>1063</v>
      </c>
    </row>
    <row r="256" spans="1:6" x14ac:dyDescent="0.25">
      <c r="A256" t="s">
        <v>20</v>
      </c>
      <c r="B256">
        <v>86</v>
      </c>
      <c r="E256" t="s">
        <v>14</v>
      </c>
      <c r="F256">
        <v>76</v>
      </c>
    </row>
    <row r="257" spans="1:6" x14ac:dyDescent="0.25">
      <c r="A257" t="s">
        <v>20</v>
      </c>
      <c r="B257">
        <v>6286</v>
      </c>
      <c r="E257" t="s">
        <v>14</v>
      </c>
      <c r="F257">
        <v>4428</v>
      </c>
    </row>
    <row r="258" spans="1:6" x14ac:dyDescent="0.25">
      <c r="A258" t="s">
        <v>20</v>
      </c>
      <c r="B258">
        <v>3727</v>
      </c>
      <c r="E258" t="s">
        <v>14</v>
      </c>
      <c r="F258">
        <v>58</v>
      </c>
    </row>
    <row r="259" spans="1:6" x14ac:dyDescent="0.25">
      <c r="A259" t="s">
        <v>20</v>
      </c>
      <c r="B259">
        <v>1605</v>
      </c>
      <c r="E259" t="s">
        <v>14</v>
      </c>
      <c r="F259">
        <v>111</v>
      </c>
    </row>
    <row r="260" spans="1:6" x14ac:dyDescent="0.25">
      <c r="A260" t="s">
        <v>20</v>
      </c>
      <c r="B260">
        <v>2120</v>
      </c>
      <c r="E260" t="s">
        <v>14</v>
      </c>
      <c r="F260">
        <v>2955</v>
      </c>
    </row>
    <row r="261" spans="1:6" x14ac:dyDescent="0.25">
      <c r="A261" t="s">
        <v>20</v>
      </c>
      <c r="B261">
        <v>50</v>
      </c>
      <c r="E261" t="s">
        <v>14</v>
      </c>
      <c r="F261">
        <v>1657</v>
      </c>
    </row>
    <row r="262" spans="1:6" x14ac:dyDescent="0.25">
      <c r="A262" t="s">
        <v>20</v>
      </c>
      <c r="B262">
        <v>2080</v>
      </c>
      <c r="E262" t="s">
        <v>14</v>
      </c>
      <c r="F262">
        <v>926</v>
      </c>
    </row>
    <row r="263" spans="1:6" x14ac:dyDescent="0.25">
      <c r="A263" t="s">
        <v>20</v>
      </c>
      <c r="B263">
        <v>2105</v>
      </c>
      <c r="E263" t="s">
        <v>14</v>
      </c>
      <c r="F263">
        <v>77</v>
      </c>
    </row>
    <row r="264" spans="1:6" x14ac:dyDescent="0.25">
      <c r="A264" t="s">
        <v>20</v>
      </c>
      <c r="B264">
        <v>2436</v>
      </c>
      <c r="E264" t="s">
        <v>14</v>
      </c>
      <c r="F264">
        <v>1748</v>
      </c>
    </row>
    <row r="265" spans="1:6" x14ac:dyDescent="0.25">
      <c r="A265" t="s">
        <v>20</v>
      </c>
      <c r="B265">
        <v>80</v>
      </c>
      <c r="E265" t="s">
        <v>14</v>
      </c>
      <c r="F265">
        <v>79</v>
      </c>
    </row>
    <row r="266" spans="1:6" x14ac:dyDescent="0.25">
      <c r="A266" t="s">
        <v>20</v>
      </c>
      <c r="B266">
        <v>42</v>
      </c>
      <c r="E266" t="s">
        <v>14</v>
      </c>
      <c r="F266">
        <v>889</v>
      </c>
    </row>
    <row r="267" spans="1:6" x14ac:dyDescent="0.25">
      <c r="A267" t="s">
        <v>20</v>
      </c>
      <c r="B267">
        <v>139</v>
      </c>
      <c r="E267" t="s">
        <v>14</v>
      </c>
      <c r="F267">
        <v>56</v>
      </c>
    </row>
    <row r="268" spans="1:6" x14ac:dyDescent="0.25">
      <c r="A268" t="s">
        <v>20</v>
      </c>
      <c r="B268">
        <v>159</v>
      </c>
      <c r="E268" t="s">
        <v>14</v>
      </c>
      <c r="F268">
        <v>1</v>
      </c>
    </row>
    <row r="269" spans="1:6" x14ac:dyDescent="0.25">
      <c r="A269" t="s">
        <v>20</v>
      </c>
      <c r="B269">
        <v>381</v>
      </c>
      <c r="E269" t="s">
        <v>14</v>
      </c>
      <c r="F269">
        <v>83</v>
      </c>
    </row>
    <row r="270" spans="1:6" x14ac:dyDescent="0.25">
      <c r="A270" t="s">
        <v>20</v>
      </c>
      <c r="B270">
        <v>194</v>
      </c>
      <c r="E270" t="s">
        <v>14</v>
      </c>
      <c r="F270">
        <v>2025</v>
      </c>
    </row>
    <row r="271" spans="1:6" x14ac:dyDescent="0.25">
      <c r="A271" t="s">
        <v>20</v>
      </c>
      <c r="B271">
        <v>106</v>
      </c>
      <c r="E271" t="s">
        <v>14</v>
      </c>
      <c r="F271">
        <v>14</v>
      </c>
    </row>
    <row r="272" spans="1:6" x14ac:dyDescent="0.25">
      <c r="A272" t="s">
        <v>20</v>
      </c>
      <c r="B272">
        <v>142</v>
      </c>
      <c r="E272" t="s">
        <v>14</v>
      </c>
      <c r="F272">
        <v>656</v>
      </c>
    </row>
    <row r="273" spans="1:6" x14ac:dyDescent="0.25">
      <c r="A273" t="s">
        <v>20</v>
      </c>
      <c r="B273">
        <v>211</v>
      </c>
      <c r="E273" t="s">
        <v>14</v>
      </c>
      <c r="F273">
        <v>1596</v>
      </c>
    </row>
    <row r="274" spans="1:6" x14ac:dyDescent="0.25">
      <c r="A274" t="s">
        <v>20</v>
      </c>
      <c r="B274">
        <v>2756</v>
      </c>
      <c r="E274" t="s">
        <v>14</v>
      </c>
      <c r="F274">
        <v>10</v>
      </c>
    </row>
    <row r="275" spans="1:6" x14ac:dyDescent="0.25">
      <c r="A275" t="s">
        <v>20</v>
      </c>
      <c r="B275">
        <v>173</v>
      </c>
      <c r="E275" t="s">
        <v>14</v>
      </c>
      <c r="F275">
        <v>1121</v>
      </c>
    </row>
    <row r="276" spans="1:6" x14ac:dyDescent="0.25">
      <c r="A276" t="s">
        <v>20</v>
      </c>
      <c r="B276">
        <v>87</v>
      </c>
      <c r="E276" t="s">
        <v>14</v>
      </c>
      <c r="F276">
        <v>15</v>
      </c>
    </row>
    <row r="277" spans="1:6" x14ac:dyDescent="0.25">
      <c r="A277" t="s">
        <v>20</v>
      </c>
      <c r="B277">
        <v>1572</v>
      </c>
      <c r="E277" t="s">
        <v>14</v>
      </c>
      <c r="F277">
        <v>191</v>
      </c>
    </row>
    <row r="278" spans="1:6" x14ac:dyDescent="0.25">
      <c r="A278" t="s">
        <v>20</v>
      </c>
      <c r="B278">
        <v>2346</v>
      </c>
      <c r="E278" t="s">
        <v>14</v>
      </c>
      <c r="F278">
        <v>16</v>
      </c>
    </row>
    <row r="279" spans="1:6" x14ac:dyDescent="0.25">
      <c r="A279" t="s">
        <v>20</v>
      </c>
      <c r="B279">
        <v>115</v>
      </c>
      <c r="E279" t="s">
        <v>14</v>
      </c>
      <c r="F279">
        <v>17</v>
      </c>
    </row>
    <row r="280" spans="1:6" x14ac:dyDescent="0.25">
      <c r="A280" t="s">
        <v>20</v>
      </c>
      <c r="B280">
        <v>85</v>
      </c>
      <c r="E280" t="s">
        <v>14</v>
      </c>
      <c r="F280">
        <v>34</v>
      </c>
    </row>
    <row r="281" spans="1:6" x14ac:dyDescent="0.25">
      <c r="A281" t="s">
        <v>20</v>
      </c>
      <c r="B281">
        <v>144</v>
      </c>
      <c r="E281" t="s">
        <v>14</v>
      </c>
      <c r="F281">
        <v>1</v>
      </c>
    </row>
    <row r="282" spans="1:6" x14ac:dyDescent="0.25">
      <c r="A282" t="s">
        <v>20</v>
      </c>
      <c r="B282">
        <v>2443</v>
      </c>
      <c r="E282" t="s">
        <v>14</v>
      </c>
      <c r="F282">
        <v>1274</v>
      </c>
    </row>
    <row r="283" spans="1:6" x14ac:dyDescent="0.25">
      <c r="A283" t="s">
        <v>20</v>
      </c>
      <c r="B283">
        <v>64</v>
      </c>
      <c r="E283" t="s">
        <v>14</v>
      </c>
      <c r="F283">
        <v>210</v>
      </c>
    </row>
    <row r="284" spans="1:6" x14ac:dyDescent="0.25">
      <c r="A284" t="s">
        <v>20</v>
      </c>
      <c r="B284">
        <v>268</v>
      </c>
      <c r="E284" t="s">
        <v>14</v>
      </c>
      <c r="F284">
        <v>248</v>
      </c>
    </row>
    <row r="285" spans="1:6" x14ac:dyDescent="0.25">
      <c r="A285" t="s">
        <v>20</v>
      </c>
      <c r="B285">
        <v>195</v>
      </c>
      <c r="E285" t="s">
        <v>14</v>
      </c>
      <c r="F285">
        <v>513</v>
      </c>
    </row>
    <row r="286" spans="1:6" x14ac:dyDescent="0.25">
      <c r="A286" t="s">
        <v>20</v>
      </c>
      <c r="B286">
        <v>186</v>
      </c>
      <c r="E286" t="s">
        <v>14</v>
      </c>
      <c r="F286">
        <v>3410</v>
      </c>
    </row>
    <row r="287" spans="1:6" x14ac:dyDescent="0.25">
      <c r="A287" t="s">
        <v>20</v>
      </c>
      <c r="B287">
        <v>460</v>
      </c>
      <c r="E287" t="s">
        <v>14</v>
      </c>
      <c r="F287">
        <v>10</v>
      </c>
    </row>
    <row r="288" spans="1:6" x14ac:dyDescent="0.25">
      <c r="A288" t="s">
        <v>20</v>
      </c>
      <c r="B288">
        <v>2528</v>
      </c>
      <c r="E288" t="s">
        <v>14</v>
      </c>
      <c r="F288">
        <v>2201</v>
      </c>
    </row>
    <row r="289" spans="1:6" x14ac:dyDescent="0.25">
      <c r="A289" t="s">
        <v>20</v>
      </c>
      <c r="B289">
        <v>3657</v>
      </c>
      <c r="E289" t="s">
        <v>14</v>
      </c>
      <c r="F289">
        <v>676</v>
      </c>
    </row>
    <row r="290" spans="1:6" x14ac:dyDescent="0.25">
      <c r="A290" t="s">
        <v>20</v>
      </c>
      <c r="B290">
        <v>131</v>
      </c>
      <c r="E290" t="s">
        <v>14</v>
      </c>
      <c r="F290">
        <v>831</v>
      </c>
    </row>
    <row r="291" spans="1:6" x14ac:dyDescent="0.25">
      <c r="A291" t="s">
        <v>20</v>
      </c>
      <c r="B291">
        <v>239</v>
      </c>
      <c r="E291" t="s">
        <v>14</v>
      </c>
      <c r="F291">
        <v>859</v>
      </c>
    </row>
    <row r="292" spans="1:6" x14ac:dyDescent="0.25">
      <c r="A292" t="s">
        <v>20</v>
      </c>
      <c r="B292">
        <v>78</v>
      </c>
      <c r="E292" t="s">
        <v>14</v>
      </c>
      <c r="F292">
        <v>45</v>
      </c>
    </row>
    <row r="293" spans="1:6" x14ac:dyDescent="0.25">
      <c r="A293" t="s">
        <v>20</v>
      </c>
      <c r="B293">
        <v>1773</v>
      </c>
      <c r="E293" t="s">
        <v>14</v>
      </c>
      <c r="F293">
        <v>6</v>
      </c>
    </row>
    <row r="294" spans="1:6" x14ac:dyDescent="0.25">
      <c r="A294" t="s">
        <v>20</v>
      </c>
      <c r="B294">
        <v>32</v>
      </c>
      <c r="E294" t="s">
        <v>14</v>
      </c>
      <c r="F294">
        <v>7</v>
      </c>
    </row>
    <row r="295" spans="1:6" x14ac:dyDescent="0.25">
      <c r="A295" t="s">
        <v>20</v>
      </c>
      <c r="B295">
        <v>369</v>
      </c>
      <c r="E295" t="s">
        <v>14</v>
      </c>
      <c r="F295">
        <v>31</v>
      </c>
    </row>
    <row r="296" spans="1:6" x14ac:dyDescent="0.25">
      <c r="A296" t="s">
        <v>20</v>
      </c>
      <c r="B296">
        <v>89</v>
      </c>
      <c r="E296" t="s">
        <v>14</v>
      </c>
      <c r="F296">
        <v>78</v>
      </c>
    </row>
    <row r="297" spans="1:6" x14ac:dyDescent="0.25">
      <c r="A297" t="s">
        <v>20</v>
      </c>
      <c r="B297">
        <v>147</v>
      </c>
      <c r="E297" t="s">
        <v>14</v>
      </c>
      <c r="F297">
        <v>1225</v>
      </c>
    </row>
    <row r="298" spans="1:6" x14ac:dyDescent="0.25">
      <c r="A298" t="s">
        <v>20</v>
      </c>
      <c r="B298">
        <v>126</v>
      </c>
      <c r="E298" t="s">
        <v>14</v>
      </c>
      <c r="F298">
        <v>1</v>
      </c>
    </row>
    <row r="299" spans="1:6" x14ac:dyDescent="0.25">
      <c r="A299" t="s">
        <v>20</v>
      </c>
      <c r="B299">
        <v>2218</v>
      </c>
      <c r="E299" t="s">
        <v>14</v>
      </c>
      <c r="F299">
        <v>67</v>
      </c>
    </row>
    <row r="300" spans="1:6" x14ac:dyDescent="0.25">
      <c r="A300" t="s">
        <v>20</v>
      </c>
      <c r="B300">
        <v>202</v>
      </c>
      <c r="E300" t="s">
        <v>14</v>
      </c>
      <c r="F300">
        <v>19</v>
      </c>
    </row>
    <row r="301" spans="1:6" x14ac:dyDescent="0.25">
      <c r="A301" t="s">
        <v>20</v>
      </c>
      <c r="B301">
        <v>140</v>
      </c>
      <c r="E301" t="s">
        <v>14</v>
      </c>
      <c r="F301">
        <v>2108</v>
      </c>
    </row>
    <row r="302" spans="1:6" x14ac:dyDescent="0.25">
      <c r="A302" t="s">
        <v>20</v>
      </c>
      <c r="B302">
        <v>1052</v>
      </c>
      <c r="E302" t="s">
        <v>14</v>
      </c>
      <c r="F302">
        <v>679</v>
      </c>
    </row>
    <row r="303" spans="1:6" x14ac:dyDescent="0.25">
      <c r="A303" t="s">
        <v>20</v>
      </c>
      <c r="B303">
        <v>247</v>
      </c>
      <c r="E303" t="s">
        <v>14</v>
      </c>
      <c r="F303">
        <v>36</v>
      </c>
    </row>
    <row r="304" spans="1:6" x14ac:dyDescent="0.25">
      <c r="A304" t="s">
        <v>20</v>
      </c>
      <c r="B304">
        <v>84</v>
      </c>
      <c r="E304" t="s">
        <v>14</v>
      </c>
      <c r="F304">
        <v>47</v>
      </c>
    </row>
    <row r="305" spans="1:6" x14ac:dyDescent="0.25">
      <c r="A305" t="s">
        <v>20</v>
      </c>
      <c r="B305">
        <v>88</v>
      </c>
      <c r="E305" t="s">
        <v>14</v>
      </c>
      <c r="F305">
        <v>70</v>
      </c>
    </row>
    <row r="306" spans="1:6" x14ac:dyDescent="0.25">
      <c r="A306" t="s">
        <v>20</v>
      </c>
      <c r="B306">
        <v>156</v>
      </c>
      <c r="E306" t="s">
        <v>14</v>
      </c>
      <c r="F306">
        <v>154</v>
      </c>
    </row>
    <row r="307" spans="1:6" x14ac:dyDescent="0.25">
      <c r="A307" t="s">
        <v>20</v>
      </c>
      <c r="B307">
        <v>2985</v>
      </c>
      <c r="E307" t="s">
        <v>14</v>
      </c>
      <c r="F307">
        <v>22</v>
      </c>
    </row>
    <row r="308" spans="1:6" x14ac:dyDescent="0.25">
      <c r="A308" t="s">
        <v>20</v>
      </c>
      <c r="B308">
        <v>762</v>
      </c>
      <c r="E308" t="s">
        <v>14</v>
      </c>
      <c r="F308">
        <v>1758</v>
      </c>
    </row>
    <row r="309" spans="1:6" x14ac:dyDescent="0.25">
      <c r="A309" t="s">
        <v>20</v>
      </c>
      <c r="B309">
        <v>554</v>
      </c>
      <c r="E309" t="s">
        <v>14</v>
      </c>
      <c r="F309">
        <v>94</v>
      </c>
    </row>
    <row r="310" spans="1:6" x14ac:dyDescent="0.25">
      <c r="A310" t="s">
        <v>20</v>
      </c>
      <c r="B310">
        <v>135</v>
      </c>
      <c r="E310" t="s">
        <v>14</v>
      </c>
      <c r="F310">
        <v>33</v>
      </c>
    </row>
    <row r="311" spans="1:6" x14ac:dyDescent="0.25">
      <c r="A311" t="s">
        <v>20</v>
      </c>
      <c r="B311">
        <v>122</v>
      </c>
      <c r="E311" t="s">
        <v>14</v>
      </c>
      <c r="F311">
        <v>1</v>
      </c>
    </row>
    <row r="312" spans="1:6" x14ac:dyDescent="0.25">
      <c r="A312" t="s">
        <v>20</v>
      </c>
      <c r="B312">
        <v>221</v>
      </c>
      <c r="E312" t="s">
        <v>14</v>
      </c>
      <c r="F312">
        <v>31</v>
      </c>
    </row>
    <row r="313" spans="1:6" x14ac:dyDescent="0.25">
      <c r="A313" t="s">
        <v>20</v>
      </c>
      <c r="B313">
        <v>126</v>
      </c>
      <c r="E313" t="s">
        <v>14</v>
      </c>
      <c r="F313">
        <v>35</v>
      </c>
    </row>
    <row r="314" spans="1:6" x14ac:dyDescent="0.25">
      <c r="A314" t="s">
        <v>20</v>
      </c>
      <c r="B314">
        <v>1022</v>
      </c>
      <c r="E314" t="s">
        <v>14</v>
      </c>
      <c r="F314">
        <v>63</v>
      </c>
    </row>
    <row r="315" spans="1:6" x14ac:dyDescent="0.25">
      <c r="A315" t="s">
        <v>20</v>
      </c>
      <c r="B315">
        <v>3177</v>
      </c>
      <c r="E315" t="s">
        <v>14</v>
      </c>
      <c r="F315">
        <v>526</v>
      </c>
    </row>
    <row r="316" spans="1:6" x14ac:dyDescent="0.25">
      <c r="A316" t="s">
        <v>20</v>
      </c>
      <c r="B316">
        <v>198</v>
      </c>
      <c r="E316" t="s">
        <v>14</v>
      </c>
      <c r="F316">
        <v>121</v>
      </c>
    </row>
    <row r="317" spans="1:6" x14ac:dyDescent="0.25">
      <c r="A317" t="s">
        <v>20</v>
      </c>
      <c r="B317">
        <v>85</v>
      </c>
      <c r="E317" t="s">
        <v>14</v>
      </c>
      <c r="F317">
        <v>67</v>
      </c>
    </row>
    <row r="318" spans="1:6" x14ac:dyDescent="0.25">
      <c r="A318" t="s">
        <v>20</v>
      </c>
      <c r="B318">
        <v>3596</v>
      </c>
      <c r="E318" t="s">
        <v>14</v>
      </c>
      <c r="F318">
        <v>57</v>
      </c>
    </row>
    <row r="319" spans="1:6" x14ac:dyDescent="0.25">
      <c r="A319" t="s">
        <v>20</v>
      </c>
      <c r="B319">
        <v>244</v>
      </c>
      <c r="E319" t="s">
        <v>14</v>
      </c>
      <c r="F319">
        <v>1229</v>
      </c>
    </row>
    <row r="320" spans="1:6" x14ac:dyDescent="0.25">
      <c r="A320" t="s">
        <v>20</v>
      </c>
      <c r="B320">
        <v>5180</v>
      </c>
      <c r="E320" t="s">
        <v>14</v>
      </c>
      <c r="F320">
        <v>12</v>
      </c>
    </row>
    <row r="321" spans="1:6" x14ac:dyDescent="0.25">
      <c r="A321" t="s">
        <v>20</v>
      </c>
      <c r="B321">
        <v>589</v>
      </c>
      <c r="E321" t="s">
        <v>14</v>
      </c>
      <c r="F321">
        <v>452</v>
      </c>
    </row>
    <row r="322" spans="1:6" x14ac:dyDescent="0.25">
      <c r="A322" t="s">
        <v>20</v>
      </c>
      <c r="B322">
        <v>2725</v>
      </c>
      <c r="E322" t="s">
        <v>14</v>
      </c>
      <c r="F322">
        <v>1886</v>
      </c>
    </row>
    <row r="323" spans="1:6" x14ac:dyDescent="0.25">
      <c r="A323" t="s">
        <v>20</v>
      </c>
      <c r="B323">
        <v>300</v>
      </c>
      <c r="E323" t="s">
        <v>14</v>
      </c>
      <c r="F323">
        <v>1825</v>
      </c>
    </row>
    <row r="324" spans="1:6" x14ac:dyDescent="0.25">
      <c r="A324" t="s">
        <v>20</v>
      </c>
      <c r="B324">
        <v>144</v>
      </c>
      <c r="E324" t="s">
        <v>14</v>
      </c>
      <c r="F324">
        <v>31</v>
      </c>
    </row>
    <row r="325" spans="1:6" x14ac:dyDescent="0.25">
      <c r="A325" t="s">
        <v>20</v>
      </c>
      <c r="B325">
        <v>87</v>
      </c>
      <c r="E325" t="s">
        <v>14</v>
      </c>
      <c r="F325">
        <v>107</v>
      </c>
    </row>
    <row r="326" spans="1:6" x14ac:dyDescent="0.25">
      <c r="A326" t="s">
        <v>20</v>
      </c>
      <c r="B326">
        <v>3116</v>
      </c>
      <c r="E326" t="s">
        <v>14</v>
      </c>
      <c r="F326">
        <v>27</v>
      </c>
    </row>
    <row r="327" spans="1:6" x14ac:dyDescent="0.25">
      <c r="A327" t="s">
        <v>20</v>
      </c>
      <c r="B327">
        <v>909</v>
      </c>
      <c r="E327" t="s">
        <v>14</v>
      </c>
      <c r="F327">
        <v>1221</v>
      </c>
    </row>
    <row r="328" spans="1:6" x14ac:dyDescent="0.25">
      <c r="A328" t="s">
        <v>20</v>
      </c>
      <c r="B328">
        <v>1613</v>
      </c>
      <c r="E328" t="s">
        <v>14</v>
      </c>
      <c r="F328">
        <v>1</v>
      </c>
    </row>
    <row r="329" spans="1:6" x14ac:dyDescent="0.25">
      <c r="A329" t="s">
        <v>20</v>
      </c>
      <c r="B329">
        <v>136</v>
      </c>
      <c r="E329" t="s">
        <v>14</v>
      </c>
      <c r="F329">
        <v>16</v>
      </c>
    </row>
    <row r="330" spans="1:6" x14ac:dyDescent="0.25">
      <c r="A330" t="s">
        <v>20</v>
      </c>
      <c r="B330">
        <v>130</v>
      </c>
      <c r="E330" t="s">
        <v>14</v>
      </c>
      <c r="F330">
        <v>41</v>
      </c>
    </row>
    <row r="331" spans="1:6" x14ac:dyDescent="0.25">
      <c r="A331" t="s">
        <v>20</v>
      </c>
      <c r="B331">
        <v>102</v>
      </c>
      <c r="E331" t="s">
        <v>14</v>
      </c>
      <c r="F331">
        <v>523</v>
      </c>
    </row>
    <row r="332" spans="1:6" x14ac:dyDescent="0.25">
      <c r="A332" t="s">
        <v>20</v>
      </c>
      <c r="B332">
        <v>4006</v>
      </c>
      <c r="E332" t="s">
        <v>14</v>
      </c>
      <c r="F332">
        <v>141</v>
      </c>
    </row>
    <row r="333" spans="1:6" x14ac:dyDescent="0.25">
      <c r="A333" t="s">
        <v>20</v>
      </c>
      <c r="B333">
        <v>1629</v>
      </c>
      <c r="E333" t="s">
        <v>14</v>
      </c>
      <c r="F333">
        <v>52</v>
      </c>
    </row>
    <row r="334" spans="1:6" x14ac:dyDescent="0.25">
      <c r="A334" t="s">
        <v>20</v>
      </c>
      <c r="B334">
        <v>2188</v>
      </c>
      <c r="E334" t="s">
        <v>14</v>
      </c>
      <c r="F334">
        <v>225</v>
      </c>
    </row>
    <row r="335" spans="1:6" x14ac:dyDescent="0.25">
      <c r="A335" t="s">
        <v>20</v>
      </c>
      <c r="B335">
        <v>2409</v>
      </c>
      <c r="E335" t="s">
        <v>14</v>
      </c>
      <c r="F335">
        <v>38</v>
      </c>
    </row>
    <row r="336" spans="1:6" x14ac:dyDescent="0.25">
      <c r="A336" t="s">
        <v>20</v>
      </c>
      <c r="B336">
        <v>194</v>
      </c>
      <c r="E336" t="s">
        <v>14</v>
      </c>
      <c r="F336">
        <v>15</v>
      </c>
    </row>
    <row r="337" spans="1:6" x14ac:dyDescent="0.25">
      <c r="A337" t="s">
        <v>20</v>
      </c>
      <c r="B337">
        <v>1140</v>
      </c>
      <c r="E337" t="s">
        <v>14</v>
      </c>
      <c r="F337">
        <v>37</v>
      </c>
    </row>
    <row r="338" spans="1:6" x14ac:dyDescent="0.25">
      <c r="A338" t="s">
        <v>20</v>
      </c>
      <c r="B338">
        <v>102</v>
      </c>
      <c r="E338" t="s">
        <v>14</v>
      </c>
      <c r="F338">
        <v>112</v>
      </c>
    </row>
    <row r="339" spans="1:6" x14ac:dyDescent="0.25">
      <c r="A339" t="s">
        <v>20</v>
      </c>
      <c r="B339">
        <v>2857</v>
      </c>
      <c r="E339" t="s">
        <v>14</v>
      </c>
      <c r="F339">
        <v>21</v>
      </c>
    </row>
    <row r="340" spans="1:6" x14ac:dyDescent="0.25">
      <c r="A340" t="s">
        <v>20</v>
      </c>
      <c r="B340">
        <v>107</v>
      </c>
      <c r="E340" t="s">
        <v>14</v>
      </c>
      <c r="F340">
        <v>67</v>
      </c>
    </row>
    <row r="341" spans="1:6" x14ac:dyDescent="0.25">
      <c r="A341" t="s">
        <v>20</v>
      </c>
      <c r="B341">
        <v>160</v>
      </c>
      <c r="E341" t="s">
        <v>14</v>
      </c>
      <c r="F341">
        <v>78</v>
      </c>
    </row>
    <row r="342" spans="1:6" x14ac:dyDescent="0.25">
      <c r="A342" t="s">
        <v>20</v>
      </c>
      <c r="B342">
        <v>2230</v>
      </c>
      <c r="E342" t="s">
        <v>14</v>
      </c>
      <c r="F342">
        <v>67</v>
      </c>
    </row>
    <row r="343" spans="1:6" x14ac:dyDescent="0.25">
      <c r="A343" t="s">
        <v>20</v>
      </c>
      <c r="B343">
        <v>316</v>
      </c>
      <c r="E343" t="s">
        <v>14</v>
      </c>
      <c r="F343">
        <v>263</v>
      </c>
    </row>
    <row r="344" spans="1:6" x14ac:dyDescent="0.25">
      <c r="A344" t="s">
        <v>20</v>
      </c>
      <c r="B344">
        <v>117</v>
      </c>
      <c r="E344" t="s">
        <v>14</v>
      </c>
      <c r="F344">
        <v>1691</v>
      </c>
    </row>
    <row r="345" spans="1:6" x14ac:dyDescent="0.25">
      <c r="A345" t="s">
        <v>20</v>
      </c>
      <c r="B345">
        <v>6406</v>
      </c>
      <c r="E345" t="s">
        <v>14</v>
      </c>
      <c r="F345">
        <v>181</v>
      </c>
    </row>
    <row r="346" spans="1:6" x14ac:dyDescent="0.25">
      <c r="A346" t="s">
        <v>20</v>
      </c>
      <c r="B346">
        <v>192</v>
      </c>
      <c r="E346" t="s">
        <v>14</v>
      </c>
      <c r="F346">
        <v>13</v>
      </c>
    </row>
    <row r="347" spans="1:6" x14ac:dyDescent="0.25">
      <c r="A347" t="s">
        <v>20</v>
      </c>
      <c r="B347">
        <v>26</v>
      </c>
      <c r="E347" t="s">
        <v>14</v>
      </c>
      <c r="F347">
        <v>1</v>
      </c>
    </row>
    <row r="348" spans="1:6" x14ac:dyDescent="0.25">
      <c r="A348" t="s">
        <v>20</v>
      </c>
      <c r="B348">
        <v>723</v>
      </c>
      <c r="E348" t="s">
        <v>14</v>
      </c>
      <c r="F348">
        <v>21</v>
      </c>
    </row>
    <row r="349" spans="1:6" x14ac:dyDescent="0.25">
      <c r="A349" t="s">
        <v>20</v>
      </c>
      <c r="B349">
        <v>170</v>
      </c>
      <c r="E349" t="s">
        <v>14</v>
      </c>
      <c r="F349">
        <v>830</v>
      </c>
    </row>
    <row r="350" spans="1:6" x14ac:dyDescent="0.25">
      <c r="A350" t="s">
        <v>20</v>
      </c>
      <c r="B350">
        <v>238</v>
      </c>
      <c r="E350" t="s">
        <v>14</v>
      </c>
      <c r="F350">
        <v>130</v>
      </c>
    </row>
    <row r="351" spans="1:6" x14ac:dyDescent="0.25">
      <c r="A351" t="s">
        <v>20</v>
      </c>
      <c r="B351">
        <v>55</v>
      </c>
      <c r="E351" t="s">
        <v>14</v>
      </c>
      <c r="F351">
        <v>55</v>
      </c>
    </row>
    <row r="352" spans="1:6" x14ac:dyDescent="0.25">
      <c r="A352" t="s">
        <v>20</v>
      </c>
      <c r="B352">
        <v>128</v>
      </c>
      <c r="E352" t="s">
        <v>14</v>
      </c>
      <c r="F352">
        <v>114</v>
      </c>
    </row>
    <row r="353" spans="1:6" x14ac:dyDescent="0.25">
      <c r="A353" t="s">
        <v>20</v>
      </c>
      <c r="B353">
        <v>2144</v>
      </c>
      <c r="E353" t="s">
        <v>14</v>
      </c>
      <c r="F353">
        <v>594</v>
      </c>
    </row>
    <row r="354" spans="1:6" x14ac:dyDescent="0.25">
      <c r="A354" t="s">
        <v>20</v>
      </c>
      <c r="B354">
        <v>2693</v>
      </c>
      <c r="E354" t="s">
        <v>14</v>
      </c>
      <c r="F354">
        <v>24</v>
      </c>
    </row>
    <row r="355" spans="1:6" x14ac:dyDescent="0.25">
      <c r="A355" t="s">
        <v>20</v>
      </c>
      <c r="B355">
        <v>432</v>
      </c>
      <c r="E355" t="s">
        <v>14</v>
      </c>
      <c r="F355">
        <v>252</v>
      </c>
    </row>
    <row r="356" spans="1:6" x14ac:dyDescent="0.25">
      <c r="A356" t="s">
        <v>20</v>
      </c>
      <c r="B356">
        <v>189</v>
      </c>
      <c r="E356" t="s">
        <v>14</v>
      </c>
      <c r="F356">
        <v>67</v>
      </c>
    </row>
    <row r="357" spans="1:6" x14ac:dyDescent="0.25">
      <c r="A357" t="s">
        <v>20</v>
      </c>
      <c r="B357">
        <v>154</v>
      </c>
      <c r="E357" t="s">
        <v>14</v>
      </c>
      <c r="F357">
        <v>742</v>
      </c>
    </row>
    <row r="358" spans="1:6" x14ac:dyDescent="0.25">
      <c r="A358" t="s">
        <v>20</v>
      </c>
      <c r="B358">
        <v>96</v>
      </c>
      <c r="E358" t="s">
        <v>14</v>
      </c>
      <c r="F358">
        <v>75</v>
      </c>
    </row>
    <row r="359" spans="1:6" x14ac:dyDescent="0.25">
      <c r="A359" t="s">
        <v>20</v>
      </c>
      <c r="B359">
        <v>3063</v>
      </c>
      <c r="E359" t="s">
        <v>14</v>
      </c>
      <c r="F359">
        <v>4405</v>
      </c>
    </row>
    <row r="360" spans="1:6" x14ac:dyDescent="0.25">
      <c r="A360" t="s">
        <v>20</v>
      </c>
      <c r="B360">
        <v>2266</v>
      </c>
      <c r="E360" t="s">
        <v>14</v>
      </c>
      <c r="F360">
        <v>92</v>
      </c>
    </row>
    <row r="361" spans="1:6" x14ac:dyDescent="0.25">
      <c r="A361" t="s">
        <v>20</v>
      </c>
      <c r="B361">
        <v>194</v>
      </c>
      <c r="E361" t="s">
        <v>14</v>
      </c>
      <c r="F361">
        <v>64</v>
      </c>
    </row>
    <row r="362" spans="1:6" x14ac:dyDescent="0.25">
      <c r="A362" t="s">
        <v>20</v>
      </c>
      <c r="B362">
        <v>129</v>
      </c>
      <c r="E362" t="s">
        <v>14</v>
      </c>
      <c r="F362">
        <v>64</v>
      </c>
    </row>
    <row r="363" spans="1:6" x14ac:dyDescent="0.25">
      <c r="A363" t="s">
        <v>20</v>
      </c>
      <c r="B363">
        <v>375</v>
      </c>
      <c r="E363" t="s">
        <v>14</v>
      </c>
      <c r="F363">
        <v>842</v>
      </c>
    </row>
    <row r="364" spans="1:6" x14ac:dyDescent="0.25">
      <c r="A364" t="s">
        <v>20</v>
      </c>
      <c r="B364">
        <v>409</v>
      </c>
      <c r="E364" t="s">
        <v>14</v>
      </c>
      <c r="F364">
        <v>112</v>
      </c>
    </row>
    <row r="365" spans="1:6" x14ac:dyDescent="0.25">
      <c r="A365" t="s">
        <v>20</v>
      </c>
      <c r="B365">
        <v>234</v>
      </c>
      <c r="E365" t="s">
        <v>14</v>
      </c>
      <c r="F365">
        <v>374</v>
      </c>
    </row>
    <row r="366" spans="1:6" x14ac:dyDescent="0.25">
      <c r="A366" t="s">
        <v>20</v>
      </c>
      <c r="B366">
        <v>3016</v>
      </c>
    </row>
    <row r="367" spans="1:6" x14ac:dyDescent="0.25">
      <c r="A367" t="s">
        <v>20</v>
      </c>
      <c r="B367">
        <v>264</v>
      </c>
    </row>
    <row r="368" spans="1:6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E2:E365">
    <cfRule type="containsText" dxfId="3" priority="1" operator="containsText" text="live">
      <formula>NOT(ISERROR(SEARCH("live",E2)))</formula>
    </cfRule>
    <cfRule type="containsText" dxfId="2" priority="2" operator="containsText" text="canceled">
      <formula>NOT(ISERROR(SEARCH("canceled",E2)))</formula>
    </cfRule>
    <cfRule type="containsText" dxfId="1" priority="3" operator="containsText" text="successful">
      <formula>NOT(ISERROR(SEARCH("successful",E2)))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Parent Category</vt:lpstr>
      <vt:lpstr>Outcome per sub-category</vt:lpstr>
      <vt:lpstr>Outcome per date</vt:lpstr>
      <vt:lpstr>Bonus</vt:lpstr>
      <vt:lpstr>Bonus Statistical Analysis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Paul Distasi</cp:lastModifiedBy>
  <dcterms:created xsi:type="dcterms:W3CDTF">2021-09-29T18:52:28Z</dcterms:created>
  <dcterms:modified xsi:type="dcterms:W3CDTF">2022-09-28T14:21:33Z</dcterms:modified>
</cp:coreProperties>
</file>