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data\data_analysis\"/>
    </mc:Choice>
  </mc:AlternateContent>
  <xr:revisionPtr revIDLastSave="0" documentId="13_ncr:1_{C9F788D6-F838-44EE-A82F-7FA2838701D2}" xr6:coauthVersionLast="47" xr6:coauthVersionMax="47" xr10:uidLastSave="{00000000-0000-0000-0000-000000000000}"/>
  <bookViews>
    <workbookView xWindow="-120" yWindow="-120" windowWidth="29040" windowHeight="17520" xr2:uid="{C7A76F81-B13B-4D78-BFBE-6D99FEBC3FCB}"/>
  </bookViews>
  <sheets>
    <sheet name="Sheet1" sheetId="1" r:id="rId1"/>
  </sheets>
  <definedNames>
    <definedName name="_xlnm._FilterDatabase" localSheetId="0" hidden="1">Sheet1!$W$2:$Z$130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24" i="1"/>
  <c r="B29" i="1"/>
  <c r="B30" i="1"/>
  <c r="B26" i="1"/>
  <c r="B25" i="1"/>
  <c r="B23" i="1"/>
  <c r="H18" i="1"/>
  <c r="B18" i="1"/>
</calcChain>
</file>

<file path=xl/sharedStrings.xml><?xml version="1.0" encoding="utf-8"?>
<sst xmlns="http://schemas.openxmlformats.org/spreadsheetml/2006/main" count="758" uniqueCount="105">
  <si>
    <t>SSP1</t>
  </si>
  <si>
    <t>SSP4</t>
  </si>
  <si>
    <t>SSP5</t>
  </si>
  <si>
    <t>Biochar Carbon Sequestration</t>
  </si>
  <si>
    <t>SSP</t>
  </si>
  <si>
    <t>technology</t>
  </si>
  <si>
    <t>beef</t>
  </si>
  <si>
    <t>biochar</t>
  </si>
  <si>
    <t>dairy</t>
  </si>
  <si>
    <t>goat</t>
  </si>
  <si>
    <t>pork</t>
  </si>
  <si>
    <t>poultry</t>
  </si>
  <si>
    <t>NaN</t>
  </si>
  <si>
    <t>SSP1 Total</t>
  </si>
  <si>
    <t>Biochar Carbon Avoidance</t>
  </si>
  <si>
    <t>flat</t>
  </si>
  <si>
    <t>difference</t>
  </si>
  <si>
    <t>between</t>
  </si>
  <si>
    <t>C</t>
  </si>
  <si>
    <t>prices</t>
  </si>
  <si>
    <t>in</t>
  </si>
  <si>
    <t>year</t>
  </si>
  <si>
    <t>2040_conv</t>
  </si>
  <si>
    <t>Units</t>
  </si>
  <si>
    <t>USD$2024/t</t>
  </si>
  <si>
    <t>percent</t>
  </si>
  <si>
    <t>%</t>
  </si>
  <si>
    <t>2045_conv</t>
  </si>
  <si>
    <t>2050_conv</t>
  </si>
  <si>
    <t>2055_conv</t>
  </si>
  <si>
    <t>2060_conv</t>
  </si>
  <si>
    <t>Absolute and percentage change between C prices in pyrolysis and reference scenario</t>
  </si>
  <si>
    <t>Land management types by percentage</t>
  </si>
  <si>
    <t>Biochar Application:&lt;br&gt;1.9632e+06 km&lt;sup&gt;2&lt;/sup&gt;</t>
  </si>
  <si>
    <t xml:space="preserve"> Argentina </t>
  </si>
  <si>
    <t xml:space="preserve"> Australia</t>
  </si>
  <si>
    <t xml:space="preserve"> Brazil </t>
  </si>
  <si>
    <t xml:space="preserve"> Canada </t>
  </si>
  <si>
    <t xml:space="preserve"> Central America and Caribbean </t>
  </si>
  <si>
    <t xml:space="preserve"> Central Asia </t>
  </si>
  <si>
    <t xml:space="preserve"> China </t>
  </si>
  <si>
    <t xml:space="preserve"> Colombia </t>
  </si>
  <si>
    <t xml:space="preserve"> Eastern Africa </t>
  </si>
  <si>
    <t xml:space="preserve"> Eastern Europe </t>
  </si>
  <si>
    <t xml:space="preserve"> European Free Trade Association </t>
  </si>
  <si>
    <t xml:space="preserve"> India </t>
  </si>
  <si>
    <t xml:space="preserve"> Indonesia </t>
  </si>
  <si>
    <t xml:space="preserve"> Japan </t>
  </si>
  <si>
    <t xml:space="preserve"> Mexico </t>
  </si>
  <si>
    <t xml:space="preserve"> Middle East </t>
  </si>
  <si>
    <t xml:space="preserve"> Northeastern EU </t>
  </si>
  <si>
    <t xml:space="preserve"> Northern Africa </t>
  </si>
  <si>
    <t xml:space="preserve"> Northern South America </t>
  </si>
  <si>
    <t xml:space="preserve"> Other Europe </t>
  </si>
  <si>
    <t xml:space="preserve"> Pakistan </t>
  </si>
  <si>
    <t xml:space="preserve"> Russia </t>
  </si>
  <si>
    <t xml:space="preserve"> South Africa </t>
  </si>
  <si>
    <t xml:space="preserve"> South Asia </t>
  </si>
  <si>
    <t xml:space="preserve"> South Korea </t>
  </si>
  <si>
    <t xml:space="preserve"> Southeast Asia </t>
  </si>
  <si>
    <t xml:space="preserve"> Southern Africa </t>
  </si>
  <si>
    <t xml:space="preserve"> Southern South America </t>
  </si>
  <si>
    <t xml:space="preserve"> Taiwan </t>
  </si>
  <si>
    <t xml:space="preserve"> USA </t>
  </si>
  <si>
    <t xml:space="preserve"> Western Africa </t>
  </si>
  <si>
    <t xml:space="preserve"> Western EU </t>
  </si>
  <si>
    <t>High Intensity:&lt;br&gt;8.8268e+06 km&lt;sup&gt;2&lt;/sup&gt;</t>
  </si>
  <si>
    <t>Low Intensity:&lt;br&gt;2.905e+06 km&lt;sup&gt;2&lt;/sup&gt;</t>
  </si>
  <si>
    <t>Unmanaged</t>
  </si>
  <si>
    <t>Management</t>
  </si>
  <si>
    <t>Country</t>
  </si>
  <si>
    <t>Value</t>
  </si>
  <si>
    <t>Unit</t>
  </si>
  <si>
    <t>Non-Staples</t>
  </si>
  <si>
    <t>Staples</t>
  </si>
  <si>
    <t>USD$/Mcal/day</t>
  </si>
  <si>
    <t>Change in food prices</t>
  </si>
  <si>
    <t>Food Sector Carbon Emissions in 2050</t>
  </si>
  <si>
    <t>CO2-Ceq</t>
  </si>
  <si>
    <t xml:space="preserve">GWP of methane: </t>
  </si>
  <si>
    <t>[Almaraz et al., 2023]</t>
  </si>
  <si>
    <t>Food system emissions in 2050 (Gt CO2-eq)</t>
  </si>
  <si>
    <t>Food system emissions in 2050 (Mt C)</t>
  </si>
  <si>
    <t>Percentage reduction</t>
  </si>
  <si>
    <t>fuel</t>
  </si>
  <si>
    <t>oil</t>
  </si>
  <si>
    <t>EJ</t>
  </si>
  <si>
    <t>coal</t>
  </si>
  <si>
    <t>biomass</t>
  </si>
  <si>
    <t>nuclear</t>
  </si>
  <si>
    <t>hydro</t>
  </si>
  <si>
    <t>wind</t>
  </si>
  <si>
    <t>solar</t>
  </si>
  <si>
    <t>geothermal</t>
  </si>
  <si>
    <t>traditional biomass</t>
  </si>
  <si>
    <t>natural gas</t>
  </si>
  <si>
    <t>Energy sector changes</t>
  </si>
  <si>
    <t>Methane C avoidance (Mt C)</t>
  </si>
  <si>
    <t>Carbon Sequestration (Mt C)</t>
  </si>
  <si>
    <t>Total (Mt C)</t>
  </si>
  <si>
    <t>Biochar Supply</t>
  </si>
  <si>
    <t>Mt</t>
  </si>
  <si>
    <t>Biochar Methane CO2-eq</t>
  </si>
  <si>
    <t>Biochar Sequestration CO2-eq</t>
  </si>
  <si>
    <t>Biochar total CO2-eq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</si>
</sst>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2F0F-B8AA-4DA1-8F6F-DAD668A995C1}">
  <dimension ref="A1:AE130"/>
  <sheetViews>
    <sheetView tabSelected="1" workbookViewId="0">
      <selection activeCell="F21" sqref="F21"/>
    </sheetView>
  </sheetViews>
  <sheetFormatPr defaultRowHeight="15" x14ac:dyDescent="0.25"/>
  <sheetData>
    <row r="1" spans="1:31" x14ac:dyDescent="0.25">
      <c r="A1" t="s">
        <v>3</v>
      </c>
      <c r="G1" t="s">
        <v>14</v>
      </c>
      <c r="M1" t="s">
        <v>31</v>
      </c>
      <c r="W1" t="s">
        <v>32</v>
      </c>
      <c r="AB1" t="s">
        <v>76</v>
      </c>
      <c r="AC1">
        <v>2050</v>
      </c>
      <c r="AD1" t="s">
        <v>4</v>
      </c>
      <c r="AE1" t="s">
        <v>23</v>
      </c>
    </row>
    <row r="2" spans="1:31" x14ac:dyDescent="0.25">
      <c r="B2">
        <v>2050</v>
      </c>
      <c r="C2" t="s">
        <v>4</v>
      </c>
      <c r="D2" t="s">
        <v>5</v>
      </c>
      <c r="H2">
        <v>2050</v>
      </c>
      <c r="I2" t="s">
        <v>4</v>
      </c>
      <c r="J2" t="s">
        <v>5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>
        <v>2040</v>
      </c>
      <c r="W2" t="s">
        <v>69</v>
      </c>
      <c r="X2" t="s">
        <v>70</v>
      </c>
      <c r="Y2" t="s">
        <v>71</v>
      </c>
      <c r="Z2" t="s">
        <v>72</v>
      </c>
      <c r="AB2" t="s">
        <v>73</v>
      </c>
      <c r="AC2">
        <v>3.4622E-2</v>
      </c>
      <c r="AD2" t="s">
        <v>0</v>
      </c>
      <c r="AE2" t="s">
        <v>75</v>
      </c>
    </row>
    <row r="3" spans="1:31" x14ac:dyDescent="0.25">
      <c r="A3">
        <v>26</v>
      </c>
      <c r="B3">
        <v>28.627713</v>
      </c>
      <c r="C3" t="s">
        <v>0</v>
      </c>
      <c r="D3" t="s">
        <v>6</v>
      </c>
      <c r="E3" t="s">
        <v>7</v>
      </c>
      <c r="G3">
        <v>68626</v>
      </c>
      <c r="H3">
        <v>10.944405</v>
      </c>
      <c r="I3" t="s">
        <v>0</v>
      </c>
      <c r="J3" t="s">
        <v>6</v>
      </c>
      <c r="K3" t="s">
        <v>7</v>
      </c>
      <c r="N3" t="s">
        <v>22</v>
      </c>
      <c r="O3" t="s">
        <v>4</v>
      </c>
      <c r="P3" t="s">
        <v>23</v>
      </c>
      <c r="W3" t="s">
        <v>33</v>
      </c>
      <c r="X3" t="s">
        <v>62</v>
      </c>
      <c r="Y3">
        <v>38.095238095238003</v>
      </c>
      <c r="Z3" t="s">
        <v>26</v>
      </c>
      <c r="AB3" t="s">
        <v>74</v>
      </c>
      <c r="AC3">
        <v>-2.542E-3</v>
      </c>
      <c r="AD3" t="s">
        <v>0</v>
      </c>
      <c r="AE3" t="s">
        <v>75</v>
      </c>
    </row>
    <row r="4" spans="1:31" x14ac:dyDescent="0.25">
      <c r="A4">
        <v>27</v>
      </c>
      <c r="B4">
        <v>54.945093</v>
      </c>
      <c r="C4" t="s">
        <v>0</v>
      </c>
      <c r="D4" t="s">
        <v>8</v>
      </c>
      <c r="E4" t="s">
        <v>7</v>
      </c>
      <c r="G4">
        <v>68627</v>
      </c>
      <c r="H4">
        <v>12.499565</v>
      </c>
      <c r="I4" t="s">
        <v>1</v>
      </c>
      <c r="J4" t="s">
        <v>6</v>
      </c>
      <c r="K4" t="s">
        <v>7</v>
      </c>
      <c r="M4">
        <v>0</v>
      </c>
      <c r="N4">
        <v>-206.39696000000001</v>
      </c>
      <c r="O4" t="s">
        <v>0</v>
      </c>
      <c r="P4" t="s">
        <v>24</v>
      </c>
      <c r="Q4" t="s">
        <v>18</v>
      </c>
      <c r="W4" t="s">
        <v>33</v>
      </c>
      <c r="X4" t="s">
        <v>41</v>
      </c>
      <c r="Y4">
        <v>28.318584070796401</v>
      </c>
      <c r="Z4" t="s">
        <v>26</v>
      </c>
      <c r="AB4" t="s">
        <v>73</v>
      </c>
      <c r="AC4">
        <v>13.283339</v>
      </c>
      <c r="AD4" t="s">
        <v>0</v>
      </c>
      <c r="AE4" t="s">
        <v>26</v>
      </c>
    </row>
    <row r="5" spans="1:31" x14ac:dyDescent="0.25">
      <c r="A5">
        <v>28</v>
      </c>
      <c r="B5">
        <v>9.0188400000000009</v>
      </c>
      <c r="C5" t="s">
        <v>0</v>
      </c>
      <c r="D5" t="s">
        <v>9</v>
      </c>
      <c r="E5" t="s">
        <v>7</v>
      </c>
      <c r="G5">
        <v>68628</v>
      </c>
      <c r="H5" t="s">
        <v>12</v>
      </c>
      <c r="I5" t="s">
        <v>2</v>
      </c>
      <c r="J5" t="s">
        <v>6</v>
      </c>
      <c r="K5" t="s">
        <v>7</v>
      </c>
      <c r="M5">
        <v>32</v>
      </c>
      <c r="N5" t="s">
        <v>12</v>
      </c>
      <c r="O5" t="s">
        <v>1</v>
      </c>
      <c r="P5" t="s">
        <v>24</v>
      </c>
      <c r="Q5" t="s">
        <v>18</v>
      </c>
      <c r="W5" t="s">
        <v>33</v>
      </c>
      <c r="X5" t="s">
        <v>58</v>
      </c>
      <c r="Y5">
        <v>28.099173553719002</v>
      </c>
      <c r="Z5" t="s">
        <v>26</v>
      </c>
      <c r="AB5" t="s">
        <v>74</v>
      </c>
      <c r="AC5">
        <v>-2.7608220000000001</v>
      </c>
      <c r="AD5" t="s">
        <v>0</v>
      </c>
      <c r="AE5" t="s">
        <v>26</v>
      </c>
    </row>
    <row r="6" spans="1:31" x14ac:dyDescent="0.25">
      <c r="A6">
        <v>29</v>
      </c>
      <c r="B6">
        <v>5.9223330000000001</v>
      </c>
      <c r="C6" t="s">
        <v>0</v>
      </c>
      <c r="D6" t="s">
        <v>10</v>
      </c>
      <c r="E6" t="s">
        <v>7</v>
      </c>
      <c r="G6">
        <v>73782</v>
      </c>
      <c r="H6">
        <v>21.005554</v>
      </c>
      <c r="I6" t="s">
        <v>0</v>
      </c>
      <c r="J6" t="s">
        <v>8</v>
      </c>
      <c r="K6" t="s">
        <v>7</v>
      </c>
      <c r="M6">
        <v>64</v>
      </c>
      <c r="N6" t="s">
        <v>12</v>
      </c>
      <c r="O6" t="s">
        <v>2</v>
      </c>
      <c r="P6" t="s">
        <v>24</v>
      </c>
      <c r="Q6" t="s">
        <v>18</v>
      </c>
      <c r="W6" t="s">
        <v>33</v>
      </c>
      <c r="X6" t="s">
        <v>56</v>
      </c>
      <c r="Y6">
        <v>27.2171253822629</v>
      </c>
      <c r="Z6" t="s">
        <v>26</v>
      </c>
    </row>
    <row r="7" spans="1:31" x14ac:dyDescent="0.25">
      <c r="A7">
        <v>30</v>
      </c>
      <c r="B7">
        <v>44.353811</v>
      </c>
      <c r="C7" t="s">
        <v>0</v>
      </c>
      <c r="D7" t="s">
        <v>11</v>
      </c>
      <c r="E7" t="s">
        <v>7</v>
      </c>
      <c r="G7">
        <v>73783</v>
      </c>
      <c r="H7">
        <v>25.354649999999999</v>
      </c>
      <c r="I7" t="s">
        <v>1</v>
      </c>
      <c r="J7" t="s">
        <v>8</v>
      </c>
      <c r="K7" t="s">
        <v>7</v>
      </c>
      <c r="M7" t="s">
        <v>25</v>
      </c>
      <c r="N7" t="s">
        <v>16</v>
      </c>
      <c r="O7" t="s">
        <v>17</v>
      </c>
      <c r="P7" t="s">
        <v>18</v>
      </c>
      <c r="Q7" t="s">
        <v>19</v>
      </c>
      <c r="R7" t="s">
        <v>20</v>
      </c>
      <c r="S7" t="s">
        <v>21</v>
      </c>
      <c r="T7">
        <v>2040</v>
      </c>
      <c r="W7" t="s">
        <v>33</v>
      </c>
      <c r="X7" t="s">
        <v>54</v>
      </c>
      <c r="Y7">
        <v>27.009936766034301</v>
      </c>
      <c r="Z7" t="s">
        <v>26</v>
      </c>
    </row>
    <row r="8" spans="1:31" x14ac:dyDescent="0.25">
      <c r="A8">
        <v>339</v>
      </c>
      <c r="B8">
        <v>32.695633999999998</v>
      </c>
      <c r="C8" t="s">
        <v>1</v>
      </c>
      <c r="D8" t="s">
        <v>6</v>
      </c>
      <c r="E8" t="s">
        <v>7</v>
      </c>
      <c r="G8">
        <v>73784</v>
      </c>
      <c r="H8" t="s">
        <v>12</v>
      </c>
      <c r="I8" t="s">
        <v>2</v>
      </c>
      <c r="J8" t="s">
        <v>8</v>
      </c>
      <c r="K8" t="s">
        <v>7</v>
      </c>
      <c r="N8" t="s">
        <v>22</v>
      </c>
      <c r="O8" t="s">
        <v>4</v>
      </c>
      <c r="P8" t="s">
        <v>23</v>
      </c>
      <c r="W8" t="s">
        <v>33</v>
      </c>
      <c r="X8" t="s">
        <v>45</v>
      </c>
      <c r="Y8">
        <v>26.190318521952101</v>
      </c>
      <c r="Z8" t="s">
        <v>26</v>
      </c>
    </row>
    <row r="9" spans="1:31" x14ac:dyDescent="0.25">
      <c r="A9">
        <v>340</v>
      </c>
      <c r="B9">
        <v>66.321314999999998</v>
      </c>
      <c r="C9" t="s">
        <v>1</v>
      </c>
      <c r="D9" t="s">
        <v>8</v>
      </c>
      <c r="E9" t="s">
        <v>7</v>
      </c>
      <c r="G9">
        <v>73815</v>
      </c>
      <c r="H9">
        <v>2.7245759999999999</v>
      </c>
      <c r="I9" t="s">
        <v>0</v>
      </c>
      <c r="J9" t="s">
        <v>9</v>
      </c>
      <c r="K9" t="s">
        <v>7</v>
      </c>
      <c r="M9">
        <v>0</v>
      </c>
      <c r="N9">
        <v>-66.191907999999998</v>
      </c>
      <c r="O9" t="s">
        <v>0</v>
      </c>
      <c r="P9" t="s">
        <v>26</v>
      </c>
      <c r="W9" t="s">
        <v>33</v>
      </c>
      <c r="X9" t="s">
        <v>36</v>
      </c>
      <c r="Y9">
        <v>21.695796619962401</v>
      </c>
      <c r="Z9" t="s">
        <v>26</v>
      </c>
    </row>
    <row r="10" spans="1:31" x14ac:dyDescent="0.25">
      <c r="A10">
        <v>341</v>
      </c>
      <c r="B10">
        <v>11.968062</v>
      </c>
      <c r="C10" t="s">
        <v>1</v>
      </c>
      <c r="D10" t="s">
        <v>9</v>
      </c>
      <c r="E10" t="s">
        <v>7</v>
      </c>
      <c r="G10">
        <v>73816</v>
      </c>
      <c r="H10">
        <v>3.6155249999999999</v>
      </c>
      <c r="I10" t="s">
        <v>1</v>
      </c>
      <c r="J10" t="s">
        <v>9</v>
      </c>
      <c r="K10" t="s">
        <v>7</v>
      </c>
      <c r="M10">
        <v>32</v>
      </c>
      <c r="N10" t="s">
        <v>12</v>
      </c>
      <c r="O10" t="s">
        <v>1</v>
      </c>
      <c r="P10" t="s">
        <v>26</v>
      </c>
      <c r="W10" t="s">
        <v>33</v>
      </c>
      <c r="X10" t="s">
        <v>65</v>
      </c>
      <c r="Y10">
        <v>20.655361468825699</v>
      </c>
      <c r="Z10" t="s">
        <v>26</v>
      </c>
    </row>
    <row r="11" spans="1:31" x14ac:dyDescent="0.25">
      <c r="A11">
        <v>342</v>
      </c>
      <c r="B11">
        <v>6.3796679999999997</v>
      </c>
      <c r="C11" t="s">
        <v>1</v>
      </c>
      <c r="D11" t="s">
        <v>10</v>
      </c>
      <c r="E11" t="s">
        <v>7</v>
      </c>
      <c r="G11">
        <v>73817</v>
      </c>
      <c r="H11" t="s">
        <v>12</v>
      </c>
      <c r="I11" t="s">
        <v>2</v>
      </c>
      <c r="J11" t="s">
        <v>9</v>
      </c>
      <c r="K11" t="s">
        <v>7</v>
      </c>
      <c r="M11">
        <v>64</v>
      </c>
      <c r="N11" t="s">
        <v>12</v>
      </c>
      <c r="O11" t="s">
        <v>2</v>
      </c>
      <c r="P11" t="s">
        <v>26</v>
      </c>
      <c r="W11" t="s">
        <v>33</v>
      </c>
      <c r="X11" t="s">
        <v>40</v>
      </c>
      <c r="Y11">
        <v>19.827726312367901</v>
      </c>
      <c r="Z11" t="s">
        <v>26</v>
      </c>
    </row>
    <row r="12" spans="1:31" x14ac:dyDescent="0.25">
      <c r="A12">
        <v>343</v>
      </c>
      <c r="B12">
        <v>52.992029000000002</v>
      </c>
      <c r="C12" t="s">
        <v>1</v>
      </c>
      <c r="D12" t="s">
        <v>11</v>
      </c>
      <c r="E12" t="s">
        <v>7</v>
      </c>
      <c r="G12">
        <v>73833</v>
      </c>
      <c r="H12">
        <v>5.0609010000000003</v>
      </c>
      <c r="I12" t="s">
        <v>0</v>
      </c>
      <c r="J12" t="s">
        <v>10</v>
      </c>
      <c r="K12" t="s">
        <v>7</v>
      </c>
      <c r="M12" t="s">
        <v>15</v>
      </c>
      <c r="N12" t="s">
        <v>16</v>
      </c>
      <c r="O12" t="s">
        <v>17</v>
      </c>
      <c r="P12" t="s">
        <v>18</v>
      </c>
      <c r="Q12" t="s">
        <v>19</v>
      </c>
      <c r="R12" t="s">
        <v>20</v>
      </c>
      <c r="S12" t="s">
        <v>21</v>
      </c>
      <c r="T12">
        <v>2045</v>
      </c>
      <c r="W12" t="s">
        <v>33</v>
      </c>
      <c r="X12" t="s">
        <v>63</v>
      </c>
      <c r="Y12">
        <v>19.131406228180399</v>
      </c>
      <c r="Z12" t="s">
        <v>26</v>
      </c>
    </row>
    <row r="13" spans="1:31" x14ac:dyDescent="0.25">
      <c r="A13">
        <v>652</v>
      </c>
      <c r="B13" t="s">
        <v>12</v>
      </c>
      <c r="C13" t="s">
        <v>2</v>
      </c>
      <c r="D13" t="s">
        <v>6</v>
      </c>
      <c r="E13" t="s">
        <v>7</v>
      </c>
      <c r="G13">
        <v>73834</v>
      </c>
      <c r="H13">
        <v>5.4517100000000003</v>
      </c>
      <c r="I13" t="s">
        <v>1</v>
      </c>
      <c r="J13" t="s">
        <v>10</v>
      </c>
      <c r="K13" t="s">
        <v>7</v>
      </c>
      <c r="N13" t="s">
        <v>27</v>
      </c>
      <c r="O13" t="s">
        <v>4</v>
      </c>
      <c r="P13" t="s">
        <v>23</v>
      </c>
      <c r="W13" t="s">
        <v>33</v>
      </c>
      <c r="X13" t="s">
        <v>51</v>
      </c>
      <c r="Y13">
        <v>16.692913385826699</v>
      </c>
      <c r="Z13" t="s">
        <v>26</v>
      </c>
    </row>
    <row r="14" spans="1:31" x14ac:dyDescent="0.25">
      <c r="A14">
        <v>653</v>
      </c>
      <c r="B14" t="s">
        <v>12</v>
      </c>
      <c r="C14" t="s">
        <v>2</v>
      </c>
      <c r="D14" t="s">
        <v>8</v>
      </c>
      <c r="E14" t="s">
        <v>7</v>
      </c>
      <c r="G14">
        <v>73835</v>
      </c>
      <c r="H14" t="s">
        <v>12</v>
      </c>
      <c r="I14" t="s">
        <v>2</v>
      </c>
      <c r="J14" t="s">
        <v>10</v>
      </c>
      <c r="K14" t="s">
        <v>7</v>
      </c>
      <c r="M14">
        <v>0</v>
      </c>
      <c r="N14">
        <v>-239.27266</v>
      </c>
      <c r="O14" t="s">
        <v>0</v>
      </c>
      <c r="P14" t="s">
        <v>24</v>
      </c>
      <c r="Q14" t="s">
        <v>18</v>
      </c>
      <c r="W14" t="s">
        <v>33</v>
      </c>
      <c r="X14" t="s">
        <v>48</v>
      </c>
      <c r="Y14">
        <v>16.2561576354679</v>
      </c>
      <c r="Z14" t="s">
        <v>26</v>
      </c>
    </row>
    <row r="15" spans="1:31" x14ac:dyDescent="0.25">
      <c r="A15">
        <v>654</v>
      </c>
      <c r="B15" t="s">
        <v>12</v>
      </c>
      <c r="C15" t="s">
        <v>2</v>
      </c>
      <c r="D15" t="s">
        <v>9</v>
      </c>
      <c r="E15" t="s">
        <v>7</v>
      </c>
      <c r="G15">
        <v>73836</v>
      </c>
      <c r="H15">
        <v>15.574614</v>
      </c>
      <c r="I15" t="s">
        <v>0</v>
      </c>
      <c r="J15" t="s">
        <v>11</v>
      </c>
      <c r="K15" t="s">
        <v>7</v>
      </c>
      <c r="M15">
        <v>32</v>
      </c>
      <c r="N15">
        <v>-36.384700000000002</v>
      </c>
      <c r="O15" t="s">
        <v>1</v>
      </c>
      <c r="P15" t="s">
        <v>24</v>
      </c>
      <c r="Q15" t="s">
        <v>18</v>
      </c>
      <c r="W15" t="s">
        <v>33</v>
      </c>
      <c r="X15" t="s">
        <v>53</v>
      </c>
      <c r="Y15">
        <v>13.8802488335925</v>
      </c>
      <c r="Z15" t="s">
        <v>26</v>
      </c>
    </row>
    <row r="16" spans="1:31" x14ac:dyDescent="0.25">
      <c r="A16">
        <v>655</v>
      </c>
      <c r="B16" t="s">
        <v>12</v>
      </c>
      <c r="C16" t="s">
        <v>2</v>
      </c>
      <c r="D16" t="s">
        <v>10</v>
      </c>
      <c r="E16" t="s">
        <v>7</v>
      </c>
      <c r="G16">
        <v>73837</v>
      </c>
      <c r="H16">
        <v>18.607903</v>
      </c>
      <c r="I16" t="s">
        <v>1</v>
      </c>
      <c r="J16" t="s">
        <v>11</v>
      </c>
      <c r="K16" t="s">
        <v>7</v>
      </c>
      <c r="M16">
        <v>64</v>
      </c>
      <c r="N16" t="s">
        <v>12</v>
      </c>
      <c r="O16" t="s">
        <v>2</v>
      </c>
      <c r="P16" t="s">
        <v>24</v>
      </c>
      <c r="Q16" t="s">
        <v>18</v>
      </c>
      <c r="W16" t="s">
        <v>33</v>
      </c>
      <c r="X16" t="s">
        <v>47</v>
      </c>
      <c r="Y16">
        <v>13.4816753926701</v>
      </c>
      <c r="Z16" t="s">
        <v>26</v>
      </c>
    </row>
    <row r="17" spans="1:26" x14ac:dyDescent="0.25">
      <c r="A17">
        <v>656</v>
      </c>
      <c r="B17" t="s">
        <v>12</v>
      </c>
      <c r="C17" t="s">
        <v>2</v>
      </c>
      <c r="D17" t="s">
        <v>11</v>
      </c>
      <c r="E17" t="s">
        <v>7</v>
      </c>
      <c r="G17">
        <v>73838</v>
      </c>
      <c r="H17" t="s">
        <v>12</v>
      </c>
      <c r="I17" t="s">
        <v>2</v>
      </c>
      <c r="J17" t="s">
        <v>11</v>
      </c>
      <c r="K17" t="s">
        <v>7</v>
      </c>
      <c r="M17" t="s">
        <v>25</v>
      </c>
      <c r="N17" t="s">
        <v>16</v>
      </c>
      <c r="O17" t="s">
        <v>17</v>
      </c>
      <c r="P17" t="s">
        <v>18</v>
      </c>
      <c r="Q17" t="s">
        <v>19</v>
      </c>
      <c r="R17" t="s">
        <v>20</v>
      </c>
      <c r="S17" t="s">
        <v>21</v>
      </c>
      <c r="T17">
        <v>2045</v>
      </c>
      <c r="W17" t="s">
        <v>33</v>
      </c>
      <c r="X17" t="s">
        <v>57</v>
      </c>
      <c r="Y17">
        <v>13.4050179211469</v>
      </c>
      <c r="Z17" t="s">
        <v>26</v>
      </c>
    </row>
    <row r="18" spans="1:26" x14ac:dyDescent="0.25">
      <c r="A18" t="s">
        <v>13</v>
      </c>
      <c r="B18">
        <f>SUM(B3:B7)</f>
        <v>142.86778999999999</v>
      </c>
      <c r="G18" t="s">
        <v>13</v>
      </c>
      <c r="H18">
        <f>H3+H6+H9+H12+H15</f>
        <v>55.310050000000004</v>
      </c>
      <c r="N18" t="s">
        <v>27</v>
      </c>
      <c r="O18" t="s">
        <v>4</v>
      </c>
      <c r="P18" t="s">
        <v>23</v>
      </c>
      <c r="W18" t="s">
        <v>33</v>
      </c>
      <c r="X18" t="s">
        <v>50</v>
      </c>
      <c r="Y18">
        <v>13.243647234678599</v>
      </c>
      <c r="Z18" t="s">
        <v>26</v>
      </c>
    </row>
    <row r="19" spans="1:26" x14ac:dyDescent="0.25">
      <c r="M19">
        <v>0</v>
      </c>
      <c r="N19">
        <v>-66.192319999999995</v>
      </c>
      <c r="O19" t="s">
        <v>0</v>
      </c>
      <c r="P19" t="s">
        <v>26</v>
      </c>
      <c r="W19" t="s">
        <v>33</v>
      </c>
      <c r="X19" t="s">
        <v>43</v>
      </c>
      <c r="Y19">
        <v>11.673521037646299</v>
      </c>
      <c r="Z19" t="s">
        <v>26</v>
      </c>
    </row>
    <row r="20" spans="1:26" x14ac:dyDescent="0.25">
      <c r="M20">
        <v>32</v>
      </c>
      <c r="N20">
        <v>-4.029064</v>
      </c>
      <c r="O20" t="s">
        <v>1</v>
      </c>
      <c r="P20" t="s">
        <v>26</v>
      </c>
      <c r="W20" t="s">
        <v>33</v>
      </c>
      <c r="X20" t="s">
        <v>61</v>
      </c>
      <c r="Y20">
        <v>11.672095548316999</v>
      </c>
      <c r="Z20" t="s">
        <v>26</v>
      </c>
    </row>
    <row r="21" spans="1:26" x14ac:dyDescent="0.25">
      <c r="A21" t="s">
        <v>77</v>
      </c>
      <c r="G21" t="s">
        <v>96</v>
      </c>
      <c r="H21">
        <v>2050</v>
      </c>
      <c r="I21" t="s">
        <v>84</v>
      </c>
      <c r="J21" t="s">
        <v>23</v>
      </c>
      <c r="M21">
        <v>64</v>
      </c>
      <c r="N21" t="s">
        <v>12</v>
      </c>
      <c r="O21" t="s">
        <v>2</v>
      </c>
      <c r="P21" t="s">
        <v>26</v>
      </c>
      <c r="W21" t="s">
        <v>33</v>
      </c>
      <c r="X21" t="s">
        <v>34</v>
      </c>
      <c r="Y21">
        <v>10.6093712066035</v>
      </c>
      <c r="Z21" t="s">
        <v>26</v>
      </c>
    </row>
    <row r="22" spans="1:26" x14ac:dyDescent="0.25">
      <c r="A22" t="s">
        <v>79</v>
      </c>
      <c r="B22">
        <v>27.2</v>
      </c>
      <c r="G22">
        <v>0</v>
      </c>
      <c r="H22">
        <v>-5.4491880000000004</v>
      </c>
      <c r="I22" t="s">
        <v>85</v>
      </c>
      <c r="J22" t="s">
        <v>86</v>
      </c>
      <c r="M22" t="s">
        <v>15</v>
      </c>
      <c r="N22" t="s">
        <v>16</v>
      </c>
      <c r="O22" t="s">
        <v>17</v>
      </c>
      <c r="P22" t="s">
        <v>18</v>
      </c>
      <c r="Q22" t="s">
        <v>19</v>
      </c>
      <c r="R22" t="s">
        <v>20</v>
      </c>
      <c r="S22" t="s">
        <v>21</v>
      </c>
      <c r="T22">
        <v>2050</v>
      </c>
      <c r="W22" t="s">
        <v>33</v>
      </c>
      <c r="X22" t="s">
        <v>38</v>
      </c>
      <c r="Y22">
        <v>10.5620155038759</v>
      </c>
      <c r="Z22" t="s">
        <v>26</v>
      </c>
    </row>
    <row r="23" spans="1:26" x14ac:dyDescent="0.25">
      <c r="A23" t="s">
        <v>78</v>
      </c>
      <c r="B23">
        <f>12/44</f>
        <v>0.27272727272727271</v>
      </c>
      <c r="G23">
        <v>1</v>
      </c>
      <c r="H23">
        <v>-13.864243</v>
      </c>
      <c r="I23" t="s">
        <v>95</v>
      </c>
      <c r="J23" t="s">
        <v>86</v>
      </c>
      <c r="N23" t="s">
        <v>28</v>
      </c>
      <c r="O23" t="s">
        <v>4</v>
      </c>
      <c r="P23" t="s">
        <v>23</v>
      </c>
      <c r="W23" t="s">
        <v>33</v>
      </c>
      <c r="X23" t="s">
        <v>46</v>
      </c>
      <c r="Y23">
        <v>10.457705677867899</v>
      </c>
      <c r="Z23" t="s">
        <v>26</v>
      </c>
    </row>
    <row r="24" spans="1:26" x14ac:dyDescent="0.25">
      <c r="A24" t="s">
        <v>97</v>
      </c>
      <c r="B24">
        <f>H18*B22*B23</f>
        <v>410.30000727272721</v>
      </c>
      <c r="G24">
        <v>2</v>
      </c>
      <c r="H24">
        <v>-15.926671000000001</v>
      </c>
      <c r="I24" t="s">
        <v>87</v>
      </c>
      <c r="J24" t="s">
        <v>86</v>
      </c>
      <c r="M24">
        <v>0</v>
      </c>
      <c r="N24">
        <v>-277.38040000000001</v>
      </c>
      <c r="O24" t="s">
        <v>0</v>
      </c>
      <c r="P24" t="s">
        <v>24</v>
      </c>
      <c r="Q24" t="s">
        <v>18</v>
      </c>
      <c r="W24" t="s">
        <v>33</v>
      </c>
      <c r="X24" t="s">
        <v>59</v>
      </c>
      <c r="Y24">
        <v>10.2949283351708</v>
      </c>
      <c r="Z24" t="s">
        <v>26</v>
      </c>
    </row>
    <row r="25" spans="1:26" x14ac:dyDescent="0.25">
      <c r="A25" t="s">
        <v>98</v>
      </c>
      <c r="B25">
        <f>B18</f>
        <v>142.86778999999999</v>
      </c>
      <c r="G25">
        <v>3</v>
      </c>
      <c r="H25">
        <v>-5.265949</v>
      </c>
      <c r="I25" t="s">
        <v>88</v>
      </c>
      <c r="J25" t="s">
        <v>86</v>
      </c>
      <c r="M25">
        <v>32</v>
      </c>
      <c r="N25">
        <v>-42.180599999999998</v>
      </c>
      <c r="O25" t="s">
        <v>1</v>
      </c>
      <c r="P25" t="s">
        <v>24</v>
      </c>
      <c r="Q25" t="s">
        <v>18</v>
      </c>
      <c r="W25" t="s">
        <v>33</v>
      </c>
      <c r="X25" t="s">
        <v>35</v>
      </c>
      <c r="Y25">
        <v>10.182926829268199</v>
      </c>
      <c r="Z25" t="s">
        <v>26</v>
      </c>
    </row>
    <row r="26" spans="1:26" x14ac:dyDescent="0.25">
      <c r="A26" t="s">
        <v>99</v>
      </c>
      <c r="B26">
        <f>B24+B25</f>
        <v>553.16779727272717</v>
      </c>
      <c r="G26">
        <v>4</v>
      </c>
      <c r="H26">
        <v>5.1054760000000003</v>
      </c>
      <c r="I26" t="s">
        <v>89</v>
      </c>
      <c r="J26" t="s">
        <v>86</v>
      </c>
      <c r="M26">
        <v>64</v>
      </c>
      <c r="N26" t="s">
        <v>12</v>
      </c>
      <c r="O26" t="s">
        <v>2</v>
      </c>
      <c r="P26" t="s">
        <v>24</v>
      </c>
      <c r="Q26" t="s">
        <v>18</v>
      </c>
      <c r="W26" t="s">
        <v>33</v>
      </c>
      <c r="X26" t="s">
        <v>52</v>
      </c>
      <c r="Y26">
        <v>9.9150141643059495</v>
      </c>
      <c r="Z26" t="s">
        <v>26</v>
      </c>
    </row>
    <row r="27" spans="1:26" x14ac:dyDescent="0.25">
      <c r="G27">
        <v>5</v>
      </c>
      <c r="H27">
        <v>0</v>
      </c>
      <c r="I27" t="s">
        <v>90</v>
      </c>
      <c r="J27" t="s">
        <v>86</v>
      </c>
      <c r="M27" t="s">
        <v>25</v>
      </c>
      <c r="N27" t="s">
        <v>16</v>
      </c>
      <c r="O27" t="s">
        <v>17</v>
      </c>
      <c r="P27" t="s">
        <v>18</v>
      </c>
      <c r="Q27" t="s">
        <v>19</v>
      </c>
      <c r="R27" t="s">
        <v>20</v>
      </c>
      <c r="S27" t="s">
        <v>21</v>
      </c>
      <c r="T27">
        <v>2050</v>
      </c>
      <c r="W27" t="s">
        <v>33</v>
      </c>
      <c r="X27" t="s">
        <v>49</v>
      </c>
      <c r="Y27">
        <v>9.2255892255892196</v>
      </c>
      <c r="Z27" t="s">
        <v>26</v>
      </c>
    </row>
    <row r="28" spans="1:26" x14ac:dyDescent="0.25">
      <c r="A28" t="s">
        <v>81</v>
      </c>
      <c r="B28">
        <v>18.399999999999999</v>
      </c>
      <c r="C28" t="s">
        <v>80</v>
      </c>
      <c r="G28">
        <v>6</v>
      </c>
      <c r="H28">
        <v>5.7040009999999999</v>
      </c>
      <c r="I28" t="s">
        <v>91</v>
      </c>
      <c r="J28" t="s">
        <v>86</v>
      </c>
      <c r="N28" t="s">
        <v>28</v>
      </c>
      <c r="O28" t="s">
        <v>4</v>
      </c>
      <c r="P28" t="s">
        <v>23</v>
      </c>
      <c r="W28" t="s">
        <v>33</v>
      </c>
      <c r="X28" t="s">
        <v>39</v>
      </c>
      <c r="Y28">
        <v>7.3767780350644996</v>
      </c>
      <c r="Z28" t="s">
        <v>26</v>
      </c>
    </row>
    <row r="29" spans="1:26" x14ac:dyDescent="0.25">
      <c r="A29" t="s">
        <v>82</v>
      </c>
      <c r="B29">
        <f>B28*1000*B23</f>
        <v>5018.181818181818</v>
      </c>
      <c r="G29">
        <v>7</v>
      </c>
      <c r="H29">
        <v>5.8336079999999999</v>
      </c>
      <c r="I29" t="s">
        <v>92</v>
      </c>
      <c r="J29" t="s">
        <v>86</v>
      </c>
      <c r="M29">
        <v>0</v>
      </c>
      <c r="N29">
        <v>-66.191884000000002</v>
      </c>
      <c r="O29" t="s">
        <v>0</v>
      </c>
      <c r="P29" t="s">
        <v>26</v>
      </c>
      <c r="W29" t="s">
        <v>33</v>
      </c>
      <c r="X29" t="s">
        <v>44</v>
      </c>
      <c r="Y29">
        <v>6.3157894736842097</v>
      </c>
      <c r="Z29" t="s">
        <v>26</v>
      </c>
    </row>
    <row r="30" spans="1:26" x14ac:dyDescent="0.25">
      <c r="A30" t="s">
        <v>83</v>
      </c>
      <c r="B30">
        <f>100*B26/B29</f>
        <v>11.023271322463767</v>
      </c>
      <c r="G30">
        <v>8</v>
      </c>
      <c r="H30">
        <v>0.59675599999999995</v>
      </c>
      <c r="I30" t="s">
        <v>93</v>
      </c>
      <c r="J30" t="s">
        <v>86</v>
      </c>
      <c r="M30">
        <v>32</v>
      </c>
      <c r="N30">
        <v>-4.029134</v>
      </c>
      <c r="O30" t="s">
        <v>1</v>
      </c>
      <c r="P30" t="s">
        <v>26</v>
      </c>
      <c r="W30" t="s">
        <v>33</v>
      </c>
      <c r="X30" t="s">
        <v>55</v>
      </c>
      <c r="Y30">
        <v>5.7089412644968203</v>
      </c>
      <c r="Z30" t="s">
        <v>26</v>
      </c>
    </row>
    <row r="31" spans="1:26" x14ac:dyDescent="0.25">
      <c r="G31">
        <v>9</v>
      </c>
      <c r="H31">
        <v>0</v>
      </c>
      <c r="I31" t="s">
        <v>94</v>
      </c>
      <c r="J31" t="s">
        <v>86</v>
      </c>
      <c r="M31">
        <v>64</v>
      </c>
      <c r="N31" t="s">
        <v>12</v>
      </c>
      <c r="O31" t="s">
        <v>2</v>
      </c>
      <c r="P31" t="s">
        <v>26</v>
      </c>
      <c r="W31" t="s">
        <v>33</v>
      </c>
      <c r="X31" t="s">
        <v>42</v>
      </c>
      <c r="Y31">
        <v>5.2786403007027198</v>
      </c>
      <c r="Z31" t="s">
        <v>26</v>
      </c>
    </row>
    <row r="32" spans="1:26" x14ac:dyDescent="0.25">
      <c r="A32" t="s">
        <v>100</v>
      </c>
      <c r="B32">
        <v>556.318579</v>
      </c>
      <c r="C32" t="s">
        <v>101</v>
      </c>
      <c r="H32">
        <v>2050</v>
      </c>
      <c r="I32" t="s">
        <v>84</v>
      </c>
      <c r="J32" t="s">
        <v>23</v>
      </c>
      <c r="M32" t="s">
        <v>15</v>
      </c>
      <c r="N32" t="s">
        <v>16</v>
      </c>
      <c r="O32" t="s">
        <v>17</v>
      </c>
      <c r="P32" t="s">
        <v>18</v>
      </c>
      <c r="Q32" t="s">
        <v>19</v>
      </c>
      <c r="R32" t="s">
        <v>20</v>
      </c>
      <c r="S32" t="s">
        <v>21</v>
      </c>
      <c r="T32">
        <v>2055</v>
      </c>
      <c r="W32" t="s">
        <v>33</v>
      </c>
      <c r="X32" t="s">
        <v>37</v>
      </c>
      <c r="Y32">
        <v>4.1336257803273098</v>
      </c>
      <c r="Z32" t="s">
        <v>26</v>
      </c>
    </row>
    <row r="33" spans="1:26" x14ac:dyDescent="0.25">
      <c r="A33" t="s">
        <v>102</v>
      </c>
      <c r="B33">
        <f>H18*B22</f>
        <v>1504.43336</v>
      </c>
      <c r="G33">
        <v>0</v>
      </c>
      <c r="H33">
        <v>-3.3497110000000001</v>
      </c>
      <c r="I33" t="s">
        <v>85</v>
      </c>
      <c r="J33" t="s">
        <v>26</v>
      </c>
      <c r="N33" t="s">
        <v>29</v>
      </c>
      <c r="O33" t="s">
        <v>4</v>
      </c>
      <c r="P33" t="s">
        <v>23</v>
      </c>
      <c r="W33" t="s">
        <v>33</v>
      </c>
      <c r="X33" t="s">
        <v>64</v>
      </c>
      <c r="Y33">
        <v>3.2023493217731702</v>
      </c>
      <c r="Z33" t="s">
        <v>26</v>
      </c>
    </row>
    <row r="34" spans="1:26" x14ac:dyDescent="0.25">
      <c r="A34" t="s">
        <v>103</v>
      </c>
      <c r="B34">
        <f>B25</f>
        <v>142.86778999999999</v>
      </c>
      <c r="G34">
        <v>1</v>
      </c>
      <c r="H34">
        <v>-8.3438630000000007</v>
      </c>
      <c r="I34" t="s">
        <v>95</v>
      </c>
      <c r="J34" t="s">
        <v>26</v>
      </c>
      <c r="M34">
        <v>0</v>
      </c>
      <c r="N34">
        <v>-321.55991999999998</v>
      </c>
      <c r="O34" t="s">
        <v>0</v>
      </c>
      <c r="P34" t="s">
        <v>24</v>
      </c>
      <c r="Q34" t="s">
        <v>18</v>
      </c>
      <c r="W34" t="s">
        <v>33</v>
      </c>
      <c r="X34" t="s">
        <v>60</v>
      </c>
      <c r="Y34">
        <v>2.48780487804878</v>
      </c>
      <c r="Z34" t="s">
        <v>26</v>
      </c>
    </row>
    <row r="35" spans="1:26" x14ac:dyDescent="0.25">
      <c r="A35" t="s">
        <v>104</v>
      </c>
      <c r="B35">
        <f>(B33+B34)/B32</f>
        <v>2.9610752043569626</v>
      </c>
      <c r="G35">
        <v>2</v>
      </c>
      <c r="H35">
        <v>-25.941690000000001</v>
      </c>
      <c r="I35" t="s">
        <v>87</v>
      </c>
      <c r="J35" t="s">
        <v>26</v>
      </c>
      <c r="M35">
        <v>32</v>
      </c>
      <c r="N35">
        <v>-48.884</v>
      </c>
      <c r="O35" t="s">
        <v>1</v>
      </c>
      <c r="P35" t="s">
        <v>24</v>
      </c>
      <c r="Q35" t="s">
        <v>18</v>
      </c>
      <c r="W35" t="s">
        <v>66</v>
      </c>
      <c r="X35" t="s">
        <v>34</v>
      </c>
      <c r="Y35">
        <v>63.486283078417003</v>
      </c>
      <c r="Z35" t="s">
        <v>26</v>
      </c>
    </row>
    <row r="36" spans="1:26" x14ac:dyDescent="0.25">
      <c r="G36">
        <v>3</v>
      </c>
      <c r="H36">
        <v>-2.9056890000000002</v>
      </c>
      <c r="I36" t="s">
        <v>88</v>
      </c>
      <c r="J36" t="s">
        <v>26</v>
      </c>
      <c r="M36">
        <v>64</v>
      </c>
      <c r="N36" t="s">
        <v>12</v>
      </c>
      <c r="O36" t="s">
        <v>2</v>
      </c>
      <c r="P36" t="s">
        <v>24</v>
      </c>
      <c r="Q36" t="s">
        <v>18</v>
      </c>
      <c r="W36" t="s">
        <v>66</v>
      </c>
      <c r="X36" t="s">
        <v>35</v>
      </c>
      <c r="Y36">
        <v>63.384146341463399</v>
      </c>
      <c r="Z36" t="s">
        <v>26</v>
      </c>
    </row>
    <row r="37" spans="1:26" x14ac:dyDescent="0.25">
      <c r="G37">
        <v>4</v>
      </c>
      <c r="H37">
        <v>15.637447</v>
      </c>
      <c r="I37" t="s">
        <v>89</v>
      </c>
      <c r="J37" t="s">
        <v>26</v>
      </c>
      <c r="M37" t="s">
        <v>25</v>
      </c>
      <c r="N37" t="s">
        <v>16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>
        <v>2055</v>
      </c>
      <c r="W37" t="s">
        <v>66</v>
      </c>
      <c r="X37" t="s">
        <v>36</v>
      </c>
      <c r="Y37">
        <v>47.277191968799599</v>
      </c>
      <c r="Z37" t="s">
        <v>26</v>
      </c>
    </row>
    <row r="38" spans="1:26" x14ac:dyDescent="0.25">
      <c r="G38">
        <v>5</v>
      </c>
      <c r="H38">
        <v>0</v>
      </c>
      <c r="I38" t="s">
        <v>90</v>
      </c>
      <c r="J38" t="s">
        <v>26</v>
      </c>
      <c r="N38" t="s">
        <v>29</v>
      </c>
      <c r="O38" t="s">
        <v>4</v>
      </c>
      <c r="P38" t="s">
        <v>23</v>
      </c>
      <c r="W38" t="s">
        <v>66</v>
      </c>
      <c r="X38" t="s">
        <v>37</v>
      </c>
      <c r="Y38">
        <v>65.766829762105601</v>
      </c>
      <c r="Z38" t="s">
        <v>26</v>
      </c>
    </row>
    <row r="39" spans="1:26" x14ac:dyDescent="0.25">
      <c r="G39">
        <v>6</v>
      </c>
      <c r="H39">
        <v>7.5080799999999996</v>
      </c>
      <c r="I39" t="s">
        <v>91</v>
      </c>
      <c r="J39" t="s">
        <v>26</v>
      </c>
      <c r="M39">
        <v>0</v>
      </c>
      <c r="N39">
        <v>-66.191832000000005</v>
      </c>
      <c r="O39" t="s">
        <v>0</v>
      </c>
      <c r="P39" t="s">
        <v>26</v>
      </c>
      <c r="W39" t="s">
        <v>66</v>
      </c>
      <c r="X39" t="s">
        <v>38</v>
      </c>
      <c r="Y39">
        <v>69.282945736434101</v>
      </c>
      <c r="Z39" t="s">
        <v>26</v>
      </c>
    </row>
    <row r="40" spans="1:26" x14ac:dyDescent="0.25">
      <c r="G40">
        <v>7</v>
      </c>
      <c r="H40">
        <v>6.3713490000000004</v>
      </c>
      <c r="I40" t="s">
        <v>92</v>
      </c>
      <c r="J40" t="s">
        <v>26</v>
      </c>
      <c r="M40">
        <v>32</v>
      </c>
      <c r="N40">
        <v>-4.0279160000000003</v>
      </c>
      <c r="O40" t="s">
        <v>1</v>
      </c>
      <c r="P40" t="s">
        <v>26</v>
      </c>
      <c r="W40" t="s">
        <v>66</v>
      </c>
      <c r="X40" t="s">
        <v>39</v>
      </c>
      <c r="Y40">
        <v>58.981144558385701</v>
      </c>
      <c r="Z40" t="s">
        <v>26</v>
      </c>
    </row>
    <row r="41" spans="1:26" x14ac:dyDescent="0.25">
      <c r="G41">
        <v>8</v>
      </c>
      <c r="H41">
        <v>7.7592090000000002</v>
      </c>
      <c r="I41" t="s">
        <v>93</v>
      </c>
      <c r="J41" t="s">
        <v>26</v>
      </c>
      <c r="M41">
        <v>64</v>
      </c>
      <c r="N41" t="s">
        <v>12</v>
      </c>
      <c r="O41" t="s">
        <v>2</v>
      </c>
      <c r="P41" t="s">
        <v>26</v>
      </c>
      <c r="W41" t="s">
        <v>66</v>
      </c>
      <c r="X41" t="s">
        <v>40</v>
      </c>
      <c r="Y41">
        <v>55.688282138794001</v>
      </c>
      <c r="Z41" t="s">
        <v>26</v>
      </c>
    </row>
    <row r="42" spans="1:26" x14ac:dyDescent="0.25">
      <c r="G42">
        <v>9</v>
      </c>
      <c r="H42">
        <v>0</v>
      </c>
      <c r="I42" t="s">
        <v>94</v>
      </c>
      <c r="J42" t="s">
        <v>26</v>
      </c>
      <c r="M42" t="s">
        <v>15</v>
      </c>
      <c r="N42" t="s">
        <v>16</v>
      </c>
      <c r="O42" t="s">
        <v>17</v>
      </c>
      <c r="P42" t="s">
        <v>18</v>
      </c>
      <c r="Q42" t="s">
        <v>19</v>
      </c>
      <c r="R42" t="s">
        <v>20</v>
      </c>
      <c r="S42" t="s">
        <v>21</v>
      </c>
      <c r="T42">
        <v>2060</v>
      </c>
      <c r="W42" t="s">
        <v>66</v>
      </c>
      <c r="X42" t="s">
        <v>41</v>
      </c>
      <c r="Y42">
        <v>47.197640117994098</v>
      </c>
      <c r="Z42" t="s">
        <v>26</v>
      </c>
    </row>
    <row r="43" spans="1:26" x14ac:dyDescent="0.25">
      <c r="N43" t="s">
        <v>30</v>
      </c>
      <c r="O43" t="s">
        <v>4</v>
      </c>
      <c r="P43" t="s">
        <v>23</v>
      </c>
      <c r="W43" t="s">
        <v>66</v>
      </c>
      <c r="X43" t="s">
        <v>42</v>
      </c>
      <c r="Y43">
        <v>65.9911750285994</v>
      </c>
      <c r="Z43" t="s">
        <v>26</v>
      </c>
    </row>
    <row r="44" spans="1:26" x14ac:dyDescent="0.25">
      <c r="M44">
        <v>0</v>
      </c>
      <c r="N44">
        <v>-372.77679999999998</v>
      </c>
      <c r="O44" t="s">
        <v>0</v>
      </c>
      <c r="P44" t="s">
        <v>24</v>
      </c>
      <c r="Q44" t="s">
        <v>18</v>
      </c>
      <c r="W44" t="s">
        <v>66</v>
      </c>
      <c r="X44" t="s">
        <v>43</v>
      </c>
      <c r="Y44">
        <v>56.248022777602003</v>
      </c>
      <c r="Z44" t="s">
        <v>26</v>
      </c>
    </row>
    <row r="45" spans="1:26" x14ac:dyDescent="0.25">
      <c r="M45">
        <v>32</v>
      </c>
      <c r="N45">
        <v>-56.676400000000001</v>
      </c>
      <c r="O45" t="s">
        <v>1</v>
      </c>
      <c r="P45" t="s">
        <v>24</v>
      </c>
      <c r="Q45" t="s">
        <v>18</v>
      </c>
      <c r="W45" t="s">
        <v>66</v>
      </c>
      <c r="X45" t="s">
        <v>44</v>
      </c>
      <c r="Y45">
        <v>34.385964912280699</v>
      </c>
      <c r="Z45" t="s">
        <v>26</v>
      </c>
    </row>
    <row r="46" spans="1:26" x14ac:dyDescent="0.25">
      <c r="M46">
        <v>64</v>
      </c>
      <c r="N46">
        <v>2383.4725199999998</v>
      </c>
      <c r="O46" t="s">
        <v>2</v>
      </c>
      <c r="P46" t="s">
        <v>24</v>
      </c>
      <c r="Q46" t="s">
        <v>18</v>
      </c>
      <c r="W46" t="s">
        <v>66</v>
      </c>
      <c r="X46" t="s">
        <v>45</v>
      </c>
      <c r="Y46">
        <v>59.0490695980398</v>
      </c>
      <c r="Z46" t="s">
        <v>26</v>
      </c>
    </row>
    <row r="47" spans="1:26" x14ac:dyDescent="0.25">
      <c r="M47" t="s">
        <v>25</v>
      </c>
      <c r="N47" t="s">
        <v>16</v>
      </c>
      <c r="O47" t="s">
        <v>17</v>
      </c>
      <c r="P47" t="s">
        <v>18</v>
      </c>
      <c r="Q47" t="s">
        <v>19</v>
      </c>
      <c r="R47" t="s">
        <v>20</v>
      </c>
      <c r="S47" t="s">
        <v>21</v>
      </c>
      <c r="T47">
        <v>2060</v>
      </c>
      <c r="W47" t="s">
        <v>66</v>
      </c>
      <c r="X47" t="s">
        <v>46</v>
      </c>
      <c r="Y47">
        <v>70.336037079953599</v>
      </c>
      <c r="Z47" t="s">
        <v>26</v>
      </c>
    </row>
    <row r="48" spans="1:26" x14ac:dyDescent="0.25">
      <c r="N48" t="s">
        <v>30</v>
      </c>
      <c r="O48" t="s">
        <v>4</v>
      </c>
      <c r="P48" t="s">
        <v>23</v>
      </c>
      <c r="W48" t="s">
        <v>66</v>
      </c>
      <c r="X48" t="s">
        <v>47</v>
      </c>
      <c r="Y48">
        <v>56.282722513088999</v>
      </c>
      <c r="Z48" t="s">
        <v>26</v>
      </c>
    </row>
    <row r="49" spans="13:26" x14ac:dyDescent="0.25">
      <c r="M49">
        <v>0</v>
      </c>
      <c r="N49">
        <v>-66.192001000000005</v>
      </c>
      <c r="O49" t="s">
        <v>0</v>
      </c>
      <c r="P49" t="s">
        <v>26</v>
      </c>
      <c r="W49" t="s">
        <v>66</v>
      </c>
      <c r="X49" t="s">
        <v>48</v>
      </c>
      <c r="Y49">
        <v>63.820470717022403</v>
      </c>
      <c r="Z49" t="s">
        <v>26</v>
      </c>
    </row>
    <row r="50" spans="13:26" x14ac:dyDescent="0.25">
      <c r="M50">
        <v>32</v>
      </c>
      <c r="N50">
        <v>-4.0283740000000003</v>
      </c>
      <c r="O50" t="s">
        <v>1</v>
      </c>
      <c r="P50" t="s">
        <v>26</v>
      </c>
      <c r="W50" t="s">
        <v>66</v>
      </c>
      <c r="X50" t="s">
        <v>49</v>
      </c>
      <c r="Y50">
        <v>75.993265993265993</v>
      </c>
      <c r="Z50" t="s">
        <v>26</v>
      </c>
    </row>
    <row r="51" spans="13:26" x14ac:dyDescent="0.25">
      <c r="M51">
        <v>64</v>
      </c>
      <c r="N51">
        <v>1683.7902979999999</v>
      </c>
      <c r="O51" t="s">
        <v>2</v>
      </c>
      <c r="P51" t="s">
        <v>26</v>
      </c>
      <c r="W51" t="s">
        <v>66</v>
      </c>
      <c r="X51" t="s">
        <v>50</v>
      </c>
      <c r="Y51">
        <v>50.164424514200299</v>
      </c>
      <c r="Z51" t="s">
        <v>26</v>
      </c>
    </row>
    <row r="52" spans="13:26" x14ac:dyDescent="0.25">
      <c r="W52" t="s">
        <v>66</v>
      </c>
      <c r="X52" t="s">
        <v>51</v>
      </c>
      <c r="Y52">
        <v>57.427821522309699</v>
      </c>
      <c r="Z52" t="s">
        <v>26</v>
      </c>
    </row>
    <row r="53" spans="13:26" x14ac:dyDescent="0.25">
      <c r="W53" t="s">
        <v>66</v>
      </c>
      <c r="X53" t="s">
        <v>52</v>
      </c>
      <c r="Y53">
        <v>69.405099150141595</v>
      </c>
      <c r="Z53" t="s">
        <v>26</v>
      </c>
    </row>
    <row r="54" spans="13:26" x14ac:dyDescent="0.25">
      <c r="W54" t="s">
        <v>66</v>
      </c>
      <c r="X54" t="s">
        <v>53</v>
      </c>
      <c r="Y54">
        <v>65.435458786936195</v>
      </c>
      <c r="Z54" t="s">
        <v>26</v>
      </c>
    </row>
    <row r="55" spans="13:26" x14ac:dyDescent="0.25">
      <c r="W55" t="s">
        <v>66</v>
      </c>
      <c r="X55" t="s">
        <v>54</v>
      </c>
      <c r="Y55">
        <v>53.206865401987301</v>
      </c>
      <c r="Z55" t="s">
        <v>26</v>
      </c>
    </row>
    <row r="56" spans="13:26" x14ac:dyDescent="0.25">
      <c r="W56" t="s">
        <v>66</v>
      </c>
      <c r="X56" t="s">
        <v>55</v>
      </c>
      <c r="Y56">
        <v>59.199401421623598</v>
      </c>
      <c r="Z56" t="s">
        <v>26</v>
      </c>
    </row>
    <row r="57" spans="13:26" x14ac:dyDescent="0.25">
      <c r="W57" t="s">
        <v>66</v>
      </c>
      <c r="X57" t="s">
        <v>56</v>
      </c>
      <c r="Y57">
        <v>57.186544342507602</v>
      </c>
      <c r="Z57" t="s">
        <v>26</v>
      </c>
    </row>
    <row r="58" spans="13:26" x14ac:dyDescent="0.25">
      <c r="W58" t="s">
        <v>66</v>
      </c>
      <c r="X58" t="s">
        <v>57</v>
      </c>
      <c r="Y58">
        <v>68.028673835125403</v>
      </c>
      <c r="Z58" t="s">
        <v>26</v>
      </c>
    </row>
    <row r="59" spans="13:26" x14ac:dyDescent="0.25">
      <c r="W59" t="s">
        <v>66</v>
      </c>
      <c r="X59" t="s">
        <v>58</v>
      </c>
      <c r="Y59">
        <v>51.6528925619834</v>
      </c>
      <c r="Z59" t="s">
        <v>26</v>
      </c>
    </row>
    <row r="60" spans="13:26" x14ac:dyDescent="0.25">
      <c r="W60" t="s">
        <v>66</v>
      </c>
      <c r="X60" t="s">
        <v>59</v>
      </c>
      <c r="Y60">
        <v>59.950385887541302</v>
      </c>
      <c r="Z60" t="s">
        <v>26</v>
      </c>
    </row>
    <row r="61" spans="13:26" x14ac:dyDescent="0.25">
      <c r="W61" t="s">
        <v>66</v>
      </c>
      <c r="X61" t="s">
        <v>60</v>
      </c>
      <c r="Y61">
        <v>70.365853658536494</v>
      </c>
      <c r="Z61" t="s">
        <v>26</v>
      </c>
    </row>
    <row r="62" spans="13:26" x14ac:dyDescent="0.25">
      <c r="W62" t="s">
        <v>66</v>
      </c>
      <c r="X62" t="s">
        <v>61</v>
      </c>
      <c r="Y62">
        <v>65.472312703583</v>
      </c>
      <c r="Z62" t="s">
        <v>26</v>
      </c>
    </row>
    <row r="63" spans="13:26" x14ac:dyDescent="0.25">
      <c r="W63" t="s">
        <v>66</v>
      </c>
      <c r="X63" t="s">
        <v>62</v>
      </c>
      <c r="Y63">
        <v>54.761904761904702</v>
      </c>
      <c r="Z63" t="s">
        <v>26</v>
      </c>
    </row>
    <row r="64" spans="13:26" x14ac:dyDescent="0.25">
      <c r="W64" t="s">
        <v>66</v>
      </c>
      <c r="X64" t="s">
        <v>63</v>
      </c>
      <c r="Y64">
        <v>63.126658287948601</v>
      </c>
      <c r="Z64" t="s">
        <v>26</v>
      </c>
    </row>
    <row r="65" spans="23:26" x14ac:dyDescent="0.25">
      <c r="W65" t="s">
        <v>66</v>
      </c>
      <c r="X65" t="s">
        <v>64</v>
      </c>
      <c r="Y65">
        <v>70.144035799188899</v>
      </c>
      <c r="Z65" t="s">
        <v>26</v>
      </c>
    </row>
    <row r="66" spans="23:26" x14ac:dyDescent="0.25">
      <c r="W66" t="s">
        <v>66</v>
      </c>
      <c r="X66" t="s">
        <v>65</v>
      </c>
      <c r="Y66">
        <v>45.824301925283599</v>
      </c>
      <c r="Z66" t="s">
        <v>26</v>
      </c>
    </row>
    <row r="67" spans="23:26" x14ac:dyDescent="0.25">
      <c r="W67" t="s">
        <v>67</v>
      </c>
      <c r="X67" t="s">
        <v>34</v>
      </c>
      <c r="Y67">
        <v>25.9043457149793</v>
      </c>
      <c r="Z67" t="s">
        <v>26</v>
      </c>
    </row>
    <row r="68" spans="23:26" x14ac:dyDescent="0.25">
      <c r="W68" t="s">
        <v>67</v>
      </c>
      <c r="X68" t="s">
        <v>35</v>
      </c>
      <c r="Y68">
        <v>17.621951219512098</v>
      </c>
      <c r="Z68" t="s">
        <v>26</v>
      </c>
    </row>
    <row r="69" spans="23:26" x14ac:dyDescent="0.25">
      <c r="W69" t="s">
        <v>67</v>
      </c>
      <c r="X69" t="s">
        <v>36</v>
      </c>
      <c r="Y69">
        <v>17.5501950021666</v>
      </c>
      <c r="Z69" t="s">
        <v>26</v>
      </c>
    </row>
    <row r="70" spans="23:26" x14ac:dyDescent="0.25">
      <c r="W70" t="s">
        <v>67</v>
      </c>
      <c r="X70" t="s">
        <v>37</v>
      </c>
      <c r="Y70">
        <v>13.565041336257799</v>
      </c>
      <c r="Z70" t="s">
        <v>26</v>
      </c>
    </row>
    <row r="71" spans="23:26" x14ac:dyDescent="0.25">
      <c r="W71" t="s">
        <v>67</v>
      </c>
      <c r="X71" t="s">
        <v>38</v>
      </c>
      <c r="Y71">
        <v>20.058139534883701</v>
      </c>
      <c r="Z71" t="s">
        <v>26</v>
      </c>
    </row>
    <row r="72" spans="23:26" x14ac:dyDescent="0.25">
      <c r="W72" t="s">
        <v>67</v>
      </c>
      <c r="X72" t="s">
        <v>39</v>
      </c>
      <c r="Y72">
        <v>20.873304664240798</v>
      </c>
      <c r="Z72" t="s">
        <v>26</v>
      </c>
    </row>
    <row r="73" spans="23:26" x14ac:dyDescent="0.25">
      <c r="W73" t="s">
        <v>67</v>
      </c>
      <c r="X73" t="s">
        <v>40</v>
      </c>
      <c r="Y73">
        <v>24.223955793921601</v>
      </c>
      <c r="Z73" t="s">
        <v>26</v>
      </c>
    </row>
    <row r="74" spans="23:26" x14ac:dyDescent="0.25">
      <c r="W74" t="s">
        <v>67</v>
      </c>
      <c r="X74" t="s">
        <v>41</v>
      </c>
      <c r="Y74">
        <v>7.0796460176991101</v>
      </c>
      <c r="Z74" t="s">
        <v>26</v>
      </c>
    </row>
    <row r="75" spans="23:26" x14ac:dyDescent="0.25">
      <c r="W75" t="s">
        <v>67</v>
      </c>
      <c r="X75" t="s">
        <v>42</v>
      </c>
      <c r="Y75">
        <v>25.478019284196701</v>
      </c>
      <c r="Z75" t="s">
        <v>26</v>
      </c>
    </row>
    <row r="76" spans="23:26" x14ac:dyDescent="0.25">
      <c r="W76" t="s">
        <v>67</v>
      </c>
      <c r="X76" t="s">
        <v>43</v>
      </c>
      <c r="Y76">
        <v>18.5700727617842</v>
      </c>
      <c r="Z76" t="s">
        <v>26</v>
      </c>
    </row>
    <row r="77" spans="23:26" x14ac:dyDescent="0.25">
      <c r="W77" t="s">
        <v>67</v>
      </c>
      <c r="X77" t="s">
        <v>44</v>
      </c>
      <c r="Y77">
        <v>59.298245614034997</v>
      </c>
      <c r="Z77" t="s">
        <v>26</v>
      </c>
    </row>
    <row r="78" spans="23:26" x14ac:dyDescent="0.25">
      <c r="W78" t="s">
        <v>67</v>
      </c>
      <c r="X78" t="s">
        <v>45</v>
      </c>
      <c r="Y78">
        <v>13.1580690020528</v>
      </c>
      <c r="Z78" t="s">
        <v>26</v>
      </c>
    </row>
    <row r="79" spans="23:26" x14ac:dyDescent="0.25">
      <c r="W79" t="s">
        <v>67</v>
      </c>
      <c r="X79" t="s">
        <v>46</v>
      </c>
      <c r="Y79">
        <v>10.979142526071801</v>
      </c>
      <c r="Z79" t="s">
        <v>26</v>
      </c>
    </row>
    <row r="80" spans="23:26" x14ac:dyDescent="0.25">
      <c r="W80" t="s">
        <v>67</v>
      </c>
      <c r="X80" t="s">
        <v>47</v>
      </c>
      <c r="Y80">
        <v>30.2356020942408</v>
      </c>
      <c r="Z80" t="s">
        <v>26</v>
      </c>
    </row>
    <row r="81" spans="23:26" x14ac:dyDescent="0.25">
      <c r="W81" t="s">
        <v>67</v>
      </c>
      <c r="X81" t="s">
        <v>48</v>
      </c>
      <c r="Y81">
        <v>15.7088122605363</v>
      </c>
      <c r="Z81" t="s">
        <v>26</v>
      </c>
    </row>
    <row r="82" spans="23:26" x14ac:dyDescent="0.25">
      <c r="W82" t="s">
        <v>67</v>
      </c>
      <c r="X82" t="s">
        <v>49</v>
      </c>
      <c r="Y82">
        <v>14.478114478114399</v>
      </c>
      <c r="Z82" t="s">
        <v>26</v>
      </c>
    </row>
    <row r="83" spans="23:26" x14ac:dyDescent="0.25">
      <c r="W83" t="s">
        <v>67</v>
      </c>
      <c r="X83" t="s">
        <v>50</v>
      </c>
      <c r="Y83">
        <v>14.2301943198804</v>
      </c>
      <c r="Z83" t="s">
        <v>26</v>
      </c>
    </row>
    <row r="84" spans="23:26" x14ac:dyDescent="0.25">
      <c r="W84" t="s">
        <v>67</v>
      </c>
      <c r="X84" t="s">
        <v>51</v>
      </c>
      <c r="Y84">
        <v>23.6220472440944</v>
      </c>
      <c r="Z84" t="s">
        <v>26</v>
      </c>
    </row>
    <row r="85" spans="23:26" x14ac:dyDescent="0.25">
      <c r="W85" t="s">
        <v>67</v>
      </c>
      <c r="X85" t="s">
        <v>52</v>
      </c>
      <c r="Y85">
        <v>20.6798866855524</v>
      </c>
      <c r="Z85" t="s">
        <v>26</v>
      </c>
    </row>
    <row r="86" spans="23:26" x14ac:dyDescent="0.25">
      <c r="W86" t="s">
        <v>67</v>
      </c>
      <c r="X86" t="s">
        <v>53</v>
      </c>
      <c r="Y86">
        <v>20.684292379471199</v>
      </c>
      <c r="Z86" t="s">
        <v>26</v>
      </c>
    </row>
    <row r="87" spans="23:26" x14ac:dyDescent="0.25">
      <c r="W87" t="s">
        <v>67</v>
      </c>
      <c r="X87" t="s">
        <v>54</v>
      </c>
      <c r="Y87">
        <v>16.802168021680199</v>
      </c>
      <c r="Z87" t="s">
        <v>26</v>
      </c>
    </row>
    <row r="88" spans="23:26" x14ac:dyDescent="0.25">
      <c r="W88" t="s">
        <v>67</v>
      </c>
      <c r="X88" t="s">
        <v>55</v>
      </c>
      <c r="Y88">
        <v>23.3744855967078</v>
      </c>
      <c r="Z88" t="s">
        <v>26</v>
      </c>
    </row>
    <row r="89" spans="23:26" x14ac:dyDescent="0.25">
      <c r="W89" t="s">
        <v>67</v>
      </c>
      <c r="X89" t="s">
        <v>56</v>
      </c>
      <c r="Y89">
        <v>15.596330275229301</v>
      </c>
      <c r="Z89" t="s">
        <v>26</v>
      </c>
    </row>
    <row r="90" spans="23:26" x14ac:dyDescent="0.25">
      <c r="W90" t="s">
        <v>67</v>
      </c>
      <c r="X90" t="s">
        <v>57</v>
      </c>
      <c r="Y90">
        <v>18.207885304659499</v>
      </c>
      <c r="Z90" t="s">
        <v>26</v>
      </c>
    </row>
    <row r="91" spans="23:26" x14ac:dyDescent="0.25">
      <c r="W91" t="s">
        <v>67</v>
      </c>
      <c r="X91" t="s">
        <v>58</v>
      </c>
      <c r="Y91">
        <v>20.247933884297499</v>
      </c>
      <c r="Z91" t="s">
        <v>26</v>
      </c>
    </row>
    <row r="92" spans="23:26" x14ac:dyDescent="0.25">
      <c r="W92" t="s">
        <v>67</v>
      </c>
      <c r="X92" t="s">
        <v>59</v>
      </c>
      <c r="Y92">
        <v>16.496692392502698</v>
      </c>
      <c r="Z92" t="s">
        <v>26</v>
      </c>
    </row>
    <row r="93" spans="23:26" x14ac:dyDescent="0.25">
      <c r="W93" t="s">
        <v>67</v>
      </c>
      <c r="X93" t="s">
        <v>60</v>
      </c>
      <c r="Y93">
        <v>20.097560975609699</v>
      </c>
      <c r="Z93" t="s">
        <v>26</v>
      </c>
    </row>
    <row r="94" spans="23:26" x14ac:dyDescent="0.25">
      <c r="W94" t="s">
        <v>67</v>
      </c>
      <c r="X94" t="s">
        <v>61</v>
      </c>
      <c r="Y94">
        <v>11.074918566775199</v>
      </c>
      <c r="Z94" t="s">
        <v>26</v>
      </c>
    </row>
    <row r="95" spans="23:26" x14ac:dyDescent="0.25">
      <c r="W95" t="s">
        <v>67</v>
      </c>
      <c r="X95" t="s">
        <v>62</v>
      </c>
      <c r="Y95">
        <v>7.1428571428571397</v>
      </c>
      <c r="Z95" t="s">
        <v>26</v>
      </c>
    </row>
    <row r="96" spans="23:26" x14ac:dyDescent="0.25">
      <c r="W96" t="s">
        <v>67</v>
      </c>
      <c r="X96" t="s">
        <v>63</v>
      </c>
      <c r="Y96">
        <v>16.750453847227998</v>
      </c>
      <c r="Z96" t="s">
        <v>26</v>
      </c>
    </row>
    <row r="97" spans="23:26" x14ac:dyDescent="0.25">
      <c r="W97" t="s">
        <v>67</v>
      </c>
      <c r="X97" t="s">
        <v>64</v>
      </c>
      <c r="Y97">
        <v>25.548874283317001</v>
      </c>
      <c r="Z97" t="s">
        <v>26</v>
      </c>
    </row>
    <row r="98" spans="23:26" x14ac:dyDescent="0.25">
      <c r="W98" t="s">
        <v>67</v>
      </c>
      <c r="X98" t="s">
        <v>65</v>
      </c>
      <c r="Y98">
        <v>30.434782608695599</v>
      </c>
      <c r="Z98" t="s">
        <v>26</v>
      </c>
    </row>
    <row r="99" spans="23:26" x14ac:dyDescent="0.25">
      <c r="W99" t="s">
        <v>68</v>
      </c>
      <c r="X99" t="s">
        <v>34</v>
      </c>
      <c r="Y99">
        <v>0</v>
      </c>
      <c r="Z99" t="s">
        <v>26</v>
      </c>
    </row>
    <row r="100" spans="23:26" x14ac:dyDescent="0.25">
      <c r="W100" t="s">
        <v>68</v>
      </c>
      <c r="X100" t="s">
        <v>35</v>
      </c>
      <c r="Y100">
        <v>8.8109756097560901</v>
      </c>
      <c r="Z100" t="s">
        <v>26</v>
      </c>
    </row>
    <row r="101" spans="23:26" x14ac:dyDescent="0.25">
      <c r="W101" t="s">
        <v>68</v>
      </c>
      <c r="X101" t="s">
        <v>36</v>
      </c>
      <c r="Y101">
        <v>13.476816409071199</v>
      </c>
      <c r="Z101" t="s">
        <v>26</v>
      </c>
    </row>
    <row r="102" spans="23:26" x14ac:dyDescent="0.25">
      <c r="W102" t="s">
        <v>68</v>
      </c>
      <c r="X102" t="s">
        <v>37</v>
      </c>
      <c r="Y102">
        <v>16.5345031213092</v>
      </c>
      <c r="Z102" t="s">
        <v>26</v>
      </c>
    </row>
    <row r="103" spans="23:26" x14ac:dyDescent="0.25">
      <c r="W103" t="s">
        <v>68</v>
      </c>
      <c r="X103" t="s">
        <v>38</v>
      </c>
      <c r="Y103">
        <v>9.68992248062015E-2</v>
      </c>
      <c r="Z103" t="s">
        <v>26</v>
      </c>
    </row>
    <row r="104" spans="23:26" x14ac:dyDescent="0.25">
      <c r="W104" t="s">
        <v>68</v>
      </c>
      <c r="X104" t="s">
        <v>39</v>
      </c>
      <c r="Y104">
        <v>12.768772742308901</v>
      </c>
      <c r="Z104" t="s">
        <v>26</v>
      </c>
    </row>
    <row r="105" spans="23:26" x14ac:dyDescent="0.25">
      <c r="W105" t="s">
        <v>68</v>
      </c>
      <c r="X105" t="s">
        <v>40</v>
      </c>
      <c r="Y105">
        <v>0.26003575491630099</v>
      </c>
      <c r="Z105" t="s">
        <v>26</v>
      </c>
    </row>
    <row r="106" spans="23:26" x14ac:dyDescent="0.25">
      <c r="W106" t="s">
        <v>68</v>
      </c>
      <c r="X106" t="s">
        <v>41</v>
      </c>
      <c r="Y106">
        <v>17.4041297935103</v>
      </c>
      <c r="Z106" t="s">
        <v>26</v>
      </c>
    </row>
    <row r="107" spans="23:26" x14ac:dyDescent="0.25">
      <c r="W107" t="s">
        <v>68</v>
      </c>
      <c r="X107" t="s">
        <v>42</v>
      </c>
      <c r="Y107">
        <v>3.2521653865010598</v>
      </c>
      <c r="Z107" t="s">
        <v>26</v>
      </c>
    </row>
    <row r="108" spans="23:26" x14ac:dyDescent="0.25">
      <c r="W108" t="s">
        <v>68</v>
      </c>
      <c r="X108" t="s">
        <v>43</v>
      </c>
      <c r="Y108">
        <v>13.5083834229674</v>
      </c>
      <c r="Z108" t="s">
        <v>26</v>
      </c>
    </row>
    <row r="109" spans="23:26" x14ac:dyDescent="0.25">
      <c r="W109" t="s">
        <v>68</v>
      </c>
      <c r="X109" t="s">
        <v>44</v>
      </c>
      <c r="Y109">
        <v>0</v>
      </c>
      <c r="Z109" t="s">
        <v>26</v>
      </c>
    </row>
    <row r="110" spans="23:26" x14ac:dyDescent="0.25">
      <c r="W110" t="s">
        <v>68</v>
      </c>
      <c r="X110" t="s">
        <v>45</v>
      </c>
      <c r="Y110">
        <v>1.6025428779551001</v>
      </c>
      <c r="Z110" t="s">
        <v>26</v>
      </c>
    </row>
    <row r="111" spans="23:26" x14ac:dyDescent="0.25">
      <c r="W111" t="s">
        <v>68</v>
      </c>
      <c r="X111" t="s">
        <v>46</v>
      </c>
      <c r="Y111">
        <v>8.2271147161066001</v>
      </c>
      <c r="Z111" t="s">
        <v>26</v>
      </c>
    </row>
    <row r="112" spans="23:26" x14ac:dyDescent="0.25">
      <c r="W112" t="s">
        <v>68</v>
      </c>
      <c r="X112" t="s">
        <v>47</v>
      </c>
      <c r="Y112">
        <v>0</v>
      </c>
      <c r="Z112" t="s">
        <v>26</v>
      </c>
    </row>
    <row r="113" spans="23:26" x14ac:dyDescent="0.25">
      <c r="W113" t="s">
        <v>68</v>
      </c>
      <c r="X113" t="s">
        <v>48</v>
      </c>
      <c r="Y113">
        <v>4.2145593869731801</v>
      </c>
      <c r="Z113" t="s">
        <v>26</v>
      </c>
    </row>
    <row r="114" spans="23:26" x14ac:dyDescent="0.25">
      <c r="W114" t="s">
        <v>68</v>
      </c>
      <c r="X114" t="s">
        <v>49</v>
      </c>
      <c r="Y114">
        <v>0.30303030303030298</v>
      </c>
      <c r="Z114" t="s">
        <v>26</v>
      </c>
    </row>
    <row r="115" spans="23:26" x14ac:dyDescent="0.25">
      <c r="W115" t="s">
        <v>68</v>
      </c>
      <c r="X115" t="s">
        <v>50</v>
      </c>
      <c r="Y115">
        <v>22.3617339312406</v>
      </c>
      <c r="Z115" t="s">
        <v>26</v>
      </c>
    </row>
    <row r="116" spans="23:26" x14ac:dyDescent="0.25">
      <c r="W116" t="s">
        <v>68</v>
      </c>
      <c r="X116" t="s">
        <v>51</v>
      </c>
      <c r="Y116">
        <v>2.2572178477690201</v>
      </c>
      <c r="Z116" t="s">
        <v>26</v>
      </c>
    </row>
    <row r="117" spans="23:26" x14ac:dyDescent="0.25">
      <c r="W117" t="s">
        <v>68</v>
      </c>
      <c r="X117" t="s">
        <v>52</v>
      </c>
      <c r="Y117">
        <v>0</v>
      </c>
      <c r="Z117" t="s">
        <v>26</v>
      </c>
    </row>
    <row r="118" spans="23:26" x14ac:dyDescent="0.25">
      <c r="W118" t="s">
        <v>68</v>
      </c>
      <c r="X118" t="s">
        <v>53</v>
      </c>
      <c r="Y118">
        <v>0</v>
      </c>
      <c r="Z118" t="s">
        <v>26</v>
      </c>
    </row>
    <row r="119" spans="23:26" x14ac:dyDescent="0.25">
      <c r="W119" t="s">
        <v>68</v>
      </c>
      <c r="X119" t="s">
        <v>54</v>
      </c>
      <c r="Y119">
        <v>2.9810298102981001</v>
      </c>
      <c r="Z119" t="s">
        <v>26</v>
      </c>
    </row>
    <row r="120" spans="23:26" x14ac:dyDescent="0.25">
      <c r="W120" t="s">
        <v>68</v>
      </c>
      <c r="X120" t="s">
        <v>55</v>
      </c>
      <c r="Y120">
        <v>11.7171717171717</v>
      </c>
      <c r="Z120" t="s">
        <v>26</v>
      </c>
    </row>
    <row r="121" spans="23:26" x14ac:dyDescent="0.25">
      <c r="W121" t="s">
        <v>68</v>
      </c>
      <c r="X121" t="s">
        <v>56</v>
      </c>
      <c r="Y121">
        <v>0</v>
      </c>
      <c r="Z121" t="s">
        <v>26</v>
      </c>
    </row>
    <row r="122" spans="23:26" x14ac:dyDescent="0.25">
      <c r="W122" t="s">
        <v>68</v>
      </c>
      <c r="X122" t="s">
        <v>57</v>
      </c>
      <c r="Y122">
        <v>0.35842293906810002</v>
      </c>
      <c r="Z122" t="s">
        <v>26</v>
      </c>
    </row>
    <row r="123" spans="23:26" x14ac:dyDescent="0.25">
      <c r="W123" t="s">
        <v>68</v>
      </c>
      <c r="X123" t="s">
        <v>58</v>
      </c>
      <c r="Y123">
        <v>0</v>
      </c>
      <c r="Z123" t="s">
        <v>26</v>
      </c>
    </row>
    <row r="124" spans="23:26" x14ac:dyDescent="0.25">
      <c r="W124" t="s">
        <v>68</v>
      </c>
      <c r="X124" t="s">
        <v>59</v>
      </c>
      <c r="Y124">
        <v>13.257993384784999</v>
      </c>
      <c r="Z124" t="s">
        <v>26</v>
      </c>
    </row>
    <row r="125" spans="23:26" x14ac:dyDescent="0.25">
      <c r="W125" t="s">
        <v>68</v>
      </c>
      <c r="X125" t="s">
        <v>60</v>
      </c>
      <c r="Y125">
        <v>7.0487804878048701</v>
      </c>
      <c r="Z125" t="s">
        <v>26</v>
      </c>
    </row>
    <row r="126" spans="23:26" x14ac:dyDescent="0.25">
      <c r="W126" t="s">
        <v>68</v>
      </c>
      <c r="X126" t="s">
        <v>61</v>
      </c>
      <c r="Y126">
        <v>11.7806731813246</v>
      </c>
      <c r="Z126" t="s">
        <v>26</v>
      </c>
    </row>
    <row r="127" spans="23:26" x14ac:dyDescent="0.25">
      <c r="W127" t="s">
        <v>68</v>
      </c>
      <c r="X127" t="s">
        <v>62</v>
      </c>
      <c r="Y127">
        <v>0</v>
      </c>
      <c r="Z127" t="s">
        <v>26</v>
      </c>
    </row>
    <row r="128" spans="23:26" x14ac:dyDescent="0.25">
      <c r="W128" t="s">
        <v>68</v>
      </c>
      <c r="X128" t="s">
        <v>63</v>
      </c>
      <c r="Y128">
        <v>0.99148163664292699</v>
      </c>
      <c r="Z128" t="s">
        <v>26</v>
      </c>
    </row>
    <row r="129" spans="23:26" x14ac:dyDescent="0.25">
      <c r="W129" t="s">
        <v>68</v>
      </c>
      <c r="X129" t="s">
        <v>64</v>
      </c>
      <c r="Y129">
        <v>1.10474059572087</v>
      </c>
      <c r="Z129" t="s">
        <v>26</v>
      </c>
    </row>
    <row r="130" spans="23:26" x14ac:dyDescent="0.25">
      <c r="W130" t="s">
        <v>68</v>
      </c>
      <c r="X130" t="s">
        <v>65</v>
      </c>
      <c r="Y130">
        <v>3.0855539971949502</v>
      </c>
      <c r="Z130" t="s">
        <v>26</v>
      </c>
    </row>
  </sheetData>
  <autoFilter ref="W2:Z130" xr:uid="{F79C2F0F-B8AA-4DA1-8F6F-DAD668A995C1}">
    <sortState xmlns:xlrd2="http://schemas.microsoft.com/office/spreadsheetml/2017/richdata2" ref="W3:Z34">
      <sortCondition descending="1" ref="Y2:Y130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0 p r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S 0 p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K a 1 k o i k e 4 D g A A A B E A A A A T A B w A R m 9 y b X V s Y X M v U 2 V j d G l v b j E u b S C i G A A o o B Q A A A A A A A A A A A A A A A A A A A A A A A A A A A A r T k 0 u y c z P U w i G 0 I b W A F B L A Q I t A B Q A A g A I A E t K a 1 m G V K h z p A A A A P Y A A A A S A A A A A A A A A A A A A A A A A A A A A A B D b 2 5 m a W c v U G F j a 2 F n Z S 5 4 b W x Q S w E C L Q A U A A I A C A B L S m t Z D 8 r p q 6 Q A A A D p A A A A E w A A A A A A A A A A A A A A A A D w A A A A W 0 N v b n R l b n R f V H l w Z X N d L n h t b F B L A Q I t A B Q A A g A I A E t K a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T 1 a y E q S E S r Y d 1 u Z p f n j 2 A A A A A A I A A A A A A B B m A A A A A Q A A I A A A A E L V u A D Q 5 A n k Q K U R W L z Y k k S 0 c P 8 K 2 N z 0 l Q d B i S k K G g N Z A A A A A A 6 A A A A A A g A A I A A A A P L 1 X y Q R h C U g W U T 2 4 3 W I a I I s M Q 5 T k G T C O 3 v U h 8 m F Y x s B U A A A A F o L 4 2 a k H v v y J V k s h h f u F l L r 6 Q s t Z d e m Y 2 U + E W V 0 e U 8 H k c A / p u A T i K A 7 o K c S s 4 d o 7 q W t 5 d j s z f V V O B T + C Q W r N A r k f k I r l F o n Q u I i Z c 7 / D W J s Q A A A A L n u L g 2 D I f i P J q u K h D H c s D A U R A Q G L g 9 m g B 1 r h E O l w O 4 8 I v W z t R 8 T r x N W X + P p D H H a h w b + T B I l H T S L f 6 r + R P k 3 J h k = < / D a t a M a s h u p > 
</file>

<file path=customXml/itemProps1.xml><?xml version="1.0" encoding="utf-8"?>
<ds:datastoreItem xmlns:ds="http://schemas.openxmlformats.org/officeDocument/2006/customXml" ds:itemID="{EC670F7E-EBFD-4826-AD36-F670315D37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Preuss</dc:creator>
  <cp:lastModifiedBy>nathanlikesseverestorms@gmail.com</cp:lastModifiedBy>
  <dcterms:created xsi:type="dcterms:W3CDTF">2024-04-01T19:20:29Z</dcterms:created>
  <dcterms:modified xsi:type="dcterms:W3CDTF">2024-11-27T15:45:43Z</dcterms:modified>
</cp:coreProperties>
</file>