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AAA22267-B5F5-4516-8096-0B098FFE200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5" i="1"/>
  <c r="J5" i="1"/>
  <c r="G9" i="1"/>
  <c r="J9" i="1"/>
  <c r="G10" i="1"/>
  <c r="J10" i="1"/>
  <c r="G11" i="1"/>
  <c r="J11" i="1"/>
  <c r="G13" i="1"/>
  <c r="J13" i="1"/>
  <c r="G14" i="1"/>
  <c r="G15" i="1"/>
  <c r="I15" i="1"/>
  <c r="J15" i="1"/>
  <c r="G17" i="1"/>
  <c r="J17" i="1"/>
  <c r="D10" i="1"/>
  <c r="I13" i="1" s="1"/>
  <c r="D9" i="1"/>
  <c r="I11" i="1" s="1"/>
  <c r="D13" i="1"/>
  <c r="I17" i="1" s="1"/>
  <c r="D8" i="1"/>
  <c r="I10" i="1" s="1"/>
  <c r="D7" i="1"/>
  <c r="I9" i="1" s="1"/>
  <c r="D6" i="1"/>
  <c r="I8" i="1" s="1"/>
  <c r="Q8" i="1" l="1"/>
  <c r="Y8" i="1"/>
  <c r="AG8" i="1"/>
  <c r="AO8" i="1"/>
  <c r="R8" i="1"/>
  <c r="Z8" i="1"/>
  <c r="AH8" i="1"/>
  <c r="L8" i="1"/>
  <c r="T8" i="1"/>
  <c r="AB8" i="1"/>
  <c r="AJ8" i="1"/>
  <c r="K8" i="1"/>
  <c r="N8" i="1"/>
  <c r="AD8" i="1"/>
  <c r="AE8" i="1"/>
  <c r="M8" i="1"/>
  <c r="U8" i="1"/>
  <c r="AC8" i="1"/>
  <c r="AK8" i="1"/>
  <c r="V8" i="1"/>
  <c r="AL8" i="1"/>
  <c r="O8" i="1"/>
  <c r="W8" i="1"/>
  <c r="AM8" i="1"/>
  <c r="S8" i="1"/>
  <c r="X8" i="1"/>
  <c r="AA8" i="1"/>
  <c r="AN8" i="1"/>
  <c r="AF8" i="1"/>
  <c r="AI8" i="1"/>
  <c r="P8" i="1"/>
  <c r="M10" i="1"/>
  <c r="U10" i="1"/>
  <c r="AC10" i="1"/>
  <c r="AK10" i="1"/>
  <c r="N10" i="1"/>
  <c r="V10" i="1"/>
  <c r="AD10" i="1"/>
  <c r="AL10" i="1"/>
  <c r="P10" i="1"/>
  <c r="X10" i="1"/>
  <c r="AF10" i="1"/>
  <c r="AN10" i="1"/>
  <c r="R10" i="1"/>
  <c r="S10" i="1"/>
  <c r="AI10" i="1"/>
  <c r="Q10" i="1"/>
  <c r="Y10" i="1"/>
  <c r="AG10" i="1"/>
  <c r="AO10" i="1"/>
  <c r="Z10" i="1"/>
  <c r="AH10" i="1"/>
  <c r="AA10" i="1"/>
  <c r="W10" i="1"/>
  <c r="AB10" i="1"/>
  <c r="AE10" i="1"/>
  <c r="AJ10" i="1"/>
  <c r="K10" i="1"/>
  <c r="AM10" i="1"/>
  <c r="L10" i="1"/>
  <c r="O10" i="1"/>
  <c r="T10" i="1"/>
  <c r="M17" i="1"/>
  <c r="U17" i="1"/>
  <c r="AC17" i="1"/>
  <c r="AK17" i="1"/>
  <c r="P17" i="1"/>
  <c r="X17" i="1"/>
  <c r="AF17" i="1"/>
  <c r="AN17" i="1"/>
  <c r="R17" i="1"/>
  <c r="Z17" i="1"/>
  <c r="K17" i="1"/>
  <c r="AA17" i="1"/>
  <c r="Q17" i="1"/>
  <c r="Y17" i="1"/>
  <c r="AG17" i="1"/>
  <c r="AO17" i="1"/>
  <c r="AH17" i="1"/>
  <c r="S17" i="1"/>
  <c r="AI17" i="1"/>
  <c r="L17" i="1"/>
  <c r="AE17" i="1"/>
  <c r="O17" i="1"/>
  <c r="N17" i="1"/>
  <c r="AJ17" i="1"/>
  <c r="AL17" i="1"/>
  <c r="T17" i="1"/>
  <c r="AM17" i="1"/>
  <c r="V17" i="1"/>
  <c r="AB17" i="1"/>
  <c r="W17" i="1"/>
  <c r="AD17" i="1"/>
  <c r="O11" i="1"/>
  <c r="W11" i="1"/>
  <c r="AE11" i="1"/>
  <c r="AM11" i="1"/>
  <c r="K11" i="1"/>
  <c r="P11" i="1"/>
  <c r="X11" i="1"/>
  <c r="AN11" i="1"/>
  <c r="R11" i="1"/>
  <c r="Z11" i="1"/>
  <c r="AH11" i="1"/>
  <c r="L11" i="1"/>
  <c r="AB11" i="1"/>
  <c r="U11" i="1"/>
  <c r="S11" i="1"/>
  <c r="AA11" i="1"/>
  <c r="AI11" i="1"/>
  <c r="T11" i="1"/>
  <c r="AJ11" i="1"/>
  <c r="M11" i="1"/>
  <c r="AC11" i="1"/>
  <c r="AK11" i="1"/>
  <c r="Y11" i="1"/>
  <c r="AD11" i="1"/>
  <c r="N11" i="1"/>
  <c r="AF11" i="1"/>
  <c r="AG11" i="1"/>
  <c r="AL11" i="1"/>
  <c r="AO11" i="1"/>
  <c r="Q11" i="1"/>
  <c r="V11" i="1"/>
  <c r="S13" i="1"/>
  <c r="AA13" i="1"/>
  <c r="AI13" i="1"/>
  <c r="L13" i="1"/>
  <c r="N13" i="1"/>
  <c r="V13" i="1"/>
  <c r="AD13" i="1"/>
  <c r="AL13" i="1"/>
  <c r="P13" i="1"/>
  <c r="X13" i="1"/>
  <c r="AF13" i="1"/>
  <c r="AN13" i="1"/>
  <c r="AO13" i="1"/>
  <c r="O13" i="1"/>
  <c r="W13" i="1"/>
  <c r="AE13" i="1"/>
  <c r="AM13" i="1"/>
  <c r="Q13" i="1"/>
  <c r="AG13" i="1"/>
  <c r="U13" i="1"/>
  <c r="M13" i="1"/>
  <c r="Y13" i="1"/>
  <c r="K13" i="1"/>
  <c r="Z13" i="1"/>
  <c r="AC13" i="1"/>
  <c r="AH13" i="1"/>
  <c r="AB13" i="1"/>
  <c r="R13" i="1"/>
  <c r="AJ13" i="1"/>
  <c r="AK13" i="1"/>
  <c r="T13" i="1"/>
  <c r="S9" i="1"/>
  <c r="AA9" i="1"/>
  <c r="AI9" i="1"/>
  <c r="L9" i="1"/>
  <c r="T9" i="1"/>
  <c r="AB9" i="1"/>
  <c r="AJ9" i="1"/>
  <c r="N9" i="1"/>
  <c r="V9" i="1"/>
  <c r="AD9" i="1"/>
  <c r="AL9" i="1"/>
  <c r="P9" i="1"/>
  <c r="AF9" i="1"/>
  <c r="Q9" i="1"/>
  <c r="AG9" i="1"/>
  <c r="O9" i="1"/>
  <c r="W9" i="1"/>
  <c r="AE9" i="1"/>
  <c r="AM9" i="1"/>
  <c r="K9" i="1"/>
  <c r="X9" i="1"/>
  <c r="AN9" i="1"/>
  <c r="Y9" i="1"/>
  <c r="AO9" i="1"/>
  <c r="U9" i="1"/>
  <c r="Z9" i="1"/>
  <c r="AC9" i="1"/>
  <c r="AH9" i="1"/>
  <c r="AK9" i="1"/>
  <c r="M9" i="1"/>
  <c r="R9" i="1"/>
  <c r="I12" i="1"/>
  <c r="I16" i="1"/>
  <c r="G20" i="1" s="1"/>
  <c r="I18" i="1"/>
  <c r="I7" i="1"/>
  <c r="I6" i="1"/>
  <c r="D15" i="1"/>
  <c r="M6" i="1" l="1"/>
  <c r="U6" i="1"/>
  <c r="AC6" i="1"/>
  <c r="AK6" i="1"/>
  <c r="P6" i="1"/>
  <c r="AA6" i="1"/>
  <c r="N6" i="1"/>
  <c r="V6" i="1"/>
  <c r="AD6" i="1"/>
  <c r="AL6" i="1"/>
  <c r="AM6" i="1"/>
  <c r="X6" i="1"/>
  <c r="AN6" i="1"/>
  <c r="AI6" i="1"/>
  <c r="AB6" i="1"/>
  <c r="O6" i="1"/>
  <c r="W6" i="1"/>
  <c r="AE6" i="1"/>
  <c r="AF6" i="1"/>
  <c r="L6" i="1"/>
  <c r="Q6" i="1"/>
  <c r="Y6" i="1"/>
  <c r="AG6" i="1"/>
  <c r="AO6" i="1"/>
  <c r="Z6" i="1"/>
  <c r="AH6" i="1"/>
  <c r="S6" i="1"/>
  <c r="AJ6" i="1"/>
  <c r="R6" i="1"/>
  <c r="K6" i="1"/>
  <c r="T6" i="1"/>
  <c r="O18" i="1"/>
  <c r="W18" i="1"/>
  <c r="AE18" i="1"/>
  <c r="AM18" i="1"/>
  <c r="R18" i="1"/>
  <c r="Z18" i="1"/>
  <c r="AH18" i="1"/>
  <c r="L18" i="1"/>
  <c r="T18" i="1"/>
  <c r="AB18" i="1"/>
  <c r="AJ18" i="1"/>
  <c r="M18" i="1"/>
  <c r="AC18" i="1"/>
  <c r="S18" i="1"/>
  <c r="AA18" i="1"/>
  <c r="AI18" i="1"/>
  <c r="K18" i="1"/>
  <c r="U18" i="1"/>
  <c r="X18" i="1"/>
  <c r="AO18" i="1"/>
  <c r="Y18" i="1"/>
  <c r="AD18" i="1"/>
  <c r="AG18" i="1"/>
  <c r="P18" i="1"/>
  <c r="N18" i="1"/>
  <c r="AF18" i="1"/>
  <c r="Q18" i="1"/>
  <c r="AL18" i="1"/>
  <c r="V18" i="1"/>
  <c r="AN18" i="1"/>
  <c r="AK18" i="1"/>
  <c r="O7" i="1"/>
  <c r="W7" i="1"/>
  <c r="AE7" i="1"/>
  <c r="AM7" i="1"/>
  <c r="P7" i="1"/>
  <c r="X7" i="1"/>
  <c r="AF7" i="1"/>
  <c r="AN7" i="1"/>
  <c r="R7" i="1"/>
  <c r="Z7" i="1"/>
  <c r="AH7" i="1"/>
  <c r="L7" i="1"/>
  <c r="AK7" i="1"/>
  <c r="S7" i="1"/>
  <c r="AA7" i="1"/>
  <c r="AI7" i="1"/>
  <c r="T7" i="1"/>
  <c r="AB7" i="1"/>
  <c r="AJ7" i="1"/>
  <c r="M7" i="1"/>
  <c r="U7" i="1"/>
  <c r="AC7" i="1"/>
  <c r="Q7" i="1"/>
  <c r="V7" i="1"/>
  <c r="Y7" i="1"/>
  <c r="AL7" i="1"/>
  <c r="AD7" i="1"/>
  <c r="AG7" i="1"/>
  <c r="K7" i="1"/>
  <c r="AO7" i="1"/>
  <c r="N7" i="1"/>
  <c r="Q12" i="1"/>
  <c r="Y12" i="1"/>
  <c r="AG12" i="1"/>
  <c r="AO12" i="1"/>
  <c r="R12" i="1"/>
  <c r="Z12" i="1"/>
  <c r="AH12" i="1"/>
  <c r="L12" i="1"/>
  <c r="T12" i="1"/>
  <c r="AB12" i="1"/>
  <c r="AJ12" i="1"/>
  <c r="N12" i="1"/>
  <c r="V12" i="1"/>
  <c r="AD12" i="1"/>
  <c r="AL12" i="1"/>
  <c r="O12" i="1"/>
  <c r="AM12" i="1"/>
  <c r="M12" i="1"/>
  <c r="U12" i="1"/>
  <c r="AC12" i="1"/>
  <c r="AK12" i="1"/>
  <c r="W12" i="1"/>
  <c r="AE12" i="1"/>
  <c r="X12" i="1"/>
  <c r="K12" i="1"/>
  <c r="AN12" i="1"/>
  <c r="AA12" i="1"/>
  <c r="AF12" i="1"/>
  <c r="AI12" i="1"/>
  <c r="P12" i="1"/>
  <c r="S12" i="1"/>
  <c r="Q19" i="1" l="1"/>
  <c r="Q20" i="1" s="1"/>
  <c r="N19" i="1"/>
  <c r="N20" i="1" s="1"/>
  <c r="AA19" i="1"/>
  <c r="AA20" i="1" s="1"/>
  <c r="AF19" i="1"/>
  <c r="AF20" i="1" s="1"/>
  <c r="AO19" i="1"/>
  <c r="AO20" i="1" s="1"/>
  <c r="AC19" i="1"/>
  <c r="AC20" i="1" s="1"/>
  <c r="K19" i="1"/>
  <c r="K20" i="1" s="1"/>
  <c r="Y19" i="1"/>
  <c r="Y20" i="1" s="1"/>
  <c r="T19" i="1"/>
  <c r="T20" i="1" s="1"/>
  <c r="R19" i="1"/>
  <c r="R20" i="1" s="1"/>
  <c r="O19" i="1"/>
  <c r="O20" i="1" s="1"/>
  <c r="V19" i="1"/>
  <c r="V20" i="1" s="1"/>
  <c r="AI19" i="1"/>
  <c r="AI20" i="1" s="1"/>
  <c r="AN19" i="1"/>
  <c r="AN20" i="1" s="1"/>
  <c r="S19" i="1"/>
  <c r="S20" i="1" s="1"/>
  <c r="X19" i="1"/>
  <c r="X20" i="1" s="1"/>
  <c r="U19" i="1"/>
  <c r="U20" i="1" s="1"/>
  <c r="AK19" i="1"/>
  <c r="AK20" i="1" s="1"/>
  <c r="P19" i="1"/>
  <c r="P20" i="1" s="1"/>
  <c r="AG19" i="1"/>
  <c r="AG20" i="1" s="1"/>
  <c r="M19" i="1"/>
  <c r="M20" i="1" s="1"/>
  <c r="L19" i="1"/>
  <c r="L20" i="1" s="1"/>
  <c r="AM19" i="1"/>
  <c r="AM20" i="1" s="1"/>
  <c r="AD19" i="1"/>
  <c r="AD20" i="1" s="1"/>
  <c r="AJ19" i="1"/>
  <c r="AJ20" i="1" s="1"/>
  <c r="AH19" i="1"/>
  <c r="AH20" i="1" s="1"/>
  <c r="AE19" i="1"/>
  <c r="AE20" i="1" s="1"/>
  <c r="AL19" i="1"/>
  <c r="AL20" i="1" s="1"/>
  <c r="AB19" i="1"/>
  <c r="AB20" i="1" s="1"/>
  <c r="Z19" i="1"/>
  <c r="Z20" i="1" s="1"/>
  <c r="W19" i="1"/>
  <c r="W20" i="1" s="1"/>
</calcChain>
</file>

<file path=xl/sharedStrings.xml><?xml version="1.0" encoding="utf-8"?>
<sst xmlns="http://schemas.openxmlformats.org/spreadsheetml/2006/main" count="64" uniqueCount="54">
  <si>
    <t>process input</t>
  </si>
  <si>
    <t>value</t>
  </si>
  <si>
    <t>unit</t>
  </si>
  <si>
    <t>HBr (48%)</t>
  </si>
  <si>
    <t>CH3NH2</t>
  </si>
  <si>
    <t>methanol</t>
  </si>
  <si>
    <t>process output</t>
  </si>
  <si>
    <t>MABr</t>
  </si>
  <si>
    <t>waste</t>
  </si>
  <si>
    <t>cooling</t>
  </si>
  <si>
    <t>electricity</t>
  </si>
  <si>
    <t>kg</t>
  </si>
  <si>
    <t>MJ</t>
  </si>
  <si>
    <t>kWh</t>
  </si>
  <si>
    <t>H2O</t>
  </si>
  <si>
    <t>S</t>
  </si>
  <si>
    <t>Bromine</t>
  </si>
  <si>
    <t>H2SO4</t>
  </si>
  <si>
    <t>heat</t>
  </si>
  <si>
    <t>wastewater</t>
  </si>
  <si>
    <t>IPCC 2013/kg CO2-Eq</t>
  </si>
  <si>
    <t>cumulative energy demand/MJ-Eq</t>
  </si>
  <si>
    <t xml:space="preserve">ReCiPe Midpoint (E) </t>
  </si>
  <si>
    <t>ReCiPe Endpoint (E,A)</t>
  </si>
  <si>
    <t>biomass</t>
  </si>
  <si>
    <t>fossil</t>
  </si>
  <si>
    <t>geothermal</t>
  </si>
  <si>
    <t>nuclear</t>
  </si>
  <si>
    <t>forest</t>
  </si>
  <si>
    <t>solar</t>
  </si>
  <si>
    <t>water</t>
  </si>
  <si>
    <t>wind</t>
  </si>
  <si>
    <t>total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</si>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</sst>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/>
    <xf numFmtId="0" fontId="4" fillId="0" borderId="0" xfId="0" applyFont="1"/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2" borderId="0" xfId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10_MAB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r pro"/>
      <sheetName val="MABr"/>
    </sheetNames>
    <sheetDataSet>
      <sheetData sheetId="0">
        <row r="5">
          <cell r="E5">
            <v>2</v>
          </cell>
        </row>
        <row r="7">
          <cell r="E7">
            <v>0.63884890625000001</v>
          </cell>
        </row>
        <row r="9">
          <cell r="E9">
            <v>7.277666666666667E-2</v>
          </cell>
        </row>
        <row r="10">
          <cell r="E10">
            <v>1.09165</v>
          </cell>
        </row>
        <row r="12">
          <cell r="G12">
            <v>2.3026992187499999</v>
          </cell>
        </row>
        <row r="14">
          <cell r="E14">
            <v>0.22287854166666668</v>
          </cell>
        </row>
        <row r="25">
          <cell r="F25">
            <v>8.907127091125</v>
          </cell>
        </row>
      </sheetData>
      <sheetData sheetId="1">
        <row r="9">
          <cell r="E9">
            <v>4.6338999999999998E-2</v>
          </cell>
        </row>
        <row r="10">
          <cell r="E10">
            <v>8.4000000000000012E-3</v>
          </cell>
        </row>
        <row r="11">
          <cell r="E11">
            <v>1.26E-2</v>
          </cell>
        </row>
        <row r="13">
          <cell r="E13">
            <v>2.6086772701817452E-5</v>
          </cell>
        </row>
        <row r="14">
          <cell r="E14">
            <v>6.7312913227298182E-2</v>
          </cell>
        </row>
        <row r="19">
          <cell r="E19">
            <v>2.5204708880000003E-3</v>
          </cell>
        </row>
        <row r="31">
          <cell r="E31">
            <v>22.759999999999998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direct emissions"/>
      <sheetName val="Jian's"/>
    </sheetNames>
    <sheetDataSet>
      <sheetData sheetId="0">
        <row r="3">
          <cell r="D3">
            <v>2.4752999999999998</v>
          </cell>
          <cell r="E3">
            <v>0.60845000000000005</v>
          </cell>
          <cell r="F3">
            <v>16.413</v>
          </cell>
          <cell r="G3">
            <v>3.0283999999999998E-2</v>
          </cell>
          <cell r="H3">
            <v>2.3748</v>
          </cell>
          <cell r="I3">
            <v>3.0076999999999999E-3</v>
          </cell>
          <cell r="J3">
            <v>2.0572E-2</v>
          </cell>
          <cell r="K3">
            <v>1.0948</v>
          </cell>
          <cell r="L3">
            <v>0.1404</v>
          </cell>
          <cell r="M3">
            <v>20.685313700000005</v>
          </cell>
          <cell r="N3">
            <v>8.8877999999999999E-2</v>
          </cell>
          <cell r="O3">
            <v>2.2648999999999999</v>
          </cell>
          <cell r="P3">
            <v>0.39137</v>
          </cell>
          <cell r="Q3">
            <v>3.4606999999999999E-2</v>
          </cell>
          <cell r="R3">
            <v>1.4064E-2</v>
          </cell>
          <cell r="S3">
            <v>31.951000000000001</v>
          </cell>
          <cell r="T3">
            <v>0.15866</v>
          </cell>
          <cell r="U3">
            <v>31.074999999999999</v>
          </cell>
          <cell r="V3">
            <v>0.13034999999999999</v>
          </cell>
          <cell r="W3">
            <v>0.17466000000000001</v>
          </cell>
          <cell r="X3">
            <v>1.8164E-4</v>
          </cell>
          <cell r="Y3">
            <v>1.8353E-7</v>
          </cell>
          <cell r="Z3">
            <v>5.0572000000000004E-3</v>
          </cell>
          <cell r="AA3">
            <v>5.9461000000000002E-3</v>
          </cell>
          <cell r="AB3">
            <v>1.0370000000000001E-2</v>
          </cell>
          <cell r="AC3">
            <v>1.3814999999999999E-3</v>
          </cell>
          <cell r="AD3">
            <v>2.3361E-2</v>
          </cell>
          <cell r="AE3">
            <v>1.0649E-2</v>
          </cell>
          <cell r="AF3">
            <v>0.10145</v>
          </cell>
          <cell r="AG3">
            <v>0.30706</v>
          </cell>
          <cell r="AH3">
            <v>5.5032999999999999E-2</v>
          </cell>
        </row>
        <row r="4">
          <cell r="D4">
            <v>0.36930000000000002</v>
          </cell>
          <cell r="E4">
            <v>3.6745E-2</v>
          </cell>
          <cell r="F4">
            <v>2.1839</v>
          </cell>
          <cell r="G4">
            <v>1.0740000000000001E-3</v>
          </cell>
          <cell r="H4">
            <v>8.0678E-2</v>
          </cell>
          <cell r="I4">
            <v>1.5700999999999999E-4</v>
          </cell>
          <cell r="J4">
            <v>5.2583000000000001E-5</v>
          </cell>
          <cell r="K4">
            <v>5.9545000000000001E-2</v>
          </cell>
          <cell r="L4">
            <v>4.6978000000000002E-3</v>
          </cell>
          <cell r="M4">
            <v>2.3668493929999999</v>
          </cell>
          <cell r="N4">
            <v>6.0940999999999999E-3</v>
          </cell>
          <cell r="O4">
            <v>0.35915999999999998</v>
          </cell>
          <cell r="P4">
            <v>5.2048999999999998E-2</v>
          </cell>
          <cell r="Q4">
            <v>0.12237000000000001</v>
          </cell>
          <cell r="R4">
            <v>1.8588000000000001E-3</v>
          </cell>
          <cell r="S4">
            <v>113.85</v>
          </cell>
          <cell r="T4">
            <v>1.0475E-2</v>
          </cell>
          <cell r="U4">
            <v>91.475999999999999</v>
          </cell>
          <cell r="V4">
            <v>2.898E-4</v>
          </cell>
          <cell r="W4">
            <v>5.6449999999999998E-3</v>
          </cell>
          <cell r="X4">
            <v>-8.0467000000000001E-5</v>
          </cell>
          <cell r="Y4">
            <v>1.8459E-8</v>
          </cell>
          <cell r="Z4">
            <v>4.2025E-4</v>
          </cell>
          <cell r="AA4">
            <v>8.7235999999999998E-4</v>
          </cell>
          <cell r="AB4">
            <v>9.914399999999999E-4</v>
          </cell>
          <cell r="AC4">
            <v>1.2791E-3</v>
          </cell>
          <cell r="AD4">
            <v>1.2624E-2</v>
          </cell>
          <cell r="AE4">
            <v>4.7706000000000002E-4</v>
          </cell>
          <cell r="AF4">
            <v>3.4474999999999999E-2</v>
          </cell>
          <cell r="AG4">
            <v>0.79079999999999995</v>
          </cell>
          <cell r="AH4">
            <v>6.5030000000000001E-3</v>
          </cell>
        </row>
        <row r="5">
          <cell r="D5">
            <v>0.15465000000000001</v>
          </cell>
          <cell r="E5">
            <v>1.2848E-2</v>
          </cell>
          <cell r="F5">
            <v>2.3471000000000002</v>
          </cell>
          <cell r="G5">
            <v>7.8297999999999996E-4</v>
          </cell>
          <cell r="H5">
            <v>8.1372E-2</v>
          </cell>
          <cell r="I5">
            <v>9.8074999999999999E-5</v>
          </cell>
          <cell r="J5">
            <v>7.6993999999999999E-4</v>
          </cell>
          <cell r="K5">
            <v>3.1718000000000003E-2</v>
          </cell>
          <cell r="L5">
            <v>4.0517000000000001E-3</v>
          </cell>
          <cell r="M5">
            <v>2.4787406950000004</v>
          </cell>
          <cell r="N5">
            <v>1.8196E-3</v>
          </cell>
          <cell r="O5">
            <v>0.14082</v>
          </cell>
          <cell r="P5">
            <v>5.5909E-2</v>
          </cell>
          <cell r="Q5">
            <v>1.2413999999999999E-3</v>
          </cell>
          <cell r="R5">
            <v>2.6500999999999999E-5</v>
          </cell>
          <cell r="S5">
            <v>1.3853</v>
          </cell>
          <cell r="T5">
            <v>5.3452999999999999E-3</v>
          </cell>
          <cell r="U5">
            <v>1.0576000000000001</v>
          </cell>
          <cell r="V5">
            <v>5.0624999999999997E-5</v>
          </cell>
          <cell r="W5">
            <v>5.8507000000000003E-3</v>
          </cell>
          <cell r="X5">
            <v>2.3737E-5</v>
          </cell>
          <cell r="Y5">
            <v>1.7491999999999999E-8</v>
          </cell>
          <cell r="Z5">
            <v>1.5186999999999999E-4</v>
          </cell>
          <cell r="AA5">
            <v>2.2416999999999999E-4</v>
          </cell>
          <cell r="AB5">
            <v>3.4684000000000001E-4</v>
          </cell>
          <cell r="AC5">
            <v>4.5553000000000002E-5</v>
          </cell>
          <cell r="AD5">
            <v>3.1451999999999999E-4</v>
          </cell>
          <cell r="AE5">
            <v>1.6911000000000001E-3</v>
          </cell>
          <cell r="AF5">
            <v>4.6265000000000004E-3</v>
          </cell>
          <cell r="AG5">
            <v>1.4662E-2</v>
          </cell>
          <cell r="AH5">
            <v>6.9754999999999999E-3</v>
          </cell>
        </row>
        <row r="6">
          <cell r="D6">
            <v>2.2629E-2</v>
          </cell>
          <cell r="E6">
            <v>0.82411999999999996</v>
          </cell>
          <cell r="F6">
            <v>0.26767000000000002</v>
          </cell>
          <cell r="G6">
            <v>3.2611000000000001E-4</v>
          </cell>
          <cell r="H6">
            <v>2.3636000000000001E-2</v>
          </cell>
          <cell r="I6">
            <v>1.7720999999999999E-4</v>
          </cell>
          <cell r="J6">
            <v>1.8263E-4</v>
          </cell>
          <cell r="K6">
            <v>1.2581999999999999E-2</v>
          </cell>
          <cell r="L6">
            <v>1.4203E-3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7">
          <cell r="D7">
            <v>0.70992</v>
          </cell>
          <cell r="E7">
            <v>5.7651999999999998E-3</v>
          </cell>
          <cell r="F7">
            <v>12.423999999999999</v>
          </cell>
          <cell r="G7">
            <v>4.0747E-4</v>
          </cell>
          <cell r="H7">
            <v>4.2870999999999999E-2</v>
          </cell>
          <cell r="I7">
            <v>4.6647999999999998E-5</v>
          </cell>
          <cell r="J7">
            <v>2.8061999999999999E-6</v>
          </cell>
          <cell r="K7">
            <v>1.6684999999999998E-2</v>
          </cell>
          <cell r="L7">
            <v>1.8246E-3</v>
          </cell>
          <cell r="M7">
            <v>12.491602724200002</v>
          </cell>
          <cell r="N7">
            <v>8.1276999999999999E-4</v>
          </cell>
          <cell r="O7">
            <v>0.66998999999999997</v>
          </cell>
          <cell r="P7">
            <v>0.2959</v>
          </cell>
          <cell r="Q7">
            <v>2.5509999999999999E-3</v>
          </cell>
          <cell r="R7">
            <v>1.2449000000000001E-5</v>
          </cell>
          <cell r="S7">
            <v>5.2184999999999997</v>
          </cell>
          <cell r="T7">
            <v>4.2230000000000002E-3</v>
          </cell>
          <cell r="U7">
            <v>1.5693999999999999</v>
          </cell>
          <cell r="V7">
            <v>6.1474999999999995E-4</v>
          </cell>
          <cell r="W7">
            <v>2.9989999999999999E-3</v>
          </cell>
          <cell r="X7">
            <v>1.1035E-4</v>
          </cell>
          <cell r="Y7">
            <v>5.9294000000000001E-8</v>
          </cell>
          <cell r="Z7">
            <v>7.4861999999999997E-4</v>
          </cell>
          <cell r="AA7">
            <v>2.0135999999999999E-3</v>
          </cell>
          <cell r="AB7">
            <v>2.8999999999999998E-3</v>
          </cell>
          <cell r="AC7">
            <v>5.1903000000000001E-5</v>
          </cell>
          <cell r="AD7">
            <v>3.2011000000000002E-4</v>
          </cell>
          <cell r="AE7">
            <v>8.0185999999999994E-5</v>
          </cell>
          <cell r="AF7">
            <v>1.9613999999999999E-2</v>
          </cell>
          <cell r="AG7">
            <v>6.0482000000000001E-2</v>
          </cell>
          <cell r="AH7">
            <v>3.5621E-2</v>
          </cell>
        </row>
        <row r="18">
          <cell r="D18">
            <v>0.69345000000000001</v>
          </cell>
          <cell r="E18">
            <v>59.268999999999998</v>
          </cell>
          <cell r="F18">
            <v>8.7248999999999999</v>
          </cell>
          <cell r="G18">
            <v>1.3540999999999999E-2</v>
          </cell>
          <cell r="H18">
            <v>1.0438000000000001</v>
          </cell>
          <cell r="I18">
            <v>7.6630999999999999E-3</v>
          </cell>
          <cell r="J18">
            <v>3.7689E-4</v>
          </cell>
          <cell r="K18">
            <v>0.46912999999999999</v>
          </cell>
          <cell r="L18">
            <v>6.3357999999999998E-2</v>
          </cell>
          <cell r="M18">
            <v>69.591768990000006</v>
          </cell>
          <cell r="N18">
            <v>8.0840999999999994</v>
          </cell>
          <cell r="O18">
            <v>0.63915999999999995</v>
          </cell>
          <cell r="P18">
            <v>0.20791999999999999</v>
          </cell>
          <cell r="Q18">
            <v>1.3681E-2</v>
          </cell>
          <cell r="R18">
            <v>4.6694999999999999E-4</v>
          </cell>
          <cell r="S18">
            <v>22.841000000000001</v>
          </cell>
          <cell r="T18">
            <v>7.8226000000000004E-2</v>
          </cell>
          <cell r="U18">
            <v>13.372999999999999</v>
          </cell>
          <cell r="V18">
            <v>1.1286E-3</v>
          </cell>
          <cell r="W18">
            <v>4.4295000000000001E-2</v>
          </cell>
          <cell r="X18">
            <v>1.8275999999999999E-4</v>
          </cell>
          <cell r="Y18">
            <v>7.2439000000000004E-8</v>
          </cell>
          <cell r="Z18">
            <v>2.3758E-3</v>
          </cell>
          <cell r="AA18">
            <v>3.6361000000000002E-3</v>
          </cell>
          <cell r="AB18">
            <v>4.2195000000000002E-3</v>
          </cell>
          <cell r="AC18">
            <v>1.0931000000000001E-3</v>
          </cell>
          <cell r="AD18">
            <v>5.5779000000000002E-2</v>
          </cell>
          <cell r="AE18">
            <v>4.6763000000000004E-3</v>
          </cell>
          <cell r="AF18">
            <v>0.22781999999999999</v>
          </cell>
          <cell r="AG18">
            <v>0.17102000000000001</v>
          </cell>
          <cell r="AH18">
            <v>2.6983E-2</v>
          </cell>
        </row>
        <row r="48">
          <cell r="D48">
            <v>5.0201000000000002</v>
          </cell>
          <cell r="E48">
            <v>0.68535999999999997</v>
          </cell>
          <cell r="F48">
            <v>61.697000000000003</v>
          </cell>
          <cell r="G48">
            <v>3.2648999999999997E-2</v>
          </cell>
          <cell r="H48">
            <v>2.5217000000000001</v>
          </cell>
          <cell r="I48">
            <v>3.2761000000000001E-3</v>
          </cell>
          <cell r="J48">
            <v>5.0062000000000001E-4</v>
          </cell>
          <cell r="K48">
            <v>1.1339999999999999</v>
          </cell>
          <cell r="L48">
            <v>0.14895</v>
          </cell>
          <cell r="M48">
            <v>66.223435719999998</v>
          </cell>
          <cell r="N48">
            <v>0.10215</v>
          </cell>
          <cell r="O48">
            <v>4.7161999999999997</v>
          </cell>
          <cell r="P48">
            <v>1.4708000000000001</v>
          </cell>
          <cell r="Q48">
            <v>3.3638000000000001E-2</v>
          </cell>
          <cell r="R48">
            <v>1.1957999999999999E-3</v>
          </cell>
          <cell r="S48">
            <v>55.314999999999998</v>
          </cell>
          <cell r="T48">
            <v>0.25697999999999999</v>
          </cell>
          <cell r="U48">
            <v>41.454000000000001</v>
          </cell>
          <cell r="V48">
            <v>3.3414999999999999E-3</v>
          </cell>
          <cell r="W48">
            <v>0.11674</v>
          </cell>
          <cell r="X48">
            <v>1.0276E-3</v>
          </cell>
          <cell r="Y48">
            <v>8.0431000000000003E-7</v>
          </cell>
          <cell r="Z48">
            <v>8.4411999999999994E-3</v>
          </cell>
          <cell r="AA48">
            <v>1.0706E-2</v>
          </cell>
          <cell r="AB48">
            <v>2.2484000000000001E-2</v>
          </cell>
          <cell r="AC48">
            <v>7.1250999999999997E-3</v>
          </cell>
          <cell r="AD48">
            <v>2.5439E-2</v>
          </cell>
          <cell r="AE48">
            <v>8.8161999999999997E-3</v>
          </cell>
          <cell r="AF48">
            <v>0.17945</v>
          </cell>
          <cell r="AG48">
            <v>0.55510000000000004</v>
          </cell>
          <cell r="AH48">
            <v>0.18178</v>
          </cell>
        </row>
        <row r="74">
          <cell r="D74">
            <v>1.7427E-3</v>
          </cell>
          <cell r="E74">
            <v>5.5787999999999996E-4</v>
          </cell>
          <cell r="F74">
            <v>1.9323E-2</v>
          </cell>
          <cell r="G74">
            <v>4.1117E-5</v>
          </cell>
          <cell r="H74">
            <v>2.5214E-3</v>
          </cell>
          <cell r="I74">
            <v>4.0446999999999996E-6</v>
          </cell>
          <cell r="J74">
            <v>8.8545999999999999E-7</v>
          </cell>
          <cell r="K74">
            <v>1.3761999999999999E-3</v>
          </cell>
          <cell r="L74">
            <v>1.5310000000000001E-4</v>
          </cell>
          <cell r="M74">
            <v>2.3977627160000001E-2</v>
          </cell>
          <cell r="N74">
            <v>8.0226000000000001E-5</v>
          </cell>
          <cell r="O74">
            <v>1.603E-3</v>
          </cell>
          <cell r="P74">
            <v>4.6108999999999999E-4</v>
          </cell>
          <cell r="Q74">
            <v>2.4029E-5</v>
          </cell>
          <cell r="R74">
            <v>8.5155000000000003E-7</v>
          </cell>
          <cell r="S74">
            <v>3.1862000000000001E-2</v>
          </cell>
          <cell r="T74">
            <v>1.739E-4</v>
          </cell>
          <cell r="U74">
            <v>2.7362999999999998E-2</v>
          </cell>
          <cell r="V74">
            <v>1.7167E-6</v>
          </cell>
          <cell r="W74">
            <v>1.1456E-4</v>
          </cell>
          <cell r="X74">
            <v>2.2113E-7</v>
          </cell>
          <cell r="Y74">
            <v>7.3037000000000003E-10</v>
          </cell>
          <cell r="Z74">
            <v>5.7030000000000003E-6</v>
          </cell>
          <cell r="AA74">
            <v>4.9044E-6</v>
          </cell>
          <cell r="AB74">
            <v>8.8248000000000006E-6</v>
          </cell>
          <cell r="AC74">
            <v>1.4250999999999999E-6</v>
          </cell>
          <cell r="AD74">
            <v>1.5262000000000001E-5</v>
          </cell>
          <cell r="AE74">
            <v>1.3097E-3</v>
          </cell>
          <cell r="AF74">
            <v>7.5106999999999998E-5</v>
          </cell>
          <cell r="AG74">
            <v>2.8687E-4</v>
          </cell>
          <cell r="AH74">
            <v>6.0606000000000002E-5</v>
          </cell>
        </row>
        <row r="82">
          <cell r="D82">
            <v>2.5649000000000002</v>
          </cell>
          <cell r="E82">
            <v>0.39356999999999998</v>
          </cell>
          <cell r="F82">
            <v>66.373999999999995</v>
          </cell>
          <cell r="G82">
            <v>1.5727000000000001E-2</v>
          </cell>
          <cell r="H82">
            <v>1.1426000000000001</v>
          </cell>
          <cell r="I82">
            <v>1.8403E-3</v>
          </cell>
          <cell r="J82">
            <v>2.0175999999999999E-4</v>
          </cell>
          <cell r="K82">
            <v>0.59609999999999996</v>
          </cell>
          <cell r="L82">
            <v>6.3375000000000001E-2</v>
          </cell>
          <cell r="M82">
            <v>68.587414059999986</v>
          </cell>
          <cell r="N82">
            <v>6.1204000000000001E-2</v>
          </cell>
          <cell r="O82">
            <v>2.3296999999999999</v>
          </cell>
          <cell r="P82">
            <v>1.581</v>
          </cell>
          <cell r="Q82">
            <v>2.7802E-2</v>
          </cell>
          <cell r="R82">
            <v>5.5787999999999996E-4</v>
          </cell>
          <cell r="S82">
            <v>47.878</v>
          </cell>
          <cell r="T82">
            <v>0.12472</v>
          </cell>
          <cell r="U82">
            <v>28.332999999999998</v>
          </cell>
          <cell r="V82">
            <v>3.9443000000000004E-3</v>
          </cell>
          <cell r="W82">
            <v>0.13064999999999999</v>
          </cell>
          <cell r="X82">
            <v>8.4533000000000004E-4</v>
          </cell>
          <cell r="Y82">
            <v>4.0535000000000001E-7</v>
          </cell>
          <cell r="Z82">
            <v>5.5265999999999996E-3</v>
          </cell>
          <cell r="AA82">
            <v>7.1754999999999996E-3</v>
          </cell>
          <cell r="AB82">
            <v>1.8275E-2</v>
          </cell>
          <cell r="AC82">
            <v>3.0266999999999998E-3</v>
          </cell>
          <cell r="AD82">
            <v>1.4838E-2</v>
          </cell>
          <cell r="AE82">
            <v>4.9921000000000002E-3</v>
          </cell>
          <cell r="AF82">
            <v>9.3826000000000007E-2</v>
          </cell>
          <cell r="AG82">
            <v>0.42070999999999997</v>
          </cell>
          <cell r="AH82">
            <v>0.1956</v>
          </cell>
        </row>
        <row r="100">
          <cell r="D100">
            <v>0.21962000000000001</v>
          </cell>
          <cell r="E100">
            <v>8.5941999999999998E-3</v>
          </cell>
          <cell r="F100">
            <v>32.090000000000003</v>
          </cell>
          <cell r="G100">
            <v>6.1998000000000001E-4</v>
          </cell>
          <cell r="H100">
            <v>4.7969999999999999E-2</v>
          </cell>
          <cell r="I100">
            <v>5.8189000000000001E-5</v>
          </cell>
          <cell r="J100">
            <v>4.0194E-6</v>
          </cell>
          <cell r="K100">
            <v>2.2046E-2</v>
          </cell>
          <cell r="L100">
            <v>2.8823E-3</v>
          </cell>
          <cell r="M100">
            <v>32.172174688400013</v>
          </cell>
          <cell r="N100">
            <v>1.2018E-3</v>
          </cell>
          <cell r="O100">
            <v>0.10375</v>
          </cell>
          <cell r="P100">
            <v>0.76427999999999996</v>
          </cell>
          <cell r="Q100">
            <v>1.1131E-2</v>
          </cell>
          <cell r="R100">
            <v>1.3308E-5</v>
          </cell>
          <cell r="S100">
            <v>23.545000000000002</v>
          </cell>
          <cell r="T100">
            <v>3.4229999999999998E-3</v>
          </cell>
          <cell r="U100">
            <v>6.0385999999999997</v>
          </cell>
          <cell r="V100">
            <v>8.0242999999999997E-5</v>
          </cell>
          <cell r="W100">
            <v>3.3238E-3</v>
          </cell>
          <cell r="X100">
            <v>1.3174000000000001E-4</v>
          </cell>
          <cell r="Y100">
            <v>4.8617999999999999E-9</v>
          </cell>
          <cell r="Z100">
            <v>1.5713000000000001E-3</v>
          </cell>
          <cell r="AA100">
            <v>1.5246000000000001E-3</v>
          </cell>
          <cell r="AB100">
            <v>7.4989000000000002E-3</v>
          </cell>
          <cell r="AC100">
            <v>1.7751999999999999E-4</v>
          </cell>
          <cell r="AD100">
            <v>3.6182E-4</v>
          </cell>
          <cell r="AE100">
            <v>9.6911999999999996E-5</v>
          </cell>
          <cell r="AF100">
            <v>5.6315000000000002E-3</v>
          </cell>
          <cell r="AG100">
            <v>0.16833000000000001</v>
          </cell>
          <cell r="AH100">
            <v>9.1800999999999994E-2</v>
          </cell>
        </row>
      </sheetData>
      <sheetData sheetId="1"/>
      <sheetData sheetId="2">
        <row r="15">
          <cell r="D15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O20"/>
  <sheetViews>
    <sheetView tabSelected="1" topLeftCell="H1" workbookViewId="0">
      <selection activeCell="AP6" sqref="AP6"/>
    </sheetView>
  </sheetViews>
  <sheetFormatPr defaultRowHeight="15" x14ac:dyDescent="0.25"/>
  <sheetData>
    <row r="4" spans="2:41" x14ac:dyDescent="0.25">
      <c r="K4" s="10" t="s">
        <v>20</v>
      </c>
      <c r="L4" s="11" t="s">
        <v>21</v>
      </c>
      <c r="M4" s="11"/>
      <c r="N4" s="11"/>
      <c r="O4" s="11"/>
      <c r="P4" s="11"/>
      <c r="Q4" s="11"/>
      <c r="R4" s="11"/>
      <c r="S4" s="11"/>
      <c r="T4" s="11"/>
      <c r="U4" s="12" t="s">
        <v>22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1" t="s">
        <v>23</v>
      </c>
      <c r="AN4" s="11"/>
      <c r="AO4" s="11"/>
    </row>
    <row r="5" spans="2:41" x14ac:dyDescent="0.25">
      <c r="B5" s="2" t="s">
        <v>0</v>
      </c>
      <c r="D5" t="s">
        <v>1</v>
      </c>
      <c r="E5" t="s">
        <v>2</v>
      </c>
      <c r="G5" s="2" t="str">
        <f t="shared" ref="G5" si="0">B5</f>
        <v>process input</v>
      </c>
      <c r="I5" t="str">
        <f t="shared" ref="I5" si="1">D5</f>
        <v>value</v>
      </c>
      <c r="J5" t="str">
        <f t="shared" ref="J5" si="2">E5</f>
        <v>unit</v>
      </c>
      <c r="K5" s="10"/>
      <c r="L5" s="7" t="s">
        <v>24</v>
      </c>
      <c r="M5" s="7" t="s">
        <v>25</v>
      </c>
      <c r="N5" s="7" t="s">
        <v>26</v>
      </c>
      <c r="O5" s="7" t="s">
        <v>27</v>
      </c>
      <c r="P5" s="7" t="s">
        <v>28</v>
      </c>
      <c r="Q5" s="7" t="s">
        <v>29</v>
      </c>
      <c r="R5" s="7" t="s">
        <v>30</v>
      </c>
      <c r="S5" s="7" t="s">
        <v>31</v>
      </c>
      <c r="T5" s="7" t="s">
        <v>32</v>
      </c>
      <c r="U5" s="7" t="s">
        <v>33</v>
      </c>
      <c r="V5" s="7" t="s">
        <v>34</v>
      </c>
      <c r="W5" s="7" t="s">
        <v>35</v>
      </c>
      <c r="X5" s="7" t="s">
        <v>36</v>
      </c>
      <c r="Y5" s="7" t="s">
        <v>37</v>
      </c>
      <c r="Z5" s="7" t="s">
        <v>38</v>
      </c>
      <c r="AA5" s="7" t="s">
        <v>39</v>
      </c>
      <c r="AB5" s="7" t="s">
        <v>40</v>
      </c>
      <c r="AC5" s="7" t="s">
        <v>41</v>
      </c>
      <c r="AD5" s="7" t="s">
        <v>42</v>
      </c>
      <c r="AE5" s="7" t="s">
        <v>43</v>
      </c>
      <c r="AF5" s="7" t="s">
        <v>44</v>
      </c>
      <c r="AG5" s="7" t="s">
        <v>45</v>
      </c>
      <c r="AH5" s="7" t="s">
        <v>46</v>
      </c>
      <c r="AI5" s="7" t="s">
        <v>47</v>
      </c>
      <c r="AJ5" s="7" t="s">
        <v>48</v>
      </c>
      <c r="AK5" s="7" t="s">
        <v>49</v>
      </c>
      <c r="AL5" s="7" t="s">
        <v>50</v>
      </c>
      <c r="AM5" s="8" t="s">
        <v>51</v>
      </c>
      <c r="AN5" s="8" t="s">
        <v>52</v>
      </c>
      <c r="AO5" s="8" t="s">
        <v>53</v>
      </c>
    </row>
    <row r="6" spans="2:41" x14ac:dyDescent="0.25">
      <c r="B6" s="4" t="s">
        <v>3</v>
      </c>
      <c r="D6">
        <f>D12/[1]MABr!$E$13*[1]MABr!$E$9</f>
        <v>1776.3408501953784</v>
      </c>
      <c r="E6" t="s">
        <v>11</v>
      </c>
      <c r="G6" t="s">
        <v>14</v>
      </c>
      <c r="I6">
        <f>D6/'[1]HBr pro'!$G$12*'[1]HBr pro'!$E$5</f>
        <v>1542.8335891473046</v>
      </c>
      <c r="J6" t="s">
        <v>11</v>
      </c>
      <c r="K6">
        <f>$I$6*[2]production!D74</f>
        <v>2.6886960958070079</v>
      </c>
      <c r="L6">
        <f>$I$6*[2]production!E74</f>
        <v>0.86071600271349824</v>
      </c>
      <c r="M6">
        <f>$I$6*[2]production!F74</f>
        <v>29.812173443093364</v>
      </c>
      <c r="N6">
        <f>$I$6*[2]production!G74</f>
        <v>6.3436688684969725E-2</v>
      </c>
      <c r="O6">
        <f>$I$6*[2]production!H74</f>
        <v>3.8901006116760137</v>
      </c>
      <c r="P6">
        <f>$I$6*[2]production!I74</f>
        <v>6.2402990180241025E-3</v>
      </c>
      <c r="Q6">
        <f>$I$6*[2]production!J74</f>
        <v>1.3661174298463723E-3</v>
      </c>
      <c r="R6">
        <f>$I$6*[2]production!K74</f>
        <v>2.1232475853845205</v>
      </c>
      <c r="S6">
        <f>$I$6*[2]production!L74</f>
        <v>0.23620782249845235</v>
      </c>
      <c r="T6">
        <f>$I$6*[2]production!M74</f>
        <v>36.993488570498691</v>
      </c>
      <c r="U6">
        <f>$I$6*[2]production!N74</f>
        <v>0.12377536752293165</v>
      </c>
      <c r="V6">
        <f>$I$6*[2]production!O74</f>
        <v>2.4731622434031291</v>
      </c>
      <c r="W6">
        <f>$I$6*[2]production!P74</f>
        <v>0.71138513961993066</v>
      </c>
      <c r="X6">
        <f>$I$6*[2]production!Q74</f>
        <v>3.7072748313620583E-2</v>
      </c>
      <c r="Y6">
        <f>$I$6*[2]production!R74</f>
        <v>1.3137999428383873E-3</v>
      </c>
      <c r="Z6">
        <f>$I$6*[2]production!S74</f>
        <v>49.157763817411421</v>
      </c>
      <c r="AA6">
        <f>$I$6*[2]production!T74</f>
        <v>0.26829876115271628</v>
      </c>
      <c r="AB6">
        <f>$I$6*[2]production!U74</f>
        <v>42.216555499837689</v>
      </c>
      <c r="AC6">
        <f>$I$6*[2]production!V74</f>
        <v>2.6485824224891778E-3</v>
      </c>
      <c r="AD6">
        <f>$I$6*[2]production!W74</f>
        <v>0.17674701597271522</v>
      </c>
      <c r="AE6">
        <f>$I$6*[2]production!X74</f>
        <v>3.4116679156814345E-4</v>
      </c>
      <c r="AF6">
        <f>$I$6*[2]production!Y74</f>
        <v>1.1268393685055169E-6</v>
      </c>
      <c r="AG6">
        <f>$I$6*[2]production!Z74</f>
        <v>8.7987799589070784E-3</v>
      </c>
      <c r="AH6">
        <f>$I$6*[2]production!AA74</f>
        <v>7.5666730546140402E-3</v>
      </c>
      <c r="AI6">
        <f>$I$6*[2]production!AB74</f>
        <v>1.3615197857507134E-2</v>
      </c>
      <c r="AJ6">
        <f>$I$6*[2]production!AC74</f>
        <v>2.1986921478938234E-3</v>
      </c>
      <c r="AK6">
        <f>$I$6*[2]production!AD74</f>
        <v>2.3546726237566162E-2</v>
      </c>
      <c r="AL6">
        <f>$I$6*[2]production!AE74</f>
        <v>2.0206491517062246</v>
      </c>
      <c r="AM6">
        <f>$I$6*[2]production!AF74</f>
        <v>0.1158776023800866</v>
      </c>
      <c r="AN6">
        <f>$I$6*[2]production!AG74</f>
        <v>0.44259267171868727</v>
      </c>
      <c r="AO6">
        <f>$I$6*[2]production!AH74</f>
        <v>9.3504972503861541E-2</v>
      </c>
    </row>
    <row r="7" spans="2:41" x14ac:dyDescent="0.25">
      <c r="B7" s="1" t="s">
        <v>4</v>
      </c>
      <c r="D7">
        <f>D12/[1]MABr!$E$13*[1]MABr!$E$10</f>
        <v>322.00226896655477</v>
      </c>
      <c r="E7" t="s">
        <v>11</v>
      </c>
      <c r="G7" t="s">
        <v>15</v>
      </c>
      <c r="I7">
        <f>D6/'[1]HBr pro'!$G$12*'[1]HBr pro'!$E$9</f>
        <v>56.141142919755168</v>
      </c>
      <c r="J7" t="s">
        <v>11</v>
      </c>
      <c r="K7">
        <f>$I$7*[2]production!D100</f>
        <v>12.32971780803663</v>
      </c>
      <c r="L7">
        <f>$I$7*[2]production!E100</f>
        <v>0.48248821048095986</v>
      </c>
      <c r="M7">
        <f>$I$7*[2]production!F100</f>
        <v>1801.5692762949436</v>
      </c>
      <c r="N7">
        <f>$I$7*[2]production!G100</f>
        <v>3.4806385787389808E-2</v>
      </c>
      <c r="O7">
        <f>$I$7*[2]production!H100</f>
        <v>2.6930906258606555</v>
      </c>
      <c r="P7">
        <f>$I$7*[2]production!I100</f>
        <v>3.2667969653576334E-3</v>
      </c>
      <c r="Q7">
        <f>$I$7*[2]production!J100</f>
        <v>2.2565370985166392E-4</v>
      </c>
      <c r="R7">
        <f>$I$7*[2]production!K100</f>
        <v>1.2376876368089225</v>
      </c>
      <c r="S7">
        <f>$I$7*[2]production!L100</f>
        <v>0.16181561623761032</v>
      </c>
      <c r="T7">
        <f>$I$7*[2]production!M100</f>
        <v>1806.1826572207949</v>
      </c>
      <c r="U7">
        <f>$I$7*[2]production!N100</f>
        <v>6.7470425560961764E-2</v>
      </c>
      <c r="V7">
        <f>$I$7*[2]production!O100</f>
        <v>5.8246435779245989</v>
      </c>
      <c r="W7">
        <f>$I$7*[2]production!P100</f>
        <v>42.907552710710476</v>
      </c>
      <c r="X7">
        <f>$I$7*[2]production!Q100</f>
        <v>0.62490706183979483</v>
      </c>
      <c r="Y7">
        <f>$I$7*[2]production!R100</f>
        <v>7.4712632997610176E-4</v>
      </c>
      <c r="Z7">
        <f>$I$7*[2]production!S100</f>
        <v>1321.8432100456355</v>
      </c>
      <c r="AA7">
        <f>$I$7*[2]production!T100</f>
        <v>0.19217113221432194</v>
      </c>
      <c r="AB7">
        <f>$I$7*[2]production!U100</f>
        <v>339.01390563523353</v>
      </c>
      <c r="AC7">
        <f>$I$7*[2]production!V100</f>
        <v>4.5049337313099137E-3</v>
      </c>
      <c r="AD7">
        <f>$I$7*[2]production!W100</f>
        <v>0.18660193083668222</v>
      </c>
      <c r="AE7">
        <f>$I$7*[2]production!X100</f>
        <v>7.3960341682485463E-3</v>
      </c>
      <c r="AF7">
        <f>$I$7*[2]production!Y100</f>
        <v>2.729470086472657E-7</v>
      </c>
      <c r="AG7">
        <f>$I$7*[2]production!Z100</f>
        <v>8.8214577869811295E-2</v>
      </c>
      <c r="AH7">
        <f>$I$7*[2]production!AA100</f>
        <v>8.5592786495458734E-2</v>
      </c>
      <c r="AI7">
        <f>$I$7*[2]production!AB100</f>
        <v>0.42099681664095207</v>
      </c>
      <c r="AJ7">
        <f>$I$7*[2]production!AC100</f>
        <v>9.9661756911149368E-3</v>
      </c>
      <c r="AK7">
        <f>$I$7*[2]production!AD100</f>
        <v>2.0312988331225815E-2</v>
      </c>
      <c r="AL7">
        <f>$I$7*[2]production!AE100</f>
        <v>5.4407504426393126E-3</v>
      </c>
      <c r="AM7">
        <f>$I$7*[2]production!AF100</f>
        <v>0.31615884635260122</v>
      </c>
      <c r="AN7">
        <f>$I$7*[2]production!AG100</f>
        <v>9.4502385876823887</v>
      </c>
      <c r="AO7">
        <f>$I$7*[2]production!AH100</f>
        <v>5.1538130611764439</v>
      </c>
    </row>
    <row r="8" spans="2:41" x14ac:dyDescent="0.25">
      <c r="B8" s="1" t="s">
        <v>5</v>
      </c>
      <c r="D8">
        <f>D12/[1]MABr!$E$13*[1]MABr!$E$11</f>
        <v>483.00340344983209</v>
      </c>
      <c r="E8" t="s">
        <v>11</v>
      </c>
      <c r="G8" t="s">
        <v>16</v>
      </c>
      <c r="I8">
        <f>D6/'[1]HBr pro'!$G$12*'[1]HBr pro'!$E$10</f>
        <v>842.11714379632747</v>
      </c>
      <c r="J8" t="s">
        <v>11</v>
      </c>
      <c r="K8">
        <f>$I$8*[2]production!D48</f>
        <v>4227.5122735719433</v>
      </c>
      <c r="L8">
        <f>$I$8*[2]production!E48</f>
        <v>577.15340567225098</v>
      </c>
      <c r="M8">
        <f>$I$8*[2]production!F48</f>
        <v>51956.101420802021</v>
      </c>
      <c r="N8">
        <f>$I$8*[2]production!G48</f>
        <v>27.494282627806292</v>
      </c>
      <c r="O8">
        <f>$I$8*[2]production!H48</f>
        <v>2123.5668015111992</v>
      </c>
      <c r="P8">
        <f>$I$8*[2]production!I48</f>
        <v>2.7588599747911484</v>
      </c>
      <c r="Q8">
        <f>$I$8*[2]production!J48</f>
        <v>0.42158068452731745</v>
      </c>
      <c r="R8">
        <f>$I$8*[2]production!K48</f>
        <v>954.96084106503531</v>
      </c>
      <c r="S8">
        <f>$I$8*[2]production!L48</f>
        <v>125.43334856846297</v>
      </c>
      <c r="T8">
        <f>$I$8*[2]production!M48</f>
        <v>55767.89054090609</v>
      </c>
      <c r="U8">
        <f>$I$8*[2]production!N48</f>
        <v>86.022266238794856</v>
      </c>
      <c r="V8">
        <f>$I$8*[2]production!O48</f>
        <v>3971.5928735722396</v>
      </c>
      <c r="W8">
        <f>$I$8*[2]production!P48</f>
        <v>1238.5858950956385</v>
      </c>
      <c r="X8">
        <f>$I$8*[2]production!Q48</f>
        <v>28.327136483020865</v>
      </c>
      <c r="Y8">
        <f>$I$8*[2]production!R48</f>
        <v>1.0070036805516482</v>
      </c>
      <c r="Z8">
        <f>$I$8*[2]production!S48</f>
        <v>46581.709809093853</v>
      </c>
      <c r="AA8">
        <f>$I$8*[2]production!T48</f>
        <v>216.40726361278021</v>
      </c>
      <c r="AB8">
        <f>$I$8*[2]production!U48</f>
        <v>34909.12407893296</v>
      </c>
      <c r="AC8">
        <f>$I$8*[2]production!V48</f>
        <v>2.8139344359954279</v>
      </c>
      <c r="AD8">
        <f>$I$8*[2]production!W48</f>
        <v>98.308755366783259</v>
      </c>
      <c r="AE8">
        <f>$I$8*[2]production!X48</f>
        <v>0.86535957696510613</v>
      </c>
      <c r="AF8">
        <f>$I$8*[2]production!Y48</f>
        <v>6.7732323992682414E-4</v>
      </c>
      <c r="AG8">
        <f>$I$8*[2]production!Z48</f>
        <v>7.1084792342135588</v>
      </c>
      <c r="AH8">
        <f>$I$8*[2]production!AA48</f>
        <v>9.0157061414834825</v>
      </c>
      <c r="AI8">
        <f>$I$8*[2]production!AB48</f>
        <v>18.934161861116628</v>
      </c>
      <c r="AJ8">
        <f>$I$8*[2]production!AC48</f>
        <v>6.0001688612632122</v>
      </c>
      <c r="AK8">
        <f>$I$8*[2]production!AD48</f>
        <v>21.422618021034776</v>
      </c>
      <c r="AL8">
        <f>$I$8*[2]production!AE48</f>
        <v>7.4242731631371823</v>
      </c>
      <c r="AM8">
        <f>$I$8*[2]production!AF48</f>
        <v>151.11792145425096</v>
      </c>
      <c r="AN8">
        <f>$I$8*[2]production!AG48</f>
        <v>467.45922652134141</v>
      </c>
      <c r="AO8">
        <f>$I$8*[2]production!AH48</f>
        <v>153.08005439929642</v>
      </c>
    </row>
    <row r="9" spans="2:41" x14ac:dyDescent="0.25">
      <c r="B9" s="1" t="s">
        <v>9</v>
      </c>
      <c r="D9">
        <f>D12/[1]MABr!$E$13*[1]MABr!$E$19</f>
        <v>96.618731523827037</v>
      </c>
      <c r="E9" t="s">
        <v>12</v>
      </c>
      <c r="G9" t="str">
        <f>B7</f>
        <v>CH3NH2</v>
      </c>
      <c r="I9">
        <f t="shared" ref="I9:J11" si="3">D7</f>
        <v>322.00226896655477</v>
      </c>
      <c r="J9" t="str">
        <f t="shared" si="3"/>
        <v>kg</v>
      </c>
      <c r="K9">
        <f>$I$9*[2]production!D82</f>
        <v>825.90361967231638</v>
      </c>
      <c r="L9">
        <f>$I$9*[2]production!E82</f>
        <v>126.73043299716696</v>
      </c>
      <c r="M9">
        <f>$I$9*[2]production!F82</f>
        <v>21372.578600386103</v>
      </c>
      <c r="N9">
        <f>$I$9*[2]production!G82</f>
        <v>5.0641296840370069</v>
      </c>
      <c r="O9">
        <f>$I$9*[2]production!H82</f>
        <v>367.91979252118551</v>
      </c>
      <c r="P9">
        <f>$I$9*[2]production!I82</f>
        <v>0.59258077557915079</v>
      </c>
      <c r="Q9">
        <f>$I$9*[2]production!J82</f>
        <v>6.4967177786692087E-2</v>
      </c>
      <c r="R9">
        <f>$I$9*[2]production!K82</f>
        <v>191.94555253096328</v>
      </c>
      <c r="S9">
        <f>$I$9*[2]production!L82</f>
        <v>20.406893795755408</v>
      </c>
      <c r="T9">
        <f>$I$9*[2]production!M82</f>
        <v>22085.302949868576</v>
      </c>
      <c r="U9">
        <f>$I$9*[2]production!N82</f>
        <v>19.707826869829017</v>
      </c>
      <c r="V9">
        <f>$I$9*[2]production!O82</f>
        <v>750.16868601138265</v>
      </c>
      <c r="W9">
        <f>$I$9*[2]production!P82</f>
        <v>509.08558723612305</v>
      </c>
      <c r="X9">
        <f>$I$9*[2]production!Q82</f>
        <v>8.952307081808156</v>
      </c>
      <c r="Y9">
        <f>$I$9*[2]production!R82</f>
        <v>0.17963862581106158</v>
      </c>
      <c r="Z9">
        <f>$I$9*[2]production!S82</f>
        <v>15416.824633580709</v>
      </c>
      <c r="AA9">
        <f>$I$9*[2]production!T82</f>
        <v>40.160122985508707</v>
      </c>
      <c r="AB9">
        <f>$I$9*[2]production!U82</f>
        <v>9123.2902866293953</v>
      </c>
      <c r="AC9">
        <f>$I$9*[2]production!V82</f>
        <v>1.2700735494847821</v>
      </c>
      <c r="AD9">
        <f>$I$9*[2]production!W82</f>
        <v>42.069596440480375</v>
      </c>
      <c r="AE9">
        <f>$I$9*[2]production!X82</f>
        <v>0.27219817802549773</v>
      </c>
      <c r="AF9">
        <f>$I$9*[2]production!Y82</f>
        <v>1.3052361972559298E-4</v>
      </c>
      <c r="AG9">
        <f>$I$9*[2]production!Z82</f>
        <v>1.7795777396705614</v>
      </c>
      <c r="AH9">
        <f>$I$9*[2]production!AA82</f>
        <v>2.3105272809695134</v>
      </c>
      <c r="AI9">
        <f>$I$9*[2]production!AB82</f>
        <v>5.8845914653637879</v>
      </c>
      <c r="AJ9">
        <f>$I$9*[2]production!AC82</f>
        <v>0.97460426748107121</v>
      </c>
      <c r="AK9">
        <f>$I$9*[2]production!AD82</f>
        <v>4.7778696669257394</v>
      </c>
      <c r="AL9">
        <f>$I$9*[2]production!AE82</f>
        <v>1.6074675269079381</v>
      </c>
      <c r="AM9">
        <f>$I$9*[2]production!AF82</f>
        <v>30.212184888055969</v>
      </c>
      <c r="AN9">
        <f>$I$9*[2]production!AG82</f>
        <v>135.46957457691926</v>
      </c>
      <c r="AO9">
        <f>$I$9*[2]production!AH82</f>
        <v>62.983643809858108</v>
      </c>
    </row>
    <row r="10" spans="2:41" x14ac:dyDescent="0.25">
      <c r="B10" s="1" t="s">
        <v>10</v>
      </c>
      <c r="D10">
        <f>D12/[1]MABr!$E$13*[1]MABr!$E$31</f>
        <v>872472.8144855696</v>
      </c>
      <c r="E10" t="s">
        <v>13</v>
      </c>
      <c r="G10" t="str">
        <f>B8</f>
        <v>methanol</v>
      </c>
      <c r="I10">
        <f t="shared" si="3"/>
        <v>483.00340344983209</v>
      </c>
      <c r="J10" t="str">
        <f t="shared" si="3"/>
        <v>kg</v>
      </c>
      <c r="K10">
        <f>$I$10*[2]production!D18</f>
        <v>334.93871012228607</v>
      </c>
      <c r="L10">
        <f>$I$10*[2]production!E18</f>
        <v>28627.128719068096</v>
      </c>
      <c r="M10">
        <f>$I$10*[2]production!F18</f>
        <v>4214.1563947594395</v>
      </c>
      <c r="N10">
        <f>$I$10*[2]production!G18</f>
        <v>6.5403490861141762</v>
      </c>
      <c r="O10">
        <f>$I$10*[2]production!H18</f>
        <v>504.15895252093475</v>
      </c>
      <c r="P10">
        <f>$I$10*[2]production!I18</f>
        <v>3.7013033809764084</v>
      </c>
      <c r="Q10">
        <f>$I$10*[2]production!J18</f>
        <v>0.18203915272620722</v>
      </c>
      <c r="R10">
        <f>$I$10*[2]production!K18</f>
        <v>226.59138666041972</v>
      </c>
      <c r="S10">
        <f>$I$10*[2]production!L18</f>
        <v>30.60212963577446</v>
      </c>
      <c r="T10">
        <f>$I$10*[2]production!M18</f>
        <v>33613.061274264488</v>
      </c>
      <c r="U10">
        <f>$I$10*[2]production!N18</f>
        <v>3904.6478138287875</v>
      </c>
      <c r="V10">
        <f>$I$10*[2]production!O18</f>
        <v>308.71645534899466</v>
      </c>
      <c r="W10">
        <f>$I$10*[2]production!P18</f>
        <v>100.42606764528908</v>
      </c>
      <c r="X10">
        <f>$I$10*[2]production!Q18</f>
        <v>6.6079695625971535</v>
      </c>
      <c r="Y10">
        <f>$I$10*[2]production!R18</f>
        <v>0.22553843924089909</v>
      </c>
      <c r="Z10">
        <f>$I$10*[2]production!S18</f>
        <v>11032.280738197614</v>
      </c>
      <c r="AA10">
        <f>$I$10*[2]production!T18</f>
        <v>37.783424238266569</v>
      </c>
      <c r="AB10">
        <f>$I$10*[2]production!U18</f>
        <v>6459.204514334604</v>
      </c>
      <c r="AC10">
        <f>$I$10*[2]production!V18</f>
        <v>0.54511764113348049</v>
      </c>
      <c r="AD10">
        <f>$I$10*[2]production!W18</f>
        <v>21.394635755810313</v>
      </c>
      <c r="AE10">
        <f>$I$10*[2]production!X18</f>
        <v>8.8273702014491306E-2</v>
      </c>
      <c r="AF10">
        <f>$I$10*[2]production!Y18</f>
        <v>3.4988283542502389E-5</v>
      </c>
      <c r="AG10">
        <f>$I$10*[2]production!Z18</f>
        <v>1.1475194859161111</v>
      </c>
      <c r="AH10">
        <f>$I$10*[2]production!AA18</f>
        <v>1.7562486752839346</v>
      </c>
      <c r="AI10">
        <f>$I$10*[2]production!AB18</f>
        <v>2.0380328608565668</v>
      </c>
      <c r="AJ10">
        <f>$I$10*[2]production!AC18</f>
        <v>0.52797102031101151</v>
      </c>
      <c r="AK10">
        <f>$I$10*[2]production!AD18</f>
        <v>26.941446841028185</v>
      </c>
      <c r="AL10">
        <f>$I$10*[2]production!AE18</f>
        <v>2.2586688155524501</v>
      </c>
      <c r="AM10">
        <f>$I$10*[2]production!AF18</f>
        <v>110.03783537394075</v>
      </c>
      <c r="AN10">
        <f>$I$10*[2]production!AG18</f>
        <v>82.603242057990286</v>
      </c>
      <c r="AO10">
        <f>$I$10*[2]production!AH18</f>
        <v>13.03288083528682</v>
      </c>
    </row>
    <row r="11" spans="2:41" x14ac:dyDescent="0.25">
      <c r="B11" s="3" t="s">
        <v>6</v>
      </c>
      <c r="G11" t="str">
        <f>B9</f>
        <v>cooling</v>
      </c>
      <c r="I11">
        <f t="shared" si="3"/>
        <v>96.618731523827037</v>
      </c>
      <c r="J11" t="str">
        <f t="shared" si="3"/>
        <v>MJ</v>
      </c>
      <c r="K11">
        <f>$I$11*[2]production!D5</f>
        <v>14.942086830159852</v>
      </c>
      <c r="L11">
        <f>$I$11*[2]production!E5</f>
        <v>1.2413574626181298</v>
      </c>
      <c r="M11">
        <f>$I$11*[2]production!F5</f>
        <v>226.77382475957447</v>
      </c>
      <c r="N11">
        <f>$I$11*[2]production!G5</f>
        <v>7.5650534408526093E-2</v>
      </c>
      <c r="O11">
        <f>$I$11*[2]production!H5</f>
        <v>7.8620594215568538</v>
      </c>
      <c r="P11">
        <f>$I$11*[2]production!I5</f>
        <v>9.4758820941993373E-3</v>
      </c>
      <c r="Q11">
        <f>$I$11*[2]production!J5</f>
        <v>7.4390626149455394E-2</v>
      </c>
      <c r="R11">
        <f>$I$11*[2]production!K5</f>
        <v>3.0645529264727465</v>
      </c>
      <c r="S11">
        <f>$I$11*[2]production!L5</f>
        <v>0.39147011451509001</v>
      </c>
      <c r="T11">
        <f>$I$11*[2]production!M5</f>
        <v>239.49278172738948</v>
      </c>
      <c r="U11">
        <f>$I$11*[2]production!N5</f>
        <v>0.17580744388075567</v>
      </c>
      <c r="V11">
        <f>$I$11*[2]production!O5</f>
        <v>13.605849773185323</v>
      </c>
      <c r="W11">
        <f>$I$11*[2]production!P5</f>
        <v>5.4018566607656462</v>
      </c>
      <c r="X11">
        <f>$I$11*[2]production!Q5</f>
        <v>0.11994249331367887</v>
      </c>
      <c r="Y11">
        <f>$I$11*[2]production!R5</f>
        <v>2.5604930041129401E-3</v>
      </c>
      <c r="Z11">
        <f>$I$11*[2]production!S5</f>
        <v>133.8459287799576</v>
      </c>
      <c r="AA11">
        <f>$I$11*[2]production!T5</f>
        <v>0.51645610561431265</v>
      </c>
      <c r="AB11">
        <f>$I$11*[2]production!U5</f>
        <v>102.18397045959948</v>
      </c>
      <c r="AC11">
        <f>$I$11*[2]production!V5</f>
        <v>4.8913232833937437E-3</v>
      </c>
      <c r="AD11">
        <f>$I$11*[2]production!W5</f>
        <v>0.56528721252645486</v>
      </c>
      <c r="AE11">
        <f>$I$11*[2]production!X5</f>
        <v>2.2934388301810824E-3</v>
      </c>
      <c r="AF11">
        <f>$I$11*[2]production!Y5</f>
        <v>1.6900548518147823E-6</v>
      </c>
      <c r="AG11">
        <f>$I$11*[2]production!Z5</f>
        <v>1.4673486756523612E-2</v>
      </c>
      <c r="AH11">
        <f>$I$11*[2]production!AA5</f>
        <v>2.1659021045696305E-2</v>
      </c>
      <c r="AI11">
        <f>$I$11*[2]production!AB5</f>
        <v>3.3511240841724167E-2</v>
      </c>
      <c r="AJ11">
        <f>$I$11*[2]production!AC5</f>
        <v>4.4012730771048935E-3</v>
      </c>
      <c r="AK11">
        <f>$I$11*[2]production!AD5</f>
        <v>3.038852343887408E-2</v>
      </c>
      <c r="AL11">
        <f>$I$11*[2]production!AE5</f>
        <v>0.16339193687994391</v>
      </c>
      <c r="AM11">
        <f>$I$11*[2]production!AF5</f>
        <v>0.44700656139498585</v>
      </c>
      <c r="AN11">
        <f>$I$11*[2]production!AG5</f>
        <v>1.416623841602352</v>
      </c>
      <c r="AO11">
        <f>$I$11*[2]production!AH5</f>
        <v>0.6739639617444555</v>
      </c>
    </row>
    <row r="12" spans="2:41" x14ac:dyDescent="0.25">
      <c r="B12" s="1" t="s">
        <v>7</v>
      </c>
      <c r="D12">
        <v>1</v>
      </c>
      <c r="E12" t="s">
        <v>11</v>
      </c>
      <c r="G12" t="s">
        <v>18</v>
      </c>
      <c r="I12">
        <f>D6/'[1]HBr pro'!$G$12*'[1]HBr pro'!$F$25</f>
        <v>6871.1074294957871</v>
      </c>
      <c r="J12" t="s">
        <v>12</v>
      </c>
      <c r="K12">
        <f>$I$12*[2]production!D6</f>
        <v>155.48629002206016</v>
      </c>
      <c r="L12">
        <f>$I$12*[2]production!E6</f>
        <v>5662.6170547960674</v>
      </c>
      <c r="M12">
        <f>$I$12*[2]production!F6</f>
        <v>1839.1893256531375</v>
      </c>
      <c r="N12">
        <f>$I$12*[2]production!G6</f>
        <v>2.2407368438328712</v>
      </c>
      <c r="O12">
        <f>$I$12*[2]production!H6</f>
        <v>162.40549520356242</v>
      </c>
      <c r="P12">
        <f>$I$12*[2]production!I6</f>
        <v>1.2176289475809483</v>
      </c>
      <c r="Q12">
        <f>$I$12*[2]production!J6</f>
        <v>1.2548703498488156</v>
      </c>
      <c r="R12">
        <f>$I$12*[2]production!K6</f>
        <v>86.452273677915983</v>
      </c>
      <c r="S12">
        <f>$I$12*[2]production!L6</f>
        <v>9.7590338821128668</v>
      </c>
      <c r="T12">
        <f>$I$12*[2]production!M6</f>
        <v>7765.1364193540603</v>
      </c>
      <c r="U12">
        <f>$I$12*[2]production!N6</f>
        <v>770.59469821795255</v>
      </c>
      <c r="V12">
        <f>$I$12*[2]production!O6</f>
        <v>127.68578936232021</v>
      </c>
      <c r="W12">
        <f>$I$12*[2]production!P6</f>
        <v>43.833542735725423</v>
      </c>
      <c r="X12">
        <f>$I$12*[2]production!Q6</f>
        <v>2.9919550190996453</v>
      </c>
      <c r="Y12">
        <f>$I$12*[2]production!R6</f>
        <v>7.1473259481615176E-2</v>
      </c>
      <c r="Z12">
        <f>$I$12*[2]production!S6</f>
        <v>3656.5972407547733</v>
      </c>
      <c r="AA12">
        <f>$I$12*[2]production!T6</f>
        <v>12.544580834030459</v>
      </c>
      <c r="AB12">
        <f>$I$12*[2]production!U6</f>
        <v>2423.5083014574593</v>
      </c>
      <c r="AC12">
        <f>$I$12*[2]production!V6</f>
        <v>0.8428787483762481</v>
      </c>
      <c r="AD12">
        <f>$I$12*[2]production!W6</f>
        <v>8.081109447829995</v>
      </c>
      <c r="AE12">
        <f>$I$12*[2]production!X6</f>
        <v>4.1897264662093509E-2</v>
      </c>
      <c r="AF12">
        <f>$I$12*[2]production!Y6</f>
        <v>1.2190031690668475E-5</v>
      </c>
      <c r="AG12">
        <f>$I$12*[2]production!Z6</f>
        <v>1.6471418729987299</v>
      </c>
      <c r="AH12">
        <f>$I$12*[2]production!AA6</f>
        <v>2.8570064691843484</v>
      </c>
      <c r="AI12">
        <f>$I$12*[2]production!AB6</f>
        <v>2.1307304138866434</v>
      </c>
      <c r="AJ12">
        <f>$I$12*[2]production!AC6</f>
        <v>0.51057825087097286</v>
      </c>
      <c r="AK12">
        <f>$I$12*[2]production!AD6</f>
        <v>12.05192243133561</v>
      </c>
      <c r="AL12">
        <f>$I$12*[2]production!AE6</f>
        <v>0.3949924816919948</v>
      </c>
      <c r="AM12">
        <f>$I$12*[2]production!AF6</f>
        <v>27.25837028355274</v>
      </c>
      <c r="AN12">
        <f>$I$12*[2]production!AG6</f>
        <v>31.261477471976985</v>
      </c>
      <c r="AO12">
        <f>$I$12*[2]production!AH6</f>
        <v>5.6305289831003229</v>
      </c>
    </row>
    <row r="13" spans="2:41" x14ac:dyDescent="0.25">
      <c r="B13" s="1" t="s">
        <v>8</v>
      </c>
      <c r="D13">
        <f>D12/[1]MABr!$E$13*[1]MABr!$E$14</f>
        <v>2580.3465226117651</v>
      </c>
      <c r="E13" t="s">
        <v>11</v>
      </c>
      <c r="G13" t="str">
        <f>B10</f>
        <v>electricity</v>
      </c>
      <c r="I13">
        <f>D10</f>
        <v>872472.8144855696</v>
      </c>
      <c r="J13" t="str">
        <f>E10</f>
        <v>kWh</v>
      </c>
      <c r="K13">
        <f>$I$13*[2]production!D7</f>
        <v>619385.90045959561</v>
      </c>
      <c r="L13">
        <f>$I$13*[2]production!E7</f>
        <v>5029.9802700722057</v>
      </c>
      <c r="M13">
        <f>$I$13*[2]production!F7</f>
        <v>10839602.247168716</v>
      </c>
      <c r="N13">
        <f>$I$13*[2]production!G7</f>
        <v>355.50649771843507</v>
      </c>
      <c r="O13">
        <f>$I$13*[2]production!H7</f>
        <v>37403.782029810856</v>
      </c>
      <c r="P13">
        <f>$I$13*[2]production!I7</f>
        <v>40.699111850122847</v>
      </c>
      <c r="Q13">
        <f>$I$13*[2]production!J7</f>
        <v>2.4483332120094055</v>
      </c>
      <c r="R13">
        <f>$I$13*[2]production!K7</f>
        <v>14557.208909691728</v>
      </c>
      <c r="S13">
        <f>$I$13*[2]production!L7</f>
        <v>1591.9138973103702</v>
      </c>
      <c r="T13">
        <f>$I$13*[2]production!M7</f>
        <v>10898583.786218384</v>
      </c>
      <c r="U13">
        <f>$I$13*[2]production!N7</f>
        <v>709.11972942943635</v>
      </c>
      <c r="V13">
        <f>$I$13*[2]production!O7</f>
        <v>584548.06097718677</v>
      </c>
      <c r="W13">
        <f>$I$13*[2]production!P7</f>
        <v>258164.70580628005</v>
      </c>
      <c r="X13">
        <f>$I$13*[2]production!Q7</f>
        <v>2225.6781497526881</v>
      </c>
      <c r="Y13">
        <f>$I$13*[2]production!R7</f>
        <v>10.861414067530857</v>
      </c>
      <c r="Z13">
        <f>$I$13*[2]production!S7</f>
        <v>4552999.3823929448</v>
      </c>
      <c r="AA13">
        <f>$I$13*[2]production!T7</f>
        <v>3684.4526955725605</v>
      </c>
      <c r="AB13">
        <f>$I$13*[2]production!U7</f>
        <v>1369258.8350536528</v>
      </c>
      <c r="AC13">
        <f>$I$13*[2]production!V7</f>
        <v>536.35266270500392</v>
      </c>
      <c r="AD13">
        <f>$I$13*[2]production!W7</f>
        <v>2616.545970642223</v>
      </c>
      <c r="AE13">
        <f>$I$13*[2]production!X7</f>
        <v>96.277375078482606</v>
      </c>
      <c r="AF13">
        <f>$I$13*[2]production!Y7</f>
        <v>5.1732403062107364E-2</v>
      </c>
      <c r="AG13">
        <f>$I$13*[2]production!Z7</f>
        <v>653.15059838018703</v>
      </c>
      <c r="AH13">
        <f>$I$13*[2]production!AA7</f>
        <v>1756.811259248143</v>
      </c>
      <c r="AI13">
        <f>$I$13*[2]production!AB7</f>
        <v>2530.1711620081514</v>
      </c>
      <c r="AJ13">
        <f>$I$13*[2]production!AC7</f>
        <v>45.28395649024452</v>
      </c>
      <c r="AK13">
        <f>$I$13*[2]production!AD7</f>
        <v>279.2872726449757</v>
      </c>
      <c r="AL13">
        <f>$I$13*[2]production!AE7</f>
        <v>69.960105102339881</v>
      </c>
      <c r="AM13">
        <f>$I$13*[2]production!AF7</f>
        <v>17112.68178331996</v>
      </c>
      <c r="AN13">
        <f>$I$13*[2]production!AG7</f>
        <v>52768.900765716222</v>
      </c>
      <c r="AO13">
        <f>$I$13*[2]production!AH7</f>
        <v>31078.354124790476</v>
      </c>
    </row>
    <row r="14" spans="2:41" x14ac:dyDescent="0.25">
      <c r="G14" s="2" t="str">
        <f>B11</f>
        <v>process output</v>
      </c>
    </row>
    <row r="15" spans="2:41" x14ac:dyDescent="0.25">
      <c r="D15">
        <f>SUM(D6:D8)-SUM(D12:D13)</f>
        <v>0</v>
      </c>
      <c r="G15" s="5" t="str">
        <f>B12</f>
        <v>MABr</v>
      </c>
      <c r="I15">
        <f>D12</f>
        <v>1</v>
      </c>
      <c r="J15" t="str">
        <f>E12</f>
        <v>kg</v>
      </c>
    </row>
    <row r="16" spans="2:41" x14ac:dyDescent="0.25">
      <c r="G16" s="6" t="s">
        <v>17</v>
      </c>
      <c r="I16">
        <f>D6/'[1]HBr pro'!$G$12*'[1]HBr pro'!$E$14</f>
        <v>171.9322501917502</v>
      </c>
      <c r="J16" t="s">
        <v>11</v>
      </c>
    </row>
    <row r="17" spans="7:41" x14ac:dyDescent="0.25">
      <c r="G17" t="str">
        <f>B13</f>
        <v>waste</v>
      </c>
      <c r="I17">
        <f>D13</f>
        <v>2580.3465226117651</v>
      </c>
      <c r="J17" t="str">
        <f>E13</f>
        <v>kg</v>
      </c>
      <c r="K17">
        <f>$I$17*[2]production!D4</f>
        <v>952.92197080052483</v>
      </c>
      <c r="L17">
        <f>$I$17*[2]production!E4</f>
        <v>94.814832973369306</v>
      </c>
      <c r="M17">
        <f>$I$17*[2]production!F4</f>
        <v>5635.2187707318335</v>
      </c>
      <c r="N17">
        <f>$I$17*[2]production!G4</f>
        <v>2.7712921652850357</v>
      </c>
      <c r="O17">
        <f>$I$17*[2]production!H4</f>
        <v>208.17719675127199</v>
      </c>
      <c r="P17">
        <f>$I$17*[2]production!I4</f>
        <v>0.40514020751527319</v>
      </c>
      <c r="Q17">
        <f>$I$17*[2]production!J4</f>
        <v>0.13568236119849444</v>
      </c>
      <c r="R17">
        <f>$I$17*[2]production!K4</f>
        <v>153.64673368891755</v>
      </c>
      <c r="S17">
        <f>$I$17*[2]production!L4</f>
        <v>12.12195189392555</v>
      </c>
      <c r="T17">
        <f>$I$17*[2]production!M4</f>
        <v>6107.2916007733165</v>
      </c>
      <c r="U17">
        <f>$I$17*[2]production!N4</f>
        <v>15.724889743448356</v>
      </c>
      <c r="V17">
        <f>$I$17*[2]production!O4</f>
        <v>926.75725706124149</v>
      </c>
      <c r="W17">
        <f>$I$17*[2]production!P4</f>
        <v>134.30445615541976</v>
      </c>
      <c r="X17">
        <f>$I$17*[2]production!Q4</f>
        <v>315.75700397200171</v>
      </c>
      <c r="Y17">
        <f>$I$17*[2]production!R4</f>
        <v>4.7963481162307495</v>
      </c>
      <c r="Z17">
        <f>$I$17*[2]production!S4</f>
        <v>293772.45159934944</v>
      </c>
      <c r="AA17">
        <f>$I$17*[2]production!T4</f>
        <v>27.02912982435824</v>
      </c>
      <c r="AB17">
        <f>$I$17*[2]production!U4</f>
        <v>236039.77850243382</v>
      </c>
      <c r="AC17">
        <f>$I$17*[2]production!V4</f>
        <v>0.74778442225288955</v>
      </c>
      <c r="AD17">
        <f>$I$17*[2]production!W4</f>
        <v>14.566056120143413</v>
      </c>
      <c r="AE17">
        <f>$I$17*[2]production!X4</f>
        <v>-0.20763274363500089</v>
      </c>
      <c r="AF17">
        <f>$I$17*[2]production!Y4</f>
        <v>4.7630616460890571E-5</v>
      </c>
      <c r="AG17">
        <f>$I$17*[2]production!Z4</f>
        <v>1.0843906261275942</v>
      </c>
      <c r="AH17">
        <f>$I$17*[2]production!AA4</f>
        <v>2.2509910924655991</v>
      </c>
      <c r="AI17">
        <f>$I$17*[2]production!AB4</f>
        <v>2.558258756378208</v>
      </c>
      <c r="AJ17">
        <f>$I$17*[2]production!AC4</f>
        <v>3.3005212370727088</v>
      </c>
      <c r="AK17">
        <f>$I$17*[2]production!AD4</f>
        <v>32.574294501450922</v>
      </c>
      <c r="AL17">
        <f>$I$17*[2]production!AE4</f>
        <v>1.2309801120771686</v>
      </c>
      <c r="AM17">
        <f>$I$17*[2]production!AF4</f>
        <v>88.957446367040603</v>
      </c>
      <c r="AN17">
        <f>$I$17*[2]production!AG4</f>
        <v>2040.5380300813836</v>
      </c>
      <c r="AO17">
        <f>$I$17*[2]production!AH4</f>
        <v>16.779993436544309</v>
      </c>
    </row>
    <row r="18" spans="7:41" x14ac:dyDescent="0.25">
      <c r="G18" t="s">
        <v>19</v>
      </c>
      <c r="I18">
        <f>D6/'[1]HBr pro'!$G$12*'[1]HBr pro'!$E$7</f>
        <v>492.81877547625868</v>
      </c>
      <c r="J18" t="s">
        <v>11</v>
      </c>
      <c r="K18">
        <f>$I$18/1000*[2]production!D3</f>
        <v>1.2198743149363831</v>
      </c>
      <c r="L18">
        <f>$I$18/1000*[2]production!E3</f>
        <v>0.29985558393852962</v>
      </c>
      <c r="M18">
        <f>$I$18/1000*[2]production!F3</f>
        <v>8.0886345618918334</v>
      </c>
      <c r="N18">
        <f>$I$18/1000*[2]production!G3</f>
        <v>1.4924523796523018E-2</v>
      </c>
      <c r="O18">
        <f>$I$18/1000*[2]production!H3</f>
        <v>1.1703460280010192</v>
      </c>
      <c r="P18">
        <f>$I$18/1000*[2]production!I3</f>
        <v>1.4822510309999432E-3</v>
      </c>
      <c r="Q18">
        <f>$I$18/1000*[2]production!J3</f>
        <v>1.0138267849097594E-2</v>
      </c>
      <c r="R18">
        <f>$I$18/1000*[2]production!K3</f>
        <v>0.53953799539140801</v>
      </c>
      <c r="S18">
        <f>$I$18/1000*[2]production!L3</f>
        <v>6.9191756076866714E-2</v>
      </c>
      <c r="T18">
        <f>$I$18/1000*[2]production!M3</f>
        <v>10.194110967976281</v>
      </c>
      <c r="U18">
        <f>$I$18/1000*[2]production!N3</f>
        <v>4.3800747126778922E-2</v>
      </c>
      <c r="V18">
        <f>$I$18/1000*[2]production!O3</f>
        <v>1.1161852445761782</v>
      </c>
      <c r="W18">
        <f>$I$18/1000*[2]production!P3</f>
        <v>0.19287448415814337</v>
      </c>
      <c r="X18">
        <f>$I$18/1000*[2]production!Q3</f>
        <v>1.7054979362906883E-2</v>
      </c>
      <c r="Y18">
        <f>$I$18/1000*[2]production!R3</f>
        <v>6.9310032582981023E-3</v>
      </c>
      <c r="Z18">
        <f>$I$18/1000*[2]production!S3</f>
        <v>15.746052695241941</v>
      </c>
      <c r="AA18">
        <f>$I$18/1000*[2]production!T3</f>
        <v>7.8190626917063202E-2</v>
      </c>
      <c r="AB18">
        <f>$I$18/1000*[2]production!U3</f>
        <v>15.314343447924738</v>
      </c>
      <c r="AC18">
        <f>$I$18/1000*[2]production!V3</f>
        <v>6.4238927383330313E-2</v>
      </c>
      <c r="AD18">
        <f>$I$18/1000*[2]production!W3</f>
        <v>8.607572732468334E-2</v>
      </c>
      <c r="AE18">
        <f>$I$18/1000*[2]production!X3</f>
        <v>8.9515602377507629E-5</v>
      </c>
      <c r="AF18">
        <f>$I$18/1000*[2]production!Y3</f>
        <v>9.0447029863157756E-8</v>
      </c>
      <c r="AG18">
        <f>$I$18/1000*[2]production!Z3</f>
        <v>2.4922831113385357E-3</v>
      </c>
      <c r="AH18">
        <f>$I$18/1000*[2]production!AA3</f>
        <v>2.9303497208593818E-3</v>
      </c>
      <c r="AI18">
        <f>$I$18/1000*[2]production!AB3</f>
        <v>5.1105307016888028E-3</v>
      </c>
      <c r="AJ18">
        <f>$I$18/1000*[2]production!AC3</f>
        <v>6.8082913832045132E-4</v>
      </c>
      <c r="AK18">
        <f>$I$18/1000*[2]production!AD3</f>
        <v>1.151273941390088E-2</v>
      </c>
      <c r="AL18">
        <f>$I$18/1000*[2]production!AE3</f>
        <v>5.2480271400466788E-3</v>
      </c>
      <c r="AM18">
        <f>$I$18/1000*[2]production!AF3</f>
        <v>4.9996464772066443E-2</v>
      </c>
      <c r="AN18">
        <f>$I$18/1000*[2]production!AG3</f>
        <v>0.15132493319773999</v>
      </c>
      <c r="AO18">
        <f>$I$18/1000*[2]production!AH3</f>
        <v>2.7121295670784945E-2</v>
      </c>
    </row>
    <row r="19" spans="7:41" x14ac:dyDescent="0.25">
      <c r="K19">
        <f>SUM(K6:K18)</f>
        <v>625913.84369883372</v>
      </c>
      <c r="L19">
        <f t="shared" ref="L19:AO19" si="4">SUM(L6:L18)</f>
        <v>40121.309132838905</v>
      </c>
      <c r="M19">
        <f t="shared" si="4"/>
        <v>10926685.735590108</v>
      </c>
      <c r="N19">
        <f t="shared" si="4"/>
        <v>399.80610625818787</v>
      </c>
      <c r="O19">
        <f t="shared" si="4"/>
        <v>40785.625865006106</v>
      </c>
      <c r="P19">
        <f t="shared" si="4"/>
        <v>49.395090365674356</v>
      </c>
      <c r="Q19">
        <f t="shared" si="4"/>
        <v>4.5935936032351838</v>
      </c>
      <c r="R19">
        <f t="shared" si="4"/>
        <v>16177.770723459038</v>
      </c>
      <c r="S19">
        <f t="shared" si="4"/>
        <v>1791.0959403957295</v>
      </c>
      <c r="T19">
        <f t="shared" si="4"/>
        <v>11026015.332042037</v>
      </c>
      <c r="U19">
        <f t="shared" si="4"/>
        <v>5506.2280783123397</v>
      </c>
      <c r="V19">
        <f t="shared" si="4"/>
        <v>590656.00187938195</v>
      </c>
      <c r="W19">
        <f t="shared" si="4"/>
        <v>260240.15502414352</v>
      </c>
      <c r="X19">
        <f t="shared" si="4"/>
        <v>2589.1134991540457</v>
      </c>
      <c r="Y19">
        <f t="shared" si="4"/>
        <v>17.152968611382057</v>
      </c>
      <c r="Z19">
        <f t="shared" si="4"/>
        <v>4924979.8393692598</v>
      </c>
      <c r="AA19">
        <f t="shared" si="4"/>
        <v>4019.4323336934031</v>
      </c>
      <c r="AB19">
        <f t="shared" si="4"/>
        <v>1658712.4695124836</v>
      </c>
      <c r="AC19">
        <f t="shared" si="4"/>
        <v>542.64873526906729</v>
      </c>
      <c r="AD19">
        <f t="shared" si="4"/>
        <v>2801.980835659931</v>
      </c>
      <c r="AE19">
        <f t="shared" si="4"/>
        <v>97.347591211907172</v>
      </c>
      <c r="AF19">
        <f t="shared" si="4"/>
        <v>5.2638239141712673E-2</v>
      </c>
      <c r="AG19">
        <f t="shared" si="4"/>
        <v>666.03188646681019</v>
      </c>
      <c r="AH19">
        <f t="shared" si="4"/>
        <v>1775.1194877378466</v>
      </c>
      <c r="AI19">
        <f t="shared" si="4"/>
        <v>2562.1901711517949</v>
      </c>
      <c r="AJ19">
        <f t="shared" si="4"/>
        <v>56.615047097297925</v>
      </c>
      <c r="AK19">
        <f t="shared" si="4"/>
        <v>377.14118508417249</v>
      </c>
      <c r="AL19">
        <f t="shared" si="4"/>
        <v>85.071217067875452</v>
      </c>
      <c r="AM19">
        <f t="shared" si="4"/>
        <v>17521.194581161701</v>
      </c>
      <c r="AN19">
        <f t="shared" si="4"/>
        <v>55537.69309646004</v>
      </c>
      <c r="AO19">
        <f t="shared" si="4"/>
        <v>31335.809629545656</v>
      </c>
    </row>
    <row r="20" spans="7:41" x14ac:dyDescent="0.25">
      <c r="G20">
        <f>I15+I16</f>
        <v>172.9322501917502</v>
      </c>
      <c r="K20" s="9">
        <f>K19/$G$20*$I$15</f>
        <v>3619.4165229724927</v>
      </c>
      <c r="L20" s="9">
        <f t="shared" ref="L20:AO20" si="5">L19/$G$20*$I$15</f>
        <v>232.00593925280981</v>
      </c>
      <c r="M20" s="9">
        <f t="shared" si="5"/>
        <v>63184.777411237141</v>
      </c>
      <c r="N20" s="9">
        <f t="shared" si="5"/>
        <v>2.3119233446328034</v>
      </c>
      <c r="O20" s="9">
        <f t="shared" si="5"/>
        <v>235.84742475612452</v>
      </c>
      <c r="P20" s="9">
        <f t="shared" si="5"/>
        <v>0.28563261225655856</v>
      </c>
      <c r="Q20" s="9">
        <f t="shared" si="5"/>
        <v>2.6562966700206178E-2</v>
      </c>
      <c r="R20" s="9">
        <f t="shared" si="5"/>
        <v>93.54976128235684</v>
      </c>
      <c r="S20" s="9">
        <f t="shared" si="5"/>
        <v>10.357211789066135</v>
      </c>
      <c r="T20" s="9">
        <f t="shared" si="5"/>
        <v>63759.161867241099</v>
      </c>
      <c r="U20" s="9">
        <f t="shared" si="5"/>
        <v>31.840377212503398</v>
      </c>
      <c r="V20" s="9">
        <f t="shared" si="5"/>
        <v>3415.5341252106105</v>
      </c>
      <c r="W20" s="9">
        <f t="shared" si="5"/>
        <v>1504.8676850939303</v>
      </c>
      <c r="X20" s="9">
        <f t="shared" si="5"/>
        <v>14.971837215344118</v>
      </c>
      <c r="Y20" s="9">
        <f t="shared" si="5"/>
        <v>9.9188951698497854E-2</v>
      </c>
      <c r="Z20" s="9">
        <f t="shared" si="5"/>
        <v>28479.24452442132</v>
      </c>
      <c r="AA20" s="9">
        <f t="shared" si="5"/>
        <v>23.242815202118681</v>
      </c>
      <c r="AB20" s="9">
        <f t="shared" si="5"/>
        <v>9591.6896222264804</v>
      </c>
      <c r="AC20" s="9">
        <f t="shared" si="5"/>
        <v>3.1379267584118589</v>
      </c>
      <c r="AD20" s="9">
        <f t="shared" si="5"/>
        <v>16.202766300404043</v>
      </c>
      <c r="AE20" s="9">
        <f t="shared" si="5"/>
        <v>0.56292328992403973</v>
      </c>
      <c r="AF20" s="9">
        <f t="shared" si="5"/>
        <v>3.0438648131477213E-4</v>
      </c>
      <c r="AG20" s="9">
        <f t="shared" si="5"/>
        <v>3.851403574106639</v>
      </c>
      <c r="AH20" s="9">
        <f t="shared" si="5"/>
        <v>10.26482617192319</v>
      </c>
      <c r="AI20" s="9">
        <f t="shared" si="5"/>
        <v>14.816150072128218</v>
      </c>
      <c r="AJ20" s="9">
        <f t="shared" si="5"/>
        <v>0.32738281630246646</v>
      </c>
      <c r="AK20" s="9">
        <f t="shared" si="5"/>
        <v>2.1808609132535546</v>
      </c>
      <c r="AL20" s="9">
        <f t="shared" si="5"/>
        <v>0.49193378894652123</v>
      </c>
      <c r="AM20" s="9">
        <f t="shared" si="5"/>
        <v>101.31825938616946</v>
      </c>
      <c r="AN20" s="9">
        <f t="shared" si="5"/>
        <v>321.15289678402326</v>
      </c>
      <c r="AO20" s="9">
        <f t="shared" si="5"/>
        <v>181.20280974080879</v>
      </c>
    </row>
  </sheetData>
  <mergeCells count="4">
    <mergeCell ref="K4:K5"/>
    <mergeCell ref="L4:T4"/>
    <mergeCell ref="U4:AL4"/>
    <mergeCell ref="AM4:A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2018-05-10T20:17:09Z</dcterms:modified>
</cp:coreProperties>
</file>