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filterPrivacy="1"/>
  <xr:revisionPtr revIDLastSave="0" documentId="13_ncr:1_{64C13CDD-30D2-4187-810C-CDD3E054A4F1}" xr6:coauthVersionLast="40" xr6:coauthVersionMax="40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externalReferences>
    <externalReference r:id="rId2"/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6" i="1" l="1"/>
  <c r="M6" i="1"/>
  <c r="N6" i="1"/>
  <c r="O6" i="1"/>
  <c r="P6" i="1"/>
  <c r="P14" i="1" s="1"/>
  <c r="Q6" i="1"/>
  <c r="Q14" i="1" s="1"/>
  <c r="R6" i="1"/>
  <c r="R14" i="1" s="1"/>
  <c r="S6" i="1"/>
  <c r="T6" i="1"/>
  <c r="U6" i="1"/>
  <c r="V6" i="1"/>
  <c r="W6" i="1"/>
  <c r="X6" i="1"/>
  <c r="X14" i="1" s="1"/>
  <c r="Y6" i="1"/>
  <c r="Y14" i="1" s="1"/>
  <c r="Z6" i="1"/>
  <c r="Z14" i="1" s="1"/>
  <c r="AA6" i="1"/>
  <c r="AB6" i="1"/>
  <c r="AC6" i="1"/>
  <c r="AD6" i="1"/>
  <c r="AE6" i="1"/>
  <c r="AF6" i="1"/>
  <c r="AF14" i="1" s="1"/>
  <c r="AG6" i="1"/>
  <c r="AG14" i="1" s="1"/>
  <c r="AH6" i="1"/>
  <c r="AH14" i="1" s="1"/>
  <c r="AI6" i="1"/>
  <c r="AJ6" i="1"/>
  <c r="AK6" i="1"/>
  <c r="AL6" i="1"/>
  <c r="AM6" i="1"/>
  <c r="AN6" i="1"/>
  <c r="AN14" i="1" s="1"/>
  <c r="AO6" i="1"/>
  <c r="AO14" i="1" s="1"/>
  <c r="L7" i="1"/>
  <c r="M7" i="1"/>
  <c r="N7" i="1"/>
  <c r="O7" i="1"/>
  <c r="P7" i="1"/>
  <c r="Q7" i="1"/>
  <c r="R7" i="1"/>
  <c r="S7" i="1"/>
  <c r="S14" i="1" s="1"/>
  <c r="T7" i="1"/>
  <c r="U7" i="1"/>
  <c r="V7" i="1"/>
  <c r="W7" i="1"/>
  <c r="X7" i="1"/>
  <c r="Y7" i="1"/>
  <c r="Z7" i="1"/>
  <c r="AA7" i="1"/>
  <c r="AA14" i="1" s="1"/>
  <c r="AB7" i="1"/>
  <c r="AC7" i="1"/>
  <c r="AD7" i="1"/>
  <c r="AE7" i="1"/>
  <c r="AF7" i="1"/>
  <c r="AG7" i="1"/>
  <c r="AH7" i="1"/>
  <c r="AI7" i="1"/>
  <c r="AI14" i="1" s="1"/>
  <c r="AJ7" i="1"/>
  <c r="AK7" i="1"/>
  <c r="AL7" i="1"/>
  <c r="AM7" i="1"/>
  <c r="AN7" i="1"/>
  <c r="AO7" i="1"/>
  <c r="L8" i="1"/>
  <c r="L14" i="1" s="1"/>
  <c r="M8" i="1"/>
  <c r="N8" i="1"/>
  <c r="O8" i="1"/>
  <c r="P8" i="1"/>
  <c r="Q8" i="1"/>
  <c r="R8" i="1"/>
  <c r="S8" i="1"/>
  <c r="T8" i="1"/>
  <c r="T14" i="1" s="1"/>
  <c r="U8" i="1"/>
  <c r="V8" i="1"/>
  <c r="W8" i="1"/>
  <c r="X8" i="1"/>
  <c r="Y8" i="1"/>
  <c r="Z8" i="1"/>
  <c r="AA8" i="1"/>
  <c r="AB8" i="1"/>
  <c r="AB14" i="1" s="1"/>
  <c r="AC8" i="1"/>
  <c r="AD8" i="1"/>
  <c r="AE8" i="1"/>
  <c r="AF8" i="1"/>
  <c r="AG8" i="1"/>
  <c r="AH8" i="1"/>
  <c r="AI8" i="1"/>
  <c r="AJ8" i="1"/>
  <c r="AJ14" i="1" s="1"/>
  <c r="AK8" i="1"/>
  <c r="AL8" i="1"/>
  <c r="AM8" i="1"/>
  <c r="AN8" i="1"/>
  <c r="AO8" i="1"/>
  <c r="L9" i="1"/>
  <c r="M9" i="1"/>
  <c r="M14" i="1" s="1"/>
  <c r="N9" i="1"/>
  <c r="O9" i="1"/>
  <c r="P9" i="1"/>
  <c r="Q9" i="1"/>
  <c r="R9" i="1"/>
  <c r="S9" i="1"/>
  <c r="T9" i="1"/>
  <c r="U9" i="1"/>
  <c r="U14" i="1" s="1"/>
  <c r="V9" i="1"/>
  <c r="W9" i="1"/>
  <c r="X9" i="1"/>
  <c r="Y9" i="1"/>
  <c r="Z9" i="1"/>
  <c r="AA9" i="1"/>
  <c r="AB9" i="1"/>
  <c r="AC9" i="1"/>
  <c r="AC14" i="1" s="1"/>
  <c r="AD9" i="1"/>
  <c r="AE9" i="1"/>
  <c r="AF9" i="1"/>
  <c r="AG9" i="1"/>
  <c r="AH9" i="1"/>
  <c r="AI9" i="1"/>
  <c r="AJ9" i="1"/>
  <c r="AK9" i="1"/>
  <c r="AK14" i="1" s="1"/>
  <c r="AL9" i="1"/>
  <c r="AM9" i="1"/>
  <c r="AN9" i="1"/>
  <c r="AO9" i="1"/>
  <c r="L12" i="1"/>
  <c r="M12" i="1"/>
  <c r="N12" i="1"/>
  <c r="N14" i="1" s="1"/>
  <c r="O12" i="1"/>
  <c r="P12" i="1"/>
  <c r="Q12" i="1"/>
  <c r="R12" i="1"/>
  <c r="S12" i="1"/>
  <c r="T12" i="1"/>
  <c r="U12" i="1"/>
  <c r="V12" i="1"/>
  <c r="V14" i="1" s="1"/>
  <c r="W12" i="1"/>
  <c r="X12" i="1"/>
  <c r="Y12" i="1"/>
  <c r="Z12" i="1"/>
  <c r="AA12" i="1"/>
  <c r="AB12" i="1"/>
  <c r="AC12" i="1"/>
  <c r="AD12" i="1"/>
  <c r="AD14" i="1" s="1"/>
  <c r="AE12" i="1"/>
  <c r="AF12" i="1"/>
  <c r="AG12" i="1"/>
  <c r="AH12" i="1"/>
  <c r="AI12" i="1"/>
  <c r="AJ12" i="1"/>
  <c r="AK12" i="1"/>
  <c r="AL12" i="1"/>
  <c r="AL14" i="1" s="1"/>
  <c r="AM12" i="1"/>
  <c r="AN12" i="1"/>
  <c r="AO12" i="1"/>
  <c r="O14" i="1"/>
  <c r="W14" i="1"/>
  <c r="AE14" i="1"/>
  <c r="AM14" i="1"/>
  <c r="K14" i="1"/>
  <c r="K9" i="1"/>
  <c r="K12" i="1"/>
  <c r="K8" i="1"/>
  <c r="K7" i="1"/>
  <c r="K6" i="1"/>
  <c r="I9" i="1"/>
  <c r="I12" i="1"/>
  <c r="I6" i="1"/>
  <c r="I13" i="1"/>
  <c r="I7" i="1"/>
  <c r="I4" i="1"/>
  <c r="J4" i="1"/>
  <c r="G5" i="1"/>
  <c r="G8" i="1"/>
  <c r="J8" i="1"/>
  <c r="G9" i="1"/>
  <c r="J9" i="1"/>
  <c r="G10" i="1"/>
  <c r="G11" i="1"/>
  <c r="I11" i="1"/>
  <c r="J11" i="1"/>
  <c r="G12" i="1"/>
  <c r="J12" i="1"/>
  <c r="D8" i="1"/>
  <c r="D11" i="1"/>
  <c r="D7" i="1"/>
  <c r="I8" i="1" s="1"/>
  <c r="D6" i="1"/>
</calcChain>
</file>

<file path=xl/sharedStrings.xml><?xml version="1.0" encoding="utf-8"?>
<sst xmlns="http://schemas.openxmlformats.org/spreadsheetml/2006/main" count="54" uniqueCount="48">
  <si>
    <t>process input</t>
  </si>
  <si>
    <t>process output</t>
  </si>
  <si>
    <t>value</t>
  </si>
  <si>
    <t>unit</t>
  </si>
  <si>
    <t>H2</t>
  </si>
  <si>
    <t>naphthalene </t>
  </si>
  <si>
    <t>Tetralin</t>
  </si>
  <si>
    <t>kg</t>
  </si>
  <si>
    <t>waste</t>
  </si>
  <si>
    <t>heat</t>
  </si>
  <si>
    <t>MJ</t>
  </si>
  <si>
    <t>coal tar</t>
  </si>
  <si>
    <t>NaOH (50%)</t>
  </si>
  <si>
    <t>H2O</t>
  </si>
  <si>
    <t>IPCC 2013/kg CO2-Eq</t>
  </si>
  <si>
    <t>cumulative energy demand/MJ-Eq</t>
  </si>
  <si>
    <t xml:space="preserve">ReCiPe Midpoint (E) </t>
  </si>
  <si>
    <t>ReCiPe Endpoint (E,A)</t>
  </si>
  <si>
    <t>biomass</t>
  </si>
  <si>
    <t>fossil</t>
  </si>
  <si>
    <t>geothermal</t>
  </si>
  <si>
    <t>nuclear</t>
  </si>
  <si>
    <t>forest</t>
  </si>
  <si>
    <t>solar</t>
  </si>
  <si>
    <t>water</t>
  </si>
  <si>
    <t>wind</t>
  </si>
  <si>
    <t>total</t>
  </si>
  <si>
    <t>agricultural land occupation</t>
  </si>
  <si>
    <t>climate change</t>
  </si>
  <si>
    <t>fossil depletion</t>
  </si>
  <si>
    <t>freshwater ecotoxicity</t>
  </si>
  <si>
    <t>freshwater eutrophication</t>
  </si>
  <si>
    <t>human toxicity</t>
  </si>
  <si>
    <t>ionising radiation</t>
  </si>
  <si>
    <t>marine ecotoxicity</t>
  </si>
  <si>
    <t>marine eutrophication</t>
  </si>
  <si>
    <t>metal depletion</t>
  </si>
  <si>
    <t>natural land transformation</t>
  </si>
  <si>
    <t>ozone depletion</t>
  </si>
  <si>
    <t>particulate matter formation</t>
  </si>
  <si>
    <t>photochemical oxidant formation</t>
  </si>
  <si>
    <t>terrestrial acidification</t>
  </si>
  <si>
    <t>terrestrial ecotoxicity</t>
  </si>
  <si>
    <t>urban land occupation</t>
  </si>
  <si>
    <t>water depletion</t>
  </si>
  <si>
    <t>ecosystem quality</t>
  </si>
  <si>
    <t>human health</t>
  </si>
  <si>
    <t>resources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</si>
</sst>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General"/>
    <numFmt numFmtId="165" formatCode="0.000E+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164" fontId="1" fillId="0" borderId="0"/>
    <xf numFmtId="164" fontId="5" fillId="0" borderId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6" fillId="0" borderId="0" xfId="0" applyFont="1" applyAlignment="1">
      <alignment horizontal="center" vertical="center"/>
    </xf>
    <xf numFmtId="165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/>
    </xf>
    <xf numFmtId="165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2" fillId="2" borderId="0" xfId="1"/>
  </cellXfs>
  <cellStyles count="4">
    <cellStyle name="Excel Built-in Normal" xfId="3" xr:uid="{10F56B53-2063-4075-A927-6A0A190DBCD5}"/>
    <cellStyle name="Good" xfId="1" builtinId="26"/>
    <cellStyle name="Normal" xfId="0" builtinId="0"/>
    <cellStyle name="Normal 2" xfId="2" xr:uid="{2A6BE5BB-BECC-42E4-BE61-D7E0AF838B0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vin/Desktop/1_Perovskite_20180226/LCI/12_Tetrali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0_Raw%20material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phthalene seperation"/>
      <sheetName val="phenols removal"/>
      <sheetName val="hydrogenation"/>
    </sheetNames>
    <sheetDataSet>
      <sheetData sheetId="0">
        <row r="4">
          <cell r="E4">
            <v>10</v>
          </cell>
        </row>
        <row r="6">
          <cell r="E6">
            <v>1</v>
          </cell>
        </row>
        <row r="8">
          <cell r="E8">
            <v>8</v>
          </cell>
        </row>
        <row r="18">
          <cell r="F18">
            <v>4.3483791755319157</v>
          </cell>
        </row>
      </sheetData>
      <sheetData sheetId="1">
        <row r="4">
          <cell r="E4">
            <v>1</v>
          </cell>
        </row>
        <row r="6">
          <cell r="E6">
            <v>0.85106382978723405</v>
          </cell>
        </row>
        <row r="8">
          <cell r="E8">
            <v>0.61702127659574457</v>
          </cell>
        </row>
        <row r="9">
          <cell r="E9">
            <v>1.2340425531914894</v>
          </cell>
        </row>
        <row r="10">
          <cell r="E10">
            <v>1</v>
          </cell>
        </row>
        <row r="23">
          <cell r="F23">
            <v>2.3550824900265956</v>
          </cell>
        </row>
      </sheetData>
      <sheetData sheetId="2">
        <row r="4">
          <cell r="E4">
            <v>1</v>
          </cell>
        </row>
        <row r="5">
          <cell r="E5">
            <v>0.125832</v>
          </cell>
        </row>
        <row r="7">
          <cell r="E7">
            <v>0.67031249999999998</v>
          </cell>
        </row>
        <row r="8">
          <cell r="E8">
            <v>0.45551949999999997</v>
          </cell>
        </row>
        <row r="19">
          <cell r="E19">
            <v>1.09774411175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on"/>
      <sheetName val="production-alphabetical"/>
      <sheetName val="production-alphabetical (2)"/>
      <sheetName val="production-alphabetical (3)"/>
      <sheetName val="direct emissions"/>
      <sheetName val="Jian's"/>
    </sheetNames>
    <sheetDataSet>
      <sheetData sheetId="0">
        <row r="4">
          <cell r="D4">
            <v>0.36930000000000002</v>
          </cell>
          <cell r="E4">
            <v>3.6745E-2</v>
          </cell>
          <cell r="F4">
            <v>2.1839</v>
          </cell>
          <cell r="G4">
            <v>1.0740000000000001E-3</v>
          </cell>
          <cell r="H4">
            <v>8.0678E-2</v>
          </cell>
          <cell r="I4">
            <v>1.5700999999999999E-4</v>
          </cell>
          <cell r="J4">
            <v>5.2583000000000001E-5</v>
          </cell>
          <cell r="K4">
            <v>5.9545000000000001E-2</v>
          </cell>
          <cell r="L4">
            <v>4.6978000000000002E-3</v>
          </cell>
          <cell r="M4">
            <v>2.3668493929999999</v>
          </cell>
          <cell r="N4">
            <v>6.0940999999999999E-3</v>
          </cell>
          <cell r="O4">
            <v>0.35915999999999998</v>
          </cell>
          <cell r="P4">
            <v>5.2048999999999998E-2</v>
          </cell>
          <cell r="Q4">
            <v>0.12237000000000001</v>
          </cell>
          <cell r="R4">
            <v>1.8588000000000001E-3</v>
          </cell>
          <cell r="S4">
            <v>113.85</v>
          </cell>
          <cell r="T4">
            <v>1.0475E-2</v>
          </cell>
          <cell r="U4">
            <v>91.475999999999999</v>
          </cell>
          <cell r="V4">
            <v>2.898E-4</v>
          </cell>
          <cell r="W4">
            <v>5.6449999999999998E-3</v>
          </cell>
          <cell r="X4">
            <v>-8.0467000000000001E-5</v>
          </cell>
          <cell r="Y4">
            <v>1.8459E-8</v>
          </cell>
          <cell r="Z4">
            <v>4.2025E-4</v>
          </cell>
          <cell r="AA4">
            <v>8.7235999999999998E-4</v>
          </cell>
          <cell r="AB4">
            <v>9.914399999999999E-4</v>
          </cell>
          <cell r="AC4">
            <v>1.2791E-3</v>
          </cell>
          <cell r="AD4">
            <v>1.2624E-2</v>
          </cell>
          <cell r="AE4">
            <v>4.7706000000000002E-4</v>
          </cell>
          <cell r="AF4">
            <v>3.4474999999999999E-2</v>
          </cell>
          <cell r="AG4">
            <v>0.79079999999999995</v>
          </cell>
          <cell r="AH4">
            <v>6.5030000000000001E-3</v>
          </cell>
        </row>
        <row r="6">
          <cell r="D6">
            <v>2.2629E-2</v>
          </cell>
          <cell r="E6">
            <v>0.82411999999999996</v>
          </cell>
          <cell r="F6">
            <v>0.26767000000000002</v>
          </cell>
          <cell r="G6">
            <v>3.2611000000000001E-4</v>
          </cell>
          <cell r="H6">
            <v>2.3636000000000001E-2</v>
          </cell>
          <cell r="I6">
            <v>1.7720999999999999E-4</v>
          </cell>
          <cell r="J6">
            <v>1.8263E-4</v>
          </cell>
          <cell r="K6">
            <v>1.2581999999999999E-2</v>
          </cell>
          <cell r="L6">
            <v>1.4203E-3</v>
          </cell>
          <cell r="M6">
            <v>1.1301142500000001</v>
          </cell>
          <cell r="N6">
            <v>0.11215</v>
          </cell>
          <cell r="O6">
            <v>1.8582999999999999E-2</v>
          </cell>
          <cell r="P6">
            <v>6.3794000000000003E-3</v>
          </cell>
          <cell r="Q6">
            <v>4.3543999999999999E-4</v>
          </cell>
          <cell r="R6">
            <v>1.0402E-5</v>
          </cell>
          <cell r="S6">
            <v>0.53217000000000003</v>
          </cell>
          <cell r="T6">
            <v>1.8257E-3</v>
          </cell>
          <cell r="U6">
            <v>0.35271000000000002</v>
          </cell>
          <cell r="V6">
            <v>1.2266999999999999E-4</v>
          </cell>
          <cell r="W6">
            <v>1.1761E-3</v>
          </cell>
          <cell r="X6">
            <v>6.0975999999999999E-6</v>
          </cell>
          <cell r="Y6">
            <v>1.7740999999999999E-9</v>
          </cell>
          <cell r="Z6">
            <v>2.3971999999999999E-4</v>
          </cell>
          <cell r="AA6">
            <v>4.1580000000000002E-4</v>
          </cell>
          <cell r="AB6">
            <v>3.101E-4</v>
          </cell>
          <cell r="AC6">
            <v>7.4307999999999994E-5</v>
          </cell>
          <cell r="AD6">
            <v>1.7539999999999999E-3</v>
          </cell>
          <cell r="AE6">
            <v>5.7485999999999998E-5</v>
          </cell>
          <cell r="AF6">
            <v>3.9671000000000003E-3</v>
          </cell>
          <cell r="AG6">
            <v>4.5497000000000003E-3</v>
          </cell>
          <cell r="AH6">
            <v>8.1945E-4</v>
          </cell>
        </row>
        <row r="38">
          <cell r="D38">
            <v>1.4538</v>
          </cell>
          <cell r="E38">
            <v>0.52678000000000003</v>
          </cell>
          <cell r="F38">
            <v>15.885</v>
          </cell>
          <cell r="G38">
            <v>3.6517000000000001E-2</v>
          </cell>
          <cell r="H38">
            <v>2.1665000000000001</v>
          </cell>
          <cell r="I38">
            <v>3.6422E-3</v>
          </cell>
          <cell r="J38">
            <v>2.5894999999999998E-4</v>
          </cell>
          <cell r="K38">
            <v>1.2382</v>
          </cell>
          <cell r="L38">
            <v>0.13392999999999999</v>
          </cell>
          <cell r="M38">
            <v>19.990828149999999</v>
          </cell>
          <cell r="N38">
            <v>7.8228000000000006E-2</v>
          </cell>
          <cell r="O38">
            <v>1.343</v>
          </cell>
          <cell r="P38">
            <v>0.37908999999999998</v>
          </cell>
          <cell r="Q38">
            <v>2.0997999999999999E-2</v>
          </cell>
          <cell r="R38">
            <v>7.8222999999999997E-4</v>
          </cell>
          <cell r="S38">
            <v>30.504000000000001</v>
          </cell>
          <cell r="T38">
            <v>0.15226000000000001</v>
          </cell>
          <cell r="U38">
            <v>24.321000000000002</v>
          </cell>
          <cell r="V38">
            <v>1.4843E-3</v>
          </cell>
          <cell r="W38">
            <v>7.1150000000000005E-2</v>
          </cell>
          <cell r="X38">
            <v>1.8452E-4</v>
          </cell>
          <cell r="Y38">
            <v>7.4506000000000003E-7</v>
          </cell>
          <cell r="Z38">
            <v>4.8187000000000004E-3</v>
          </cell>
          <cell r="AA38">
            <v>3.9461000000000001E-3</v>
          </cell>
          <cell r="AB38">
            <v>7.6040999999999999E-3</v>
          </cell>
          <cell r="AC38">
            <v>8.7810000000000004E-4</v>
          </cell>
          <cell r="AD38">
            <v>1.2716999999999999E-2</v>
          </cell>
          <cell r="AE38">
            <v>5.2312000000000001E-3</v>
          </cell>
          <cell r="AF38">
            <v>6.2920000000000004E-2</v>
          </cell>
          <cell r="AG38">
            <v>0.26634999999999998</v>
          </cell>
          <cell r="AH38">
            <v>4.8757000000000002E-2</v>
          </cell>
        </row>
        <row r="44">
          <cell r="D44">
            <v>510.62</v>
          </cell>
          <cell r="E44">
            <v>169.56</v>
          </cell>
          <cell r="F44">
            <v>6198.1</v>
          </cell>
          <cell r="G44">
            <v>11.843999999999999</v>
          </cell>
          <cell r="H44">
            <v>934.98</v>
          </cell>
          <cell r="I44">
            <v>1.1001000000000001</v>
          </cell>
          <cell r="J44">
            <v>14.167</v>
          </cell>
          <cell r="K44">
            <v>398.46</v>
          </cell>
          <cell r="L44">
            <v>57.387</v>
          </cell>
          <cell r="M44">
            <v>7785.5981000000002</v>
          </cell>
          <cell r="N44">
            <v>23.672000000000001</v>
          </cell>
          <cell r="O44">
            <v>458.56</v>
          </cell>
          <cell r="P44">
            <v>147.9</v>
          </cell>
          <cell r="Q44">
            <v>13.859</v>
          </cell>
          <cell r="R44">
            <v>0.28681000000000001</v>
          </cell>
          <cell r="S44">
            <v>9481.1</v>
          </cell>
          <cell r="T44">
            <v>61.460999999999999</v>
          </cell>
          <cell r="U44">
            <v>9834.2999999999993</v>
          </cell>
          <cell r="V44">
            <v>0.46200999999999998</v>
          </cell>
          <cell r="W44">
            <v>24.654</v>
          </cell>
          <cell r="X44">
            <v>5.5654000000000002E-2</v>
          </cell>
          <cell r="Y44">
            <v>3.0917000000000002E-5</v>
          </cell>
          <cell r="Z44">
            <v>3.4477000000000002</v>
          </cell>
          <cell r="AA44">
            <v>1.7132000000000001</v>
          </cell>
          <cell r="AB44">
            <v>2.4931000000000001</v>
          </cell>
          <cell r="AC44">
            <v>0.30081000000000002</v>
          </cell>
          <cell r="AD44">
            <v>4.4067999999999996</v>
          </cell>
          <cell r="AE44">
            <v>1.895</v>
          </cell>
          <cell r="AF44">
            <v>21.693000000000001</v>
          </cell>
          <cell r="AG44">
            <v>89.134</v>
          </cell>
          <cell r="AH44">
            <v>18.879000000000001</v>
          </cell>
        </row>
        <row r="59">
          <cell r="D59">
            <v>20.399000000000001</v>
          </cell>
          <cell r="E59">
            <v>7.3914999999999997</v>
          </cell>
          <cell r="F59">
            <v>222.88</v>
          </cell>
          <cell r="G59">
            <v>0.51237999999999995</v>
          </cell>
          <cell r="H59">
            <v>30.399000000000001</v>
          </cell>
          <cell r="I59">
            <v>5.1105999999999999E-2</v>
          </cell>
          <cell r="J59">
            <v>3.6334000000000002E-3</v>
          </cell>
          <cell r="K59">
            <v>17.373999999999999</v>
          </cell>
          <cell r="L59">
            <v>1.8793</v>
          </cell>
          <cell r="M59">
            <v>280.49091940000005</v>
          </cell>
          <cell r="N59">
            <v>1.0975999999999999</v>
          </cell>
          <cell r="O59">
            <v>18.844000000000001</v>
          </cell>
          <cell r="P59">
            <v>5.3192000000000004</v>
          </cell>
          <cell r="Q59">
            <v>0.29463</v>
          </cell>
          <cell r="R59">
            <v>1.0976E-2</v>
          </cell>
          <cell r="S59">
            <v>428.02</v>
          </cell>
          <cell r="T59">
            <v>2.1364000000000001</v>
          </cell>
          <cell r="U59">
            <v>341.26</v>
          </cell>
          <cell r="V59">
            <v>2.0827999999999999E-2</v>
          </cell>
          <cell r="W59">
            <v>0.99833000000000005</v>
          </cell>
          <cell r="X59">
            <v>2.5891E-3</v>
          </cell>
          <cell r="Y59">
            <v>1.0454E-5</v>
          </cell>
          <cell r="Z59">
            <v>6.7613000000000006E-2</v>
          </cell>
          <cell r="AA59">
            <v>5.5370000000000003E-2</v>
          </cell>
          <cell r="AB59">
            <v>0.1067</v>
          </cell>
          <cell r="AC59">
            <v>1.2321E-2</v>
          </cell>
          <cell r="AD59">
            <v>0.17843000000000001</v>
          </cell>
          <cell r="AE59">
            <v>7.3400999999999994E-2</v>
          </cell>
          <cell r="AF59">
            <v>0.88285000000000002</v>
          </cell>
          <cell r="AG59">
            <v>3.7372000000000001</v>
          </cell>
          <cell r="AH59">
            <v>0.68413000000000002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AO14"/>
  <sheetViews>
    <sheetView tabSelected="1" topLeftCell="C1" zoomScale="115" zoomScaleNormal="115" workbookViewId="0">
      <selection activeCell="L23" sqref="L23"/>
    </sheetView>
  </sheetViews>
  <sheetFormatPr defaultRowHeight="15" x14ac:dyDescent="0.25"/>
  <cols>
    <col min="9" max="9" width="12.7109375" bestFit="1" customWidth="1"/>
  </cols>
  <sheetData>
    <row r="3" spans="2:41" x14ac:dyDescent="0.25">
      <c r="K3" s="3" t="s">
        <v>14</v>
      </c>
      <c r="L3" s="4" t="s">
        <v>15</v>
      </c>
      <c r="M3" s="4"/>
      <c r="N3" s="4"/>
      <c r="O3" s="4"/>
      <c r="P3" s="4"/>
      <c r="Q3" s="4"/>
      <c r="R3" s="4"/>
      <c r="S3" s="4"/>
      <c r="T3" s="4"/>
      <c r="U3" s="5" t="s">
        <v>16</v>
      </c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4" t="s">
        <v>17</v>
      </c>
      <c r="AN3" s="4"/>
      <c r="AO3" s="4"/>
    </row>
    <row r="4" spans="2:41" x14ac:dyDescent="0.25">
      <c r="D4" t="s">
        <v>2</v>
      </c>
      <c r="E4" t="s">
        <v>3</v>
      </c>
      <c r="I4" t="str">
        <f t="shared" ref="G4:J5" si="0">D4</f>
        <v>value</v>
      </c>
      <c r="J4" t="str">
        <f t="shared" si="0"/>
        <v>unit</v>
      </c>
      <c r="K4" s="3"/>
      <c r="L4" s="6" t="s">
        <v>18</v>
      </c>
      <c r="M4" s="6" t="s">
        <v>19</v>
      </c>
      <c r="N4" s="6" t="s">
        <v>20</v>
      </c>
      <c r="O4" s="6" t="s">
        <v>21</v>
      </c>
      <c r="P4" s="6" t="s">
        <v>22</v>
      </c>
      <c r="Q4" s="6" t="s">
        <v>23</v>
      </c>
      <c r="R4" s="6" t="s">
        <v>24</v>
      </c>
      <c r="S4" s="6" t="s">
        <v>25</v>
      </c>
      <c r="T4" s="6" t="s">
        <v>26</v>
      </c>
      <c r="U4" s="6" t="s">
        <v>27</v>
      </c>
      <c r="V4" s="6" t="s">
        <v>28</v>
      </c>
      <c r="W4" s="6" t="s">
        <v>29</v>
      </c>
      <c r="X4" s="6" t="s">
        <v>30</v>
      </c>
      <c r="Y4" s="6" t="s">
        <v>31</v>
      </c>
      <c r="Z4" s="6" t="s">
        <v>32</v>
      </c>
      <c r="AA4" s="6" t="s">
        <v>33</v>
      </c>
      <c r="AB4" s="6" t="s">
        <v>34</v>
      </c>
      <c r="AC4" s="6" t="s">
        <v>35</v>
      </c>
      <c r="AD4" s="6" t="s">
        <v>36</v>
      </c>
      <c r="AE4" s="6" t="s">
        <v>37</v>
      </c>
      <c r="AF4" s="6" t="s">
        <v>38</v>
      </c>
      <c r="AG4" s="6" t="s">
        <v>39</v>
      </c>
      <c r="AH4" s="6" t="s">
        <v>40</v>
      </c>
      <c r="AI4" s="6" t="s">
        <v>41</v>
      </c>
      <c r="AJ4" s="6" t="s">
        <v>42</v>
      </c>
      <c r="AK4" s="6" t="s">
        <v>43</v>
      </c>
      <c r="AL4" s="6" t="s">
        <v>44</v>
      </c>
      <c r="AM4" s="7" t="s">
        <v>45</v>
      </c>
      <c r="AN4" s="7" t="s">
        <v>46</v>
      </c>
      <c r="AO4" s="7" t="s">
        <v>47</v>
      </c>
    </row>
    <row r="5" spans="2:41" x14ac:dyDescent="0.25">
      <c r="B5" s="1" t="s">
        <v>0</v>
      </c>
      <c r="G5" t="str">
        <f t="shared" si="0"/>
        <v>process input</v>
      </c>
    </row>
    <row r="6" spans="2:41" x14ac:dyDescent="0.25">
      <c r="B6" s="2" t="s">
        <v>5</v>
      </c>
      <c r="D6">
        <f>D10/[1]hydrogenation!$E$7*[1]hydrogenation!$E$4</f>
        <v>1.491841491841492</v>
      </c>
      <c r="E6" t="s">
        <v>7</v>
      </c>
      <c r="G6" t="s">
        <v>11</v>
      </c>
      <c r="I6">
        <f>D6/'[1]naphthalene seperation'!$E$6*'[1]naphthalene seperation'!$E$4</f>
        <v>14.91841491841492</v>
      </c>
      <c r="J6" t="s">
        <v>7</v>
      </c>
      <c r="K6">
        <f>$I$6*[2]production!D44</f>
        <v>7617.6410256410263</v>
      </c>
      <c r="L6">
        <f>$I$6*[2]production!E44</f>
        <v>2529.5664335664337</v>
      </c>
      <c r="M6">
        <f>$I$6*[2]production!F44</f>
        <v>92465.827505827518</v>
      </c>
      <c r="N6">
        <f>$I$6*[2]production!G44</f>
        <v>176.6937062937063</v>
      </c>
      <c r="O6">
        <f>$I$6*[2]production!H44</f>
        <v>13948.419580419582</v>
      </c>
      <c r="P6">
        <f>$I$6*[2]production!I44</f>
        <v>16.411748251748254</v>
      </c>
      <c r="Q6">
        <f>$I$6*[2]production!J44</f>
        <v>211.34918414918417</v>
      </c>
      <c r="R6">
        <f>$I$6*[2]production!K44</f>
        <v>5944.3916083916083</v>
      </c>
      <c r="S6">
        <f>$I$6*[2]production!L44</f>
        <v>856.12307692307695</v>
      </c>
      <c r="T6">
        <f>$I$6*[2]production!M44</f>
        <v>116148.78284382286</v>
      </c>
      <c r="U6">
        <f>$I$6*[2]production!N44</f>
        <v>353.148717948718</v>
      </c>
      <c r="V6">
        <f>$I$6*[2]production!O44</f>
        <v>6840.9883449883455</v>
      </c>
      <c r="W6">
        <f>$I$6*[2]production!P44</f>
        <v>2206.4335664335667</v>
      </c>
      <c r="X6">
        <f>$I$6*[2]production!Q44</f>
        <v>206.75431235431236</v>
      </c>
      <c r="Y6">
        <f>$I$6*[2]production!R44</f>
        <v>4.2787505827505834</v>
      </c>
      <c r="Z6">
        <f>$I$6*[2]production!S44</f>
        <v>141442.9836829837</v>
      </c>
      <c r="AA6">
        <f>$I$6*[2]production!T44</f>
        <v>916.90069930069933</v>
      </c>
      <c r="AB6">
        <f>$I$6*[2]production!U44</f>
        <v>146712.16783216782</v>
      </c>
      <c r="AC6">
        <f>$I$6*[2]production!V44</f>
        <v>6.892456876456877</v>
      </c>
      <c r="AD6">
        <f>$I$6*[2]production!W44</f>
        <v>367.79860139860142</v>
      </c>
      <c r="AE6">
        <f>$I$6*[2]production!X44</f>
        <v>0.83026946386946399</v>
      </c>
      <c r="AF6">
        <f>$I$6*[2]production!Y44</f>
        <v>4.6123263403263413E-4</v>
      </c>
      <c r="AG6">
        <f>$I$6*[2]production!Z44</f>
        <v>51.434219114219118</v>
      </c>
      <c r="AH6">
        <f>$I$6*[2]production!AA44</f>
        <v>25.55822843822844</v>
      </c>
      <c r="AI6">
        <f>$I$6*[2]production!AB44</f>
        <v>37.193100233100239</v>
      </c>
      <c r="AJ6">
        <f>$I$6*[2]production!AC44</f>
        <v>4.4876083916083926</v>
      </c>
      <c r="AK6">
        <f>$I$6*[2]production!AD44</f>
        <v>65.742470862470867</v>
      </c>
      <c r="AL6">
        <f>$I$6*[2]production!AE44</f>
        <v>28.270396270396272</v>
      </c>
      <c r="AM6">
        <f>$I$6*[2]production!AF44</f>
        <v>323.62517482517489</v>
      </c>
      <c r="AN6">
        <f>$I$6*[2]production!AG44</f>
        <v>1329.7379953379955</v>
      </c>
      <c r="AO6">
        <f>$I$6*[2]production!AH44</f>
        <v>281.64475524475529</v>
      </c>
    </row>
    <row r="7" spans="2:41" x14ac:dyDescent="0.25">
      <c r="B7" t="s">
        <v>4</v>
      </c>
      <c r="D7">
        <f>D10/[1]hydrogenation!$E$7*[1]hydrogenation!$E$5</f>
        <v>0.18772139860139861</v>
      </c>
      <c r="E7" t="s">
        <v>7</v>
      </c>
      <c r="G7" t="s">
        <v>12</v>
      </c>
      <c r="I7">
        <f>D6/'[1]phenols removal'!$E$4*'[1]phenols removal'!$E$6</f>
        <v>1.2696523334821208</v>
      </c>
      <c r="J7" t="s">
        <v>7</v>
      </c>
      <c r="K7">
        <f>$I$7*[2]production!D38</f>
        <v>1.8458205624163073</v>
      </c>
      <c r="L7">
        <f>$I$7*[2]production!E38</f>
        <v>0.66882745623171158</v>
      </c>
      <c r="M7">
        <f>$I$7*[2]production!F38</f>
        <v>20.168427317363488</v>
      </c>
      <c r="N7">
        <f>$I$7*[2]production!G38</f>
        <v>4.6363894261766604E-2</v>
      </c>
      <c r="O7">
        <f>$I$7*[2]production!H38</f>
        <v>2.750701780489015</v>
      </c>
      <c r="P7">
        <f>$I$7*[2]production!I38</f>
        <v>4.6243277290085802E-3</v>
      </c>
      <c r="Q7">
        <f>$I$7*[2]production!J38</f>
        <v>3.2877647175519515E-4</v>
      </c>
      <c r="R7">
        <f>$I$7*[2]production!K38</f>
        <v>1.572083519317562</v>
      </c>
      <c r="S7">
        <f>$I$7*[2]production!L38</f>
        <v>0.17004453702326044</v>
      </c>
      <c r="T7">
        <f>$I$7*[2]production!M38</f>
        <v>25.381401608887568</v>
      </c>
      <c r="U7">
        <f>$I$7*[2]production!N38</f>
        <v>9.9322362743639356E-2</v>
      </c>
      <c r="V7">
        <f>$I$7*[2]production!O38</f>
        <v>1.7051430838664883</v>
      </c>
      <c r="W7">
        <f>$I$7*[2]production!P38</f>
        <v>0.48131250309973717</v>
      </c>
      <c r="X7">
        <f>$I$7*[2]production!Q38</f>
        <v>2.6660159698457572E-2</v>
      </c>
      <c r="Y7">
        <f>$I$7*[2]production!R38</f>
        <v>9.9316014481971924E-4</v>
      </c>
      <c r="Z7">
        <f>$I$7*[2]production!S38</f>
        <v>38.729474780538617</v>
      </c>
      <c r="AA7">
        <f>$I$7*[2]production!T38</f>
        <v>0.19331726429598772</v>
      </c>
      <c r="AB7">
        <f>$I$7*[2]production!U38</f>
        <v>30.879214402618661</v>
      </c>
      <c r="AC7">
        <f>$I$7*[2]production!V38</f>
        <v>1.884544958587512E-3</v>
      </c>
      <c r="AD7">
        <f>$I$7*[2]production!W38</f>
        <v>9.0335763527252907E-2</v>
      </c>
      <c r="AE7">
        <f>$I$7*[2]production!X38</f>
        <v>2.3427624857412093E-4</v>
      </c>
      <c r="AF7">
        <f>$I$7*[2]production!Y38</f>
        <v>9.4596716758418892E-7</v>
      </c>
      <c r="AG7">
        <f>$I$7*[2]production!Z38</f>
        <v>6.1180736993502963E-3</v>
      </c>
      <c r="AH7">
        <f>$I$7*[2]production!AA38</f>
        <v>5.0101750731537968E-3</v>
      </c>
      <c r="AI7">
        <f>$I$7*[2]production!AB38</f>
        <v>9.6545633090313939E-3</v>
      </c>
      <c r="AJ7">
        <f>$I$7*[2]production!AC38</f>
        <v>1.1148817140306504E-3</v>
      </c>
      <c r="AK7">
        <f>$I$7*[2]production!AD38</f>
        <v>1.6146168724892128E-2</v>
      </c>
      <c r="AL7">
        <f>$I$7*[2]production!AE38</f>
        <v>6.6418052869116704E-3</v>
      </c>
      <c r="AM7">
        <f>$I$7*[2]production!AF38</f>
        <v>7.9886524822695051E-2</v>
      </c>
      <c r="AN7">
        <f>$I$7*[2]production!AG38</f>
        <v>0.33817189902296285</v>
      </c>
      <c r="AO7">
        <f>$I$7*[2]production!AH38</f>
        <v>6.1904438823587767E-2</v>
      </c>
    </row>
    <row r="8" spans="2:41" x14ac:dyDescent="0.25">
      <c r="B8" t="s">
        <v>9</v>
      </c>
      <c r="D8">
        <f>D10/[1]hydrogenation!$E$7*[1]hydrogenation!$E$19</f>
        <v>1.6376602133333333</v>
      </c>
      <c r="E8" t="s">
        <v>10</v>
      </c>
      <c r="G8" t="str">
        <f>B7</f>
        <v>H2</v>
      </c>
      <c r="I8">
        <f>D7</f>
        <v>0.18772139860139861</v>
      </c>
      <c r="J8" t="str">
        <f>E7</f>
        <v>kg</v>
      </c>
      <c r="K8">
        <f>$I$8*[2]production!D59</f>
        <v>3.8293288100699305</v>
      </c>
      <c r="L8">
        <f>$I$8*[2]production!E59</f>
        <v>1.3875427177622377</v>
      </c>
      <c r="M8">
        <f>$I$8*[2]production!F59</f>
        <v>41.839345320279719</v>
      </c>
      <c r="N8">
        <f>$I$8*[2]production!G59</f>
        <v>9.6184690215384616E-2</v>
      </c>
      <c r="O8">
        <f>$I$8*[2]production!H59</f>
        <v>5.7065427960839168</v>
      </c>
      <c r="P8">
        <f>$I$8*[2]production!I59</f>
        <v>9.5936897969230769E-3</v>
      </c>
      <c r="Q8">
        <f>$I$8*[2]production!J59</f>
        <v>6.8206692967832179E-4</v>
      </c>
      <c r="R8">
        <f>$I$8*[2]production!K59</f>
        <v>3.2614715793006992</v>
      </c>
      <c r="S8">
        <f>$I$8*[2]production!L59</f>
        <v>0.35278482439160841</v>
      </c>
      <c r="T8">
        <f>$I$8*[2]production!M59</f>
        <v>52.654147684760183</v>
      </c>
      <c r="U8">
        <f>$I$8*[2]production!N59</f>
        <v>0.20604300710489509</v>
      </c>
      <c r="V8">
        <f>$I$8*[2]production!O59</f>
        <v>3.5374220352447554</v>
      </c>
      <c r="W8">
        <f>$I$8*[2]production!P59</f>
        <v>0.99852766344055954</v>
      </c>
      <c r="X8">
        <f>$I$8*[2]production!Q59</f>
        <v>5.5308355669930073E-2</v>
      </c>
      <c r="Y8">
        <f>$I$8*[2]production!R59</f>
        <v>2.0604300710489513E-3</v>
      </c>
      <c r="Z8">
        <f>$I$8*[2]production!S59</f>
        <v>80.348513029370636</v>
      </c>
      <c r="AA8">
        <f>$I$8*[2]production!T59</f>
        <v>0.401047995972028</v>
      </c>
      <c r="AB8">
        <f>$I$8*[2]production!U59</f>
        <v>64.061804486713285</v>
      </c>
      <c r="AC8">
        <f>$I$8*[2]production!V59</f>
        <v>3.9098612900699305E-3</v>
      </c>
      <c r="AD8">
        <f>$I$8*[2]production!W59</f>
        <v>0.18740790386573428</v>
      </c>
      <c r="AE8">
        <f>$I$8*[2]production!X59</f>
        <v>4.8602947311888111E-4</v>
      </c>
      <c r="AF8">
        <f>$I$8*[2]production!Y59</f>
        <v>1.9624395009790212E-6</v>
      </c>
      <c r="AG8">
        <f>$I$8*[2]production!Z59</f>
        <v>1.2692406923636365E-2</v>
      </c>
      <c r="AH8">
        <f>$I$8*[2]production!AA59</f>
        <v>1.0394133840559441E-2</v>
      </c>
      <c r="AI8">
        <f>$I$8*[2]production!AB59</f>
        <v>2.0029873230769234E-2</v>
      </c>
      <c r="AJ8">
        <f>$I$8*[2]production!AC59</f>
        <v>2.3129153521678322E-3</v>
      </c>
      <c r="AK8">
        <f>$I$8*[2]production!AD59</f>
        <v>3.3495129152447553E-2</v>
      </c>
      <c r="AL8">
        <f>$I$8*[2]production!AE59</f>
        <v>1.3778938378741258E-2</v>
      </c>
      <c r="AM8">
        <f>$I$8*[2]production!AF59</f>
        <v>0.16572983675524477</v>
      </c>
      <c r="AN8">
        <f>$I$8*[2]production!AG59</f>
        <v>0.7015524108531469</v>
      </c>
      <c r="AO8">
        <f>$I$8*[2]production!AH59</f>
        <v>0.12842584042517483</v>
      </c>
    </row>
    <row r="9" spans="2:41" x14ac:dyDescent="0.25">
      <c r="B9" s="1" t="s">
        <v>1</v>
      </c>
      <c r="G9" t="str">
        <f>B8</f>
        <v>heat</v>
      </c>
      <c r="I9">
        <f>D8+D6/'[1]phenols removal'!$E$10*'[1]phenols removal'!$F$23+D6/'[1]naphthalene seperation'!$E$6*'[1]naphthalene seperation'!$F$18</f>
        <v>11.638162464982395</v>
      </c>
      <c r="J9" t="str">
        <f>E8</f>
        <v>MJ</v>
      </c>
      <c r="K9">
        <f>$I$9*[2]production!D6</f>
        <v>0.26335997842008663</v>
      </c>
      <c r="L9">
        <f>$I$9*[2]production!E6</f>
        <v>9.5912424506412908</v>
      </c>
      <c r="M9">
        <f>$I$9*[2]production!F6</f>
        <v>3.1151869470018378</v>
      </c>
      <c r="N9">
        <f>$I$9*[2]production!G6</f>
        <v>3.7953211614554089E-3</v>
      </c>
      <c r="O9">
        <f>$I$9*[2]production!H6</f>
        <v>0.2750796080223239</v>
      </c>
      <c r="P9">
        <f>$I$9*[2]production!I6</f>
        <v>2.0623987704195303E-3</v>
      </c>
      <c r="Q9">
        <f>$I$9*[2]production!J6</f>
        <v>2.1254776109797349E-3</v>
      </c>
      <c r="R9">
        <f>$I$9*[2]production!K6</f>
        <v>0.14643136013440849</v>
      </c>
      <c r="S9">
        <f>$I$9*[2]production!L6</f>
        <v>1.6529682149014496E-2</v>
      </c>
      <c r="T9">
        <f>$I$9*[2]production!M6</f>
        <v>13.152453245491731</v>
      </c>
      <c r="U9">
        <f>$I$9*[2]production!N6</f>
        <v>1.3052199204477757</v>
      </c>
      <c r="V9">
        <f>$I$9*[2]production!O6</f>
        <v>0.21627197308676785</v>
      </c>
      <c r="W9">
        <f>$I$9*[2]production!P6</f>
        <v>7.424449362910869E-2</v>
      </c>
      <c r="X9">
        <f>$I$9*[2]production!Q6</f>
        <v>5.0677214637519343E-3</v>
      </c>
      <c r="Y9">
        <f>$I$9*[2]production!R6</f>
        <v>1.2106016596074686E-4</v>
      </c>
      <c r="Z9">
        <f>$I$9*[2]production!S6</f>
        <v>6.1934809189896818</v>
      </c>
      <c r="AA9">
        <f>$I$9*[2]production!T6</f>
        <v>2.1247793212318358E-2</v>
      </c>
      <c r="AB9">
        <f>$I$9*[2]production!U6</f>
        <v>4.1048962830239413</v>
      </c>
      <c r="AC9">
        <f>$I$9*[2]production!V6</f>
        <v>1.4276533895793903E-3</v>
      </c>
      <c r="AD9">
        <f>$I$9*[2]production!W6</f>
        <v>1.3687642875065796E-2</v>
      </c>
      <c r="AE9">
        <f>$I$9*[2]production!X6</f>
        <v>7.0964859446476654E-5</v>
      </c>
      <c r="AF9">
        <f>$I$9*[2]production!Y6</f>
        <v>2.0647264029125265E-8</v>
      </c>
      <c r="AG9">
        <f>$I$9*[2]production!Z6</f>
        <v>2.7899003061055798E-3</v>
      </c>
      <c r="AH9">
        <f>$I$9*[2]production!AA6</f>
        <v>4.8391479529396805E-3</v>
      </c>
      <c r="AI9">
        <f>$I$9*[2]production!AB6</f>
        <v>3.6089941803910406E-3</v>
      </c>
      <c r="AJ9">
        <f>$I$9*[2]production!AC6</f>
        <v>8.6480857644791176E-4</v>
      </c>
      <c r="AK9">
        <f>$I$9*[2]production!AD6</f>
        <v>2.041333696357912E-2</v>
      </c>
      <c r="AL9">
        <f>$I$9*[2]production!AE6</f>
        <v>6.6903140746197795E-4</v>
      </c>
      <c r="AM9">
        <f>$I$9*[2]production!AF6</f>
        <v>4.6169754314831661E-2</v>
      </c>
      <c r="AN9">
        <f>$I$9*[2]production!AG6</f>
        <v>5.2950147766930404E-2</v>
      </c>
      <c r="AO9">
        <f>$I$9*[2]production!AH6</f>
        <v>9.5368922319298242E-3</v>
      </c>
    </row>
    <row r="10" spans="2:41" x14ac:dyDescent="0.25">
      <c r="B10" t="s">
        <v>6</v>
      </c>
      <c r="D10">
        <v>1</v>
      </c>
      <c r="E10" t="s">
        <v>7</v>
      </c>
      <c r="G10" t="str">
        <f>B9</f>
        <v>process output</v>
      </c>
    </row>
    <row r="11" spans="2:41" x14ac:dyDescent="0.25">
      <c r="B11" t="s">
        <v>8</v>
      </c>
      <c r="D11">
        <f>D10/[1]hydrogenation!$E$7*[1]hydrogenation!$E$8</f>
        <v>0.67956289044289042</v>
      </c>
      <c r="E11" t="s">
        <v>7</v>
      </c>
      <c r="G11" t="str">
        <f>B10</f>
        <v>Tetralin</v>
      </c>
      <c r="I11">
        <f>D10</f>
        <v>1</v>
      </c>
      <c r="J11" t="str">
        <f>E10</f>
        <v>kg</v>
      </c>
    </row>
    <row r="12" spans="2:41" x14ac:dyDescent="0.25">
      <c r="G12" t="str">
        <f>B11</f>
        <v>waste</v>
      </c>
      <c r="I12">
        <f>D11+D6/'[1]phenols removal'!$E$10*'[1]phenols removal'!$E$9+D6/'[1]naphthalene seperation'!$E$6*'[1]naphthalene seperation'!$E$8</f>
        <v>14.455290708723901</v>
      </c>
      <c r="J12" t="str">
        <f>E11</f>
        <v>kg</v>
      </c>
      <c r="K12">
        <f>$I$12*[2]production!D4</f>
        <v>5.3383388587317366</v>
      </c>
      <c r="L12">
        <f>$I$12*[2]production!E4</f>
        <v>0.5311596570920597</v>
      </c>
      <c r="M12">
        <f>$I$12*[2]production!F4</f>
        <v>31.568909378782127</v>
      </c>
      <c r="N12">
        <f>$I$12*[2]production!G4</f>
        <v>1.5524982221169471E-2</v>
      </c>
      <c r="O12">
        <f>$I$12*[2]production!H4</f>
        <v>1.1662239437984268</v>
      </c>
      <c r="P12">
        <f>$I$12*[2]production!I4</f>
        <v>2.2696251941767393E-3</v>
      </c>
      <c r="Q12">
        <f>$I$12*[2]production!J4</f>
        <v>7.6010255133682886E-4</v>
      </c>
      <c r="R12">
        <f>$I$12*[2]production!K4</f>
        <v>0.86074028525096469</v>
      </c>
      <c r="S12">
        <f>$I$12*[2]production!L4</f>
        <v>6.7908064691443143E-2</v>
      </c>
      <c r="T12">
        <f>$I$12*[2]production!M4</f>
        <v>34.213496039581699</v>
      </c>
      <c r="U12">
        <f>$I$12*[2]production!N4</f>
        <v>8.8091987108034314E-2</v>
      </c>
      <c r="V12">
        <f>$I$12*[2]production!O4</f>
        <v>5.1917622109452761</v>
      </c>
      <c r="W12">
        <f>$I$12*[2]production!P4</f>
        <v>0.75238342609837028</v>
      </c>
      <c r="X12">
        <f>$I$12*[2]production!Q4</f>
        <v>1.7688939240265438</v>
      </c>
      <c r="Y12">
        <f>$I$12*[2]production!R4</f>
        <v>2.6869494369375989E-2</v>
      </c>
      <c r="Z12">
        <f>$I$12*[2]production!S4</f>
        <v>1645.734847188216</v>
      </c>
      <c r="AA12">
        <f>$I$12*[2]production!T4</f>
        <v>0.15141917017388287</v>
      </c>
      <c r="AB12">
        <f>$I$12*[2]production!U4</f>
        <v>1322.3121728712276</v>
      </c>
      <c r="AC12">
        <f>$I$12*[2]production!V4</f>
        <v>4.1891432473881865E-3</v>
      </c>
      <c r="AD12">
        <f>$I$12*[2]production!W4</f>
        <v>8.1600116050746421E-2</v>
      </c>
      <c r="AE12">
        <f>$I$12*[2]production!X4</f>
        <v>-1.1631738774588861E-3</v>
      </c>
      <c r="AF12">
        <f>$I$12*[2]production!Y4</f>
        <v>2.6683021119233449E-7</v>
      </c>
      <c r="AG12">
        <f>$I$12*[2]production!Z4</f>
        <v>6.0748359203412188E-3</v>
      </c>
      <c r="AH12">
        <f>$I$12*[2]production!AA4</f>
        <v>1.2610217402662381E-2</v>
      </c>
      <c r="AI12">
        <f>$I$12*[2]production!AB4</f>
        <v>1.4331553420257223E-2</v>
      </c>
      <c r="AJ12">
        <f>$I$12*[2]production!AC4</f>
        <v>1.8489762345528741E-2</v>
      </c>
      <c r="AK12">
        <f>$I$12*[2]production!AD4</f>
        <v>0.18248358990693053</v>
      </c>
      <c r="AL12">
        <f>$I$12*[2]production!AE4</f>
        <v>6.8960409855038244E-3</v>
      </c>
      <c r="AM12">
        <f>$I$12*[2]production!AF4</f>
        <v>0.49834614718325648</v>
      </c>
      <c r="AN12">
        <f>$I$12*[2]production!AG4</f>
        <v>11.431243892458859</v>
      </c>
      <c r="AO12">
        <f>$I$12*[2]production!AH4</f>
        <v>9.4002755478831523E-2</v>
      </c>
    </row>
    <row r="13" spans="2:41" x14ac:dyDescent="0.25">
      <c r="G13" t="s">
        <v>13</v>
      </c>
      <c r="I13">
        <f>D6/'[1]phenols removal'!$E$10*'[1]phenols removal'!$E$8</f>
        <v>0.92049794177453748</v>
      </c>
      <c r="J13" t="s">
        <v>7</v>
      </c>
    </row>
    <row r="14" spans="2:41" x14ac:dyDescent="0.25">
      <c r="K14" s="8">
        <f>SUM(K6:K13)</f>
        <v>7628.9178738506653</v>
      </c>
      <c r="L14" s="8">
        <f t="shared" ref="L14:AP14" si="1">SUM(L6:L13)</f>
        <v>2541.7452058481608</v>
      </c>
      <c r="M14" s="8">
        <f t="shared" si="1"/>
        <v>92562.519374790936</v>
      </c>
      <c r="N14" s="8">
        <f t="shared" si="1"/>
        <v>176.85557518156605</v>
      </c>
      <c r="O14" s="8">
        <f t="shared" si="1"/>
        <v>13958.318128547977</v>
      </c>
      <c r="P14" s="8">
        <f t="shared" si="1"/>
        <v>16.430298293238781</v>
      </c>
      <c r="Q14" s="8">
        <f t="shared" si="1"/>
        <v>211.3530805727479</v>
      </c>
      <c r="R14" s="8">
        <f t="shared" si="1"/>
        <v>5950.2323351356126</v>
      </c>
      <c r="S14" s="8">
        <f t="shared" si="1"/>
        <v>856.73034403133227</v>
      </c>
      <c r="T14" s="8">
        <f t="shared" si="1"/>
        <v>116274.18434240158</v>
      </c>
      <c r="U14" s="8">
        <f t="shared" si="1"/>
        <v>354.84739522612233</v>
      </c>
      <c r="V14" s="8">
        <f t="shared" si="1"/>
        <v>6851.6389442914888</v>
      </c>
      <c r="W14" s="8">
        <f t="shared" si="1"/>
        <v>2208.7400345198344</v>
      </c>
      <c r="X14" s="8">
        <f t="shared" si="1"/>
        <v>208.61024251517102</v>
      </c>
      <c r="Y14" s="8">
        <f t="shared" si="1"/>
        <v>4.3087947275017893</v>
      </c>
      <c r="Z14" s="8">
        <f t="shared" si="1"/>
        <v>143213.98999890083</v>
      </c>
      <c r="AA14" s="8">
        <f t="shared" si="1"/>
        <v>917.66773152435348</v>
      </c>
      <c r="AB14" s="8">
        <f t="shared" si="1"/>
        <v>148133.52592021137</v>
      </c>
      <c r="AC14" s="8">
        <f t="shared" si="1"/>
        <v>6.9038680793425016</v>
      </c>
      <c r="AD14" s="8">
        <f t="shared" si="1"/>
        <v>368.17163282492027</v>
      </c>
      <c r="AE14" s="8">
        <f t="shared" si="1"/>
        <v>0.82989756057314457</v>
      </c>
      <c r="AF14" s="8">
        <f t="shared" si="1"/>
        <v>4.6442851817641879E-4</v>
      </c>
      <c r="AG14" s="8">
        <f t="shared" si="1"/>
        <v>51.461894331068549</v>
      </c>
      <c r="AH14" s="8">
        <f t="shared" si="1"/>
        <v>25.591082112497755</v>
      </c>
      <c r="AI14" s="8">
        <f t="shared" si="1"/>
        <v>37.240725217240687</v>
      </c>
      <c r="AJ14" s="8">
        <f t="shared" si="1"/>
        <v>4.510390759596568</v>
      </c>
      <c r="AK14" s="8">
        <f t="shared" si="1"/>
        <v>65.995009087218719</v>
      </c>
      <c r="AL14" s="8">
        <f t="shared" si="1"/>
        <v>28.29838208645489</v>
      </c>
      <c r="AM14" s="8">
        <f t="shared" si="1"/>
        <v>324.41530708825093</v>
      </c>
      <c r="AN14" s="8">
        <f t="shared" si="1"/>
        <v>1342.2619136880974</v>
      </c>
      <c r="AO14" s="8">
        <f t="shared" si="1"/>
        <v>281.93862517171482</v>
      </c>
    </row>
  </sheetData>
  <mergeCells count="4">
    <mergeCell ref="K3:K4"/>
    <mergeCell ref="L3:T3"/>
    <mergeCell ref="U3:AL3"/>
    <mergeCell ref="AM3:AO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2019-02-20T22:20:20Z</dcterms:modified>
</cp:coreProperties>
</file>