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13_ncr:1_{D6D694E9-070C-4869-B72F-113DA9E79691}" xr6:coauthVersionLast="47" xr6:coauthVersionMax="47" xr10:uidLastSave="{00000000-0000-0000-0000-000000000000}"/>
  <bookViews>
    <workbookView xWindow="-16320" yWindow="-120" windowWidth="16440" windowHeight="28440" firstSheet="4" activeTab="8" xr2:uid="{03160696-BFBD-4CF2-9438-6B12E8D13FFA}"/>
  </bookViews>
  <sheets>
    <sheet name="Original" sheetId="1" r:id="rId1"/>
    <sheet name="Single(Energy)" sheetId="4" r:id="rId2"/>
    <sheet name="Ribbon(Energy)" sheetId="6" r:id="rId3"/>
    <sheet name="Multi(Energy）" sheetId="2" r:id="rId4"/>
    <sheet name="FactorCal" sheetId="7" r:id="rId5"/>
    <sheet name="StageCal" sheetId="8" r:id="rId6"/>
    <sheet name="Final" sheetId="9" r:id="rId7"/>
    <sheet name="Clean(CED)" sheetId="10" r:id="rId8"/>
    <sheet name="Clean(GWP)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6" i="11" l="1"/>
  <c r="AG65" i="11"/>
  <c r="L547" i="8"/>
  <c r="K547" i="8" l="1"/>
  <c r="L546" i="8"/>
  <c r="K546" i="8"/>
  <c r="L545" i="8"/>
  <c r="K545" i="8"/>
  <c r="L544" i="8"/>
  <c r="K544" i="8"/>
  <c r="L543" i="8"/>
  <c r="K543" i="8"/>
  <c r="L542" i="8"/>
  <c r="K542" i="8"/>
  <c r="L541" i="8"/>
  <c r="K541" i="8"/>
  <c r="L540" i="8"/>
  <c r="K540" i="8"/>
  <c r="L539" i="8"/>
  <c r="K539" i="8"/>
  <c r="L538" i="8"/>
  <c r="K538" i="8"/>
  <c r="L537" i="8"/>
  <c r="K537" i="8"/>
  <c r="L536" i="8"/>
  <c r="K536" i="8"/>
  <c r="L535" i="8"/>
  <c r="K535" i="8"/>
  <c r="L534" i="8"/>
  <c r="K534" i="8"/>
  <c r="L533" i="8"/>
  <c r="K533" i="8"/>
  <c r="L532" i="8"/>
  <c r="K532" i="8"/>
  <c r="L531" i="8"/>
  <c r="K531" i="8"/>
  <c r="L530" i="8"/>
  <c r="K530" i="8"/>
  <c r="L529" i="8"/>
  <c r="K529" i="8"/>
  <c r="L528" i="8"/>
  <c r="K528" i="8"/>
  <c r="L525" i="8"/>
  <c r="K525" i="8"/>
  <c r="L524" i="8"/>
  <c r="K524" i="8"/>
  <c r="L523" i="8"/>
  <c r="K523" i="8"/>
  <c r="L522" i="8"/>
  <c r="K522" i="8"/>
  <c r="L521" i="8"/>
  <c r="K521" i="8"/>
  <c r="L520" i="8"/>
  <c r="K520" i="8"/>
  <c r="L519" i="8"/>
  <c r="K519" i="8"/>
  <c r="L518" i="8"/>
  <c r="K518" i="8"/>
  <c r="L517" i="8"/>
  <c r="K517" i="8"/>
  <c r="L516" i="8"/>
  <c r="K516" i="8"/>
  <c r="L515" i="8"/>
  <c r="K515" i="8"/>
  <c r="L514" i="8"/>
  <c r="K514" i="8"/>
  <c r="L513" i="8"/>
  <c r="K513" i="8"/>
  <c r="L512" i="8"/>
  <c r="K512" i="8"/>
  <c r="L511" i="8"/>
  <c r="K511" i="8"/>
  <c r="L510" i="8"/>
  <c r="K510" i="8"/>
  <c r="L509" i="8"/>
  <c r="K509" i="8"/>
  <c r="L508" i="8"/>
  <c r="K508" i="8"/>
  <c r="L507" i="8"/>
  <c r="K507" i="8"/>
  <c r="L506" i="8"/>
  <c r="K506" i="8"/>
  <c r="L503" i="8"/>
  <c r="K503" i="8"/>
  <c r="L502" i="8"/>
  <c r="K502" i="8"/>
  <c r="L501" i="8"/>
  <c r="K501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489" i="8"/>
  <c r="K489" i="8"/>
  <c r="L488" i="8"/>
  <c r="K488" i="8"/>
  <c r="L487" i="8"/>
  <c r="K487" i="8"/>
  <c r="L486" i="8"/>
  <c r="K486" i="8"/>
  <c r="L485" i="8"/>
  <c r="K485" i="8"/>
  <c r="L484" i="8"/>
  <c r="K484" i="8"/>
  <c r="L481" i="8"/>
  <c r="K481" i="8"/>
  <c r="L480" i="8"/>
  <c r="K480" i="8"/>
  <c r="L479" i="8"/>
  <c r="K479" i="8"/>
  <c r="L478" i="8"/>
  <c r="K478" i="8"/>
  <c r="L477" i="8"/>
  <c r="K477" i="8"/>
  <c r="L476" i="8"/>
  <c r="K47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7" i="8"/>
  <c r="K327" i="8"/>
  <c r="L326" i="8"/>
  <c r="K326" i="8"/>
  <c r="L325" i="8"/>
  <c r="K325" i="8"/>
  <c r="L324" i="8"/>
  <c r="K324" i="8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6" i="8"/>
  <c r="K306" i="8"/>
  <c r="L305" i="8"/>
  <c r="K305" i="8"/>
  <c r="L304" i="8"/>
  <c r="K304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K11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K46" i="8"/>
  <c r="L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1" i="8"/>
  <c r="K21" i="8"/>
  <c r="K20" i="8"/>
  <c r="L20" i="8"/>
  <c r="K19" i="8"/>
  <c r="L25" i="8"/>
  <c r="K25" i="8"/>
  <c r="L24" i="8"/>
  <c r="K24" i="8"/>
  <c r="L23" i="8"/>
  <c r="K23" i="8"/>
  <c r="L22" i="8"/>
  <c r="K22" i="8"/>
  <c r="L19" i="8"/>
  <c r="K18" i="8"/>
  <c r="K17" i="8"/>
  <c r="K16" i="8"/>
  <c r="L18" i="8"/>
  <c r="L17" i="8"/>
  <c r="L16" i="8"/>
  <c r="L15" i="8"/>
  <c r="K15" i="8"/>
  <c r="L14" i="8"/>
  <c r="K14" i="8"/>
  <c r="L13" i="8"/>
  <c r="K13" i="8"/>
  <c r="K12" i="8"/>
  <c r="L12" i="8"/>
  <c r="K11" i="8"/>
  <c r="K10" i="8"/>
  <c r="K9" i="8"/>
  <c r="K8" i="8"/>
  <c r="K7" i="8"/>
  <c r="K6" i="8"/>
  <c r="L11" i="8"/>
  <c r="L10" i="8"/>
  <c r="L9" i="8"/>
  <c r="L6" i="8"/>
  <c r="L8" i="8"/>
  <c r="L7" i="8"/>
  <c r="Y547" i="7"/>
  <c r="AA547" i="7"/>
  <c r="T7" i="7"/>
  <c r="U7" i="7"/>
  <c r="V7" i="7"/>
  <c r="W7" i="7"/>
  <c r="X7" i="7"/>
  <c r="Y7" i="7"/>
  <c r="AA7" i="7"/>
  <c r="T8" i="7"/>
  <c r="U8" i="7"/>
  <c r="V8" i="7"/>
  <c r="W8" i="7"/>
  <c r="X8" i="7"/>
  <c r="Y8" i="7"/>
  <c r="AA8" i="7"/>
  <c r="T9" i="7"/>
  <c r="U9" i="7"/>
  <c r="V9" i="7"/>
  <c r="W9" i="7"/>
  <c r="X9" i="7"/>
  <c r="Y9" i="7"/>
  <c r="AA9" i="7"/>
  <c r="T10" i="7"/>
  <c r="U10" i="7"/>
  <c r="V10" i="7"/>
  <c r="W10" i="7"/>
  <c r="X10" i="7"/>
  <c r="Y10" i="7"/>
  <c r="AA10" i="7"/>
  <c r="T11" i="7"/>
  <c r="U11" i="7"/>
  <c r="V11" i="7"/>
  <c r="W11" i="7"/>
  <c r="X11" i="7"/>
  <c r="Y11" i="7"/>
  <c r="AA11" i="7"/>
  <c r="T12" i="7"/>
  <c r="U12" i="7"/>
  <c r="V12" i="7"/>
  <c r="W12" i="7"/>
  <c r="X12" i="7"/>
  <c r="Y12" i="7"/>
  <c r="AA12" i="7"/>
  <c r="T13" i="7"/>
  <c r="U13" i="7"/>
  <c r="V13" i="7"/>
  <c r="W13" i="7"/>
  <c r="X13" i="7"/>
  <c r="Y13" i="7"/>
  <c r="AA13" i="7"/>
  <c r="T14" i="7"/>
  <c r="U14" i="7"/>
  <c r="V14" i="7"/>
  <c r="W14" i="7"/>
  <c r="X14" i="7"/>
  <c r="Y14" i="7"/>
  <c r="AA14" i="7"/>
  <c r="T15" i="7"/>
  <c r="U15" i="7"/>
  <c r="V15" i="7"/>
  <c r="W15" i="7"/>
  <c r="X15" i="7"/>
  <c r="Y15" i="7"/>
  <c r="AA15" i="7"/>
  <c r="T16" i="7"/>
  <c r="U16" i="7"/>
  <c r="V16" i="7"/>
  <c r="W16" i="7"/>
  <c r="X16" i="7"/>
  <c r="Y16" i="7"/>
  <c r="AA16" i="7"/>
  <c r="T17" i="7"/>
  <c r="U17" i="7"/>
  <c r="V17" i="7"/>
  <c r="W17" i="7"/>
  <c r="X17" i="7"/>
  <c r="Y17" i="7"/>
  <c r="AA17" i="7"/>
  <c r="T18" i="7"/>
  <c r="U18" i="7"/>
  <c r="V18" i="7"/>
  <c r="W18" i="7"/>
  <c r="X18" i="7"/>
  <c r="Y18" i="7"/>
  <c r="AA18" i="7"/>
  <c r="T19" i="7"/>
  <c r="U19" i="7"/>
  <c r="V19" i="7"/>
  <c r="W19" i="7"/>
  <c r="X19" i="7"/>
  <c r="Y19" i="7"/>
  <c r="AA19" i="7"/>
  <c r="T20" i="7"/>
  <c r="U20" i="7"/>
  <c r="V20" i="7"/>
  <c r="W20" i="7"/>
  <c r="X20" i="7"/>
  <c r="Y20" i="7"/>
  <c r="AA20" i="7"/>
  <c r="T21" i="7"/>
  <c r="U21" i="7"/>
  <c r="V21" i="7"/>
  <c r="W21" i="7"/>
  <c r="X21" i="7"/>
  <c r="Y21" i="7"/>
  <c r="AA21" i="7"/>
  <c r="T22" i="7"/>
  <c r="U22" i="7"/>
  <c r="V22" i="7"/>
  <c r="W22" i="7"/>
  <c r="X22" i="7"/>
  <c r="Y22" i="7"/>
  <c r="AA22" i="7"/>
  <c r="T23" i="7"/>
  <c r="U23" i="7"/>
  <c r="V23" i="7"/>
  <c r="W23" i="7"/>
  <c r="X23" i="7"/>
  <c r="Y23" i="7"/>
  <c r="AA23" i="7"/>
  <c r="T24" i="7"/>
  <c r="U24" i="7"/>
  <c r="V24" i="7"/>
  <c r="W24" i="7"/>
  <c r="X24" i="7"/>
  <c r="Y24" i="7"/>
  <c r="AA24" i="7"/>
  <c r="T25" i="7"/>
  <c r="U25" i="7"/>
  <c r="V25" i="7"/>
  <c r="W25" i="7"/>
  <c r="X25" i="7"/>
  <c r="Y25" i="7"/>
  <c r="AA25" i="7"/>
  <c r="T26" i="7"/>
  <c r="U26" i="7"/>
  <c r="V26" i="7"/>
  <c r="W26" i="7"/>
  <c r="X26" i="7"/>
  <c r="Y26" i="7"/>
  <c r="Z26" i="7"/>
  <c r="AA26" i="7"/>
  <c r="T27" i="7"/>
  <c r="U27" i="7"/>
  <c r="V27" i="7"/>
  <c r="W27" i="7"/>
  <c r="X27" i="7"/>
  <c r="Y27" i="7"/>
  <c r="AA27" i="7"/>
  <c r="T28" i="7"/>
  <c r="U28" i="7"/>
  <c r="V28" i="7"/>
  <c r="W28" i="7"/>
  <c r="X28" i="7"/>
  <c r="Y28" i="7"/>
  <c r="AA28" i="7"/>
  <c r="T29" i="7"/>
  <c r="U29" i="7"/>
  <c r="V29" i="7"/>
  <c r="W29" i="7"/>
  <c r="X29" i="7"/>
  <c r="Y29" i="7"/>
  <c r="AA29" i="7"/>
  <c r="T30" i="7"/>
  <c r="U30" i="7"/>
  <c r="V30" i="7"/>
  <c r="W30" i="7"/>
  <c r="X30" i="7"/>
  <c r="Y30" i="7"/>
  <c r="AA30" i="7"/>
  <c r="T31" i="7"/>
  <c r="U31" i="7"/>
  <c r="V31" i="7"/>
  <c r="W31" i="7"/>
  <c r="X31" i="7"/>
  <c r="Y31" i="7"/>
  <c r="AA31" i="7"/>
  <c r="T32" i="7"/>
  <c r="U32" i="7"/>
  <c r="V32" i="7"/>
  <c r="W32" i="7"/>
  <c r="X32" i="7"/>
  <c r="Y32" i="7"/>
  <c r="AA32" i="7"/>
  <c r="T33" i="7"/>
  <c r="U33" i="7"/>
  <c r="V33" i="7"/>
  <c r="W33" i="7"/>
  <c r="X33" i="7"/>
  <c r="Y33" i="7"/>
  <c r="AA33" i="7"/>
  <c r="T34" i="7"/>
  <c r="U34" i="7"/>
  <c r="V34" i="7"/>
  <c r="W34" i="7"/>
  <c r="X34" i="7"/>
  <c r="Y34" i="7"/>
  <c r="AA34" i="7"/>
  <c r="T35" i="7"/>
  <c r="U35" i="7"/>
  <c r="V35" i="7"/>
  <c r="W35" i="7"/>
  <c r="X35" i="7"/>
  <c r="Y35" i="7"/>
  <c r="AA35" i="7"/>
  <c r="T36" i="7"/>
  <c r="U36" i="7"/>
  <c r="V36" i="7"/>
  <c r="W36" i="7"/>
  <c r="X36" i="7"/>
  <c r="Y36" i="7"/>
  <c r="AA36" i="7"/>
  <c r="T37" i="7"/>
  <c r="U37" i="7"/>
  <c r="V37" i="7"/>
  <c r="W37" i="7"/>
  <c r="X37" i="7"/>
  <c r="Y37" i="7"/>
  <c r="AA37" i="7"/>
  <c r="T38" i="7"/>
  <c r="U38" i="7"/>
  <c r="V38" i="7"/>
  <c r="W38" i="7"/>
  <c r="X38" i="7"/>
  <c r="Y38" i="7"/>
  <c r="AA38" i="7"/>
  <c r="T39" i="7"/>
  <c r="U39" i="7"/>
  <c r="V39" i="7"/>
  <c r="W39" i="7"/>
  <c r="X39" i="7"/>
  <c r="Y39" i="7"/>
  <c r="AA39" i="7"/>
  <c r="T40" i="7"/>
  <c r="U40" i="7"/>
  <c r="V40" i="7"/>
  <c r="W40" i="7"/>
  <c r="X40" i="7"/>
  <c r="Y40" i="7"/>
  <c r="AA40" i="7"/>
  <c r="T41" i="7"/>
  <c r="U41" i="7"/>
  <c r="V41" i="7"/>
  <c r="W41" i="7"/>
  <c r="X41" i="7"/>
  <c r="Y41" i="7"/>
  <c r="AA41" i="7"/>
  <c r="T42" i="7"/>
  <c r="U42" i="7"/>
  <c r="V42" i="7"/>
  <c r="W42" i="7"/>
  <c r="X42" i="7"/>
  <c r="Y42" i="7"/>
  <c r="AA42" i="7"/>
  <c r="T43" i="7"/>
  <c r="U43" i="7"/>
  <c r="V43" i="7"/>
  <c r="W43" i="7"/>
  <c r="X43" i="7"/>
  <c r="Y43" i="7"/>
  <c r="AA43" i="7"/>
  <c r="T44" i="7"/>
  <c r="U44" i="7"/>
  <c r="V44" i="7"/>
  <c r="W44" i="7"/>
  <c r="X44" i="7"/>
  <c r="Y44" i="7"/>
  <c r="AA44" i="7"/>
  <c r="T45" i="7"/>
  <c r="U45" i="7"/>
  <c r="V45" i="7"/>
  <c r="W45" i="7"/>
  <c r="X45" i="7"/>
  <c r="Y45" i="7"/>
  <c r="AA45" i="7"/>
  <c r="T46" i="7"/>
  <c r="U46" i="7"/>
  <c r="V46" i="7"/>
  <c r="W46" i="7"/>
  <c r="X46" i="7"/>
  <c r="Y46" i="7"/>
  <c r="AA46" i="7"/>
  <c r="T47" i="7"/>
  <c r="U47" i="7"/>
  <c r="V47" i="7"/>
  <c r="W47" i="7"/>
  <c r="X47" i="7"/>
  <c r="Y47" i="7"/>
  <c r="Z47" i="7"/>
  <c r="AA47" i="7"/>
  <c r="T48" i="7"/>
  <c r="U48" i="7"/>
  <c r="V48" i="7"/>
  <c r="W48" i="7"/>
  <c r="X48" i="7"/>
  <c r="Y48" i="7"/>
  <c r="AA48" i="7"/>
  <c r="T49" i="7"/>
  <c r="U49" i="7"/>
  <c r="V49" i="7"/>
  <c r="W49" i="7"/>
  <c r="X49" i="7"/>
  <c r="Y49" i="7"/>
  <c r="AA49" i="7"/>
  <c r="T50" i="7"/>
  <c r="U50" i="7"/>
  <c r="V50" i="7"/>
  <c r="W50" i="7"/>
  <c r="X50" i="7"/>
  <c r="Y50" i="7"/>
  <c r="AA50" i="7"/>
  <c r="T51" i="7"/>
  <c r="U51" i="7"/>
  <c r="V51" i="7"/>
  <c r="W51" i="7"/>
  <c r="X51" i="7"/>
  <c r="Y51" i="7"/>
  <c r="AA51" i="7"/>
  <c r="T52" i="7"/>
  <c r="U52" i="7"/>
  <c r="V52" i="7"/>
  <c r="W52" i="7"/>
  <c r="X52" i="7"/>
  <c r="Y52" i="7"/>
  <c r="AA52" i="7"/>
  <c r="T53" i="7"/>
  <c r="U53" i="7"/>
  <c r="V53" i="7"/>
  <c r="W53" i="7"/>
  <c r="X53" i="7"/>
  <c r="Y53" i="7"/>
  <c r="AA53" i="7"/>
  <c r="T54" i="7"/>
  <c r="U54" i="7"/>
  <c r="V54" i="7"/>
  <c r="W54" i="7"/>
  <c r="X54" i="7"/>
  <c r="Y54" i="7"/>
  <c r="AA54" i="7"/>
  <c r="T55" i="7"/>
  <c r="U55" i="7"/>
  <c r="V55" i="7"/>
  <c r="W55" i="7"/>
  <c r="X55" i="7"/>
  <c r="Y55" i="7"/>
  <c r="Z55" i="7"/>
  <c r="AA55" i="7"/>
  <c r="T56" i="7"/>
  <c r="U56" i="7"/>
  <c r="V56" i="7"/>
  <c r="W56" i="7"/>
  <c r="X56" i="7"/>
  <c r="Y56" i="7"/>
  <c r="Z56" i="7"/>
  <c r="AA56" i="7"/>
  <c r="T57" i="7"/>
  <c r="U57" i="7"/>
  <c r="V57" i="7"/>
  <c r="W57" i="7"/>
  <c r="X57" i="7"/>
  <c r="Y57" i="7"/>
  <c r="Z57" i="7"/>
  <c r="AA57" i="7"/>
  <c r="T58" i="7"/>
  <c r="U58" i="7"/>
  <c r="V58" i="7"/>
  <c r="W58" i="7"/>
  <c r="X58" i="7"/>
  <c r="Y58" i="7"/>
  <c r="AA58" i="7"/>
  <c r="T59" i="7"/>
  <c r="U59" i="7"/>
  <c r="V59" i="7"/>
  <c r="W59" i="7"/>
  <c r="X59" i="7"/>
  <c r="Y59" i="7"/>
  <c r="AA59" i="7"/>
  <c r="T60" i="7"/>
  <c r="U60" i="7"/>
  <c r="V60" i="7"/>
  <c r="W60" i="7"/>
  <c r="X60" i="7"/>
  <c r="Y60" i="7"/>
  <c r="AA60" i="7"/>
  <c r="T61" i="7"/>
  <c r="U61" i="7"/>
  <c r="V61" i="7"/>
  <c r="W61" i="7"/>
  <c r="X61" i="7"/>
  <c r="Y61" i="7"/>
  <c r="Z61" i="7"/>
  <c r="AA61" i="7"/>
  <c r="T62" i="7"/>
  <c r="U62" i="7"/>
  <c r="V62" i="7"/>
  <c r="W62" i="7"/>
  <c r="X62" i="7"/>
  <c r="Y62" i="7"/>
  <c r="Z62" i="7"/>
  <c r="AA62" i="7"/>
  <c r="T63" i="7"/>
  <c r="U63" i="7"/>
  <c r="V63" i="7"/>
  <c r="W63" i="7"/>
  <c r="X63" i="7"/>
  <c r="Y63" i="7"/>
  <c r="Z63" i="7"/>
  <c r="AA63" i="7"/>
  <c r="T64" i="7"/>
  <c r="U64" i="7"/>
  <c r="V64" i="7"/>
  <c r="W64" i="7"/>
  <c r="X64" i="7"/>
  <c r="Y64" i="7"/>
  <c r="AA64" i="7"/>
  <c r="T65" i="7"/>
  <c r="U65" i="7"/>
  <c r="V65" i="7"/>
  <c r="W65" i="7"/>
  <c r="X65" i="7"/>
  <c r="Y65" i="7"/>
  <c r="AA65" i="7"/>
  <c r="T66" i="7"/>
  <c r="U66" i="7"/>
  <c r="V66" i="7"/>
  <c r="W66" i="7"/>
  <c r="X66" i="7"/>
  <c r="Y66" i="7"/>
  <c r="AA66" i="7"/>
  <c r="T67" i="7"/>
  <c r="U67" i="7"/>
  <c r="V67" i="7"/>
  <c r="W67" i="7"/>
  <c r="X67" i="7"/>
  <c r="Y67" i="7"/>
  <c r="AA67" i="7"/>
  <c r="T68" i="7"/>
  <c r="U68" i="7"/>
  <c r="V68" i="7"/>
  <c r="W68" i="7"/>
  <c r="X68" i="7"/>
  <c r="Y68" i="7"/>
  <c r="Z68" i="7"/>
  <c r="AA68" i="7"/>
  <c r="T69" i="7"/>
  <c r="U69" i="7"/>
  <c r="V69" i="7"/>
  <c r="W69" i="7"/>
  <c r="X69" i="7"/>
  <c r="Y69" i="7"/>
  <c r="AA69" i="7"/>
  <c r="T70" i="7"/>
  <c r="U70" i="7"/>
  <c r="V70" i="7"/>
  <c r="W70" i="7"/>
  <c r="X70" i="7"/>
  <c r="Y70" i="7"/>
  <c r="AA70" i="7"/>
  <c r="T71" i="7"/>
  <c r="U71" i="7"/>
  <c r="V71" i="7"/>
  <c r="W71" i="7"/>
  <c r="X71" i="7"/>
  <c r="Y71" i="7"/>
  <c r="AA71" i="7"/>
  <c r="T72" i="7"/>
  <c r="U72" i="7"/>
  <c r="V72" i="7"/>
  <c r="W72" i="7"/>
  <c r="X72" i="7"/>
  <c r="Y72" i="7"/>
  <c r="AA72" i="7"/>
  <c r="T73" i="7"/>
  <c r="U73" i="7"/>
  <c r="V73" i="7"/>
  <c r="W73" i="7"/>
  <c r="X73" i="7"/>
  <c r="Y73" i="7"/>
  <c r="AA73" i="7"/>
  <c r="T74" i="7"/>
  <c r="U74" i="7"/>
  <c r="V74" i="7"/>
  <c r="W74" i="7"/>
  <c r="X74" i="7"/>
  <c r="Y74" i="7"/>
  <c r="AA74" i="7"/>
  <c r="T75" i="7"/>
  <c r="U75" i="7"/>
  <c r="V75" i="7"/>
  <c r="W75" i="7"/>
  <c r="X75" i="7"/>
  <c r="Y75" i="7"/>
  <c r="AA75" i="7"/>
  <c r="T76" i="7"/>
  <c r="U76" i="7"/>
  <c r="V76" i="7"/>
  <c r="W76" i="7"/>
  <c r="X76" i="7"/>
  <c r="Y76" i="7"/>
  <c r="AA76" i="7"/>
  <c r="T77" i="7"/>
  <c r="U77" i="7"/>
  <c r="V77" i="7"/>
  <c r="W77" i="7"/>
  <c r="X77" i="7"/>
  <c r="Y77" i="7"/>
  <c r="AA77" i="7"/>
  <c r="T78" i="7"/>
  <c r="U78" i="7"/>
  <c r="V78" i="7"/>
  <c r="W78" i="7"/>
  <c r="X78" i="7"/>
  <c r="Y78" i="7"/>
  <c r="AA78" i="7"/>
  <c r="T79" i="7"/>
  <c r="U79" i="7"/>
  <c r="V79" i="7"/>
  <c r="W79" i="7"/>
  <c r="X79" i="7"/>
  <c r="Y79" i="7"/>
  <c r="AA79" i="7"/>
  <c r="T80" i="7"/>
  <c r="U80" i="7"/>
  <c r="V80" i="7"/>
  <c r="W80" i="7"/>
  <c r="X80" i="7"/>
  <c r="Y80" i="7"/>
  <c r="AA80" i="7"/>
  <c r="T81" i="7"/>
  <c r="U81" i="7"/>
  <c r="V81" i="7"/>
  <c r="W81" i="7"/>
  <c r="X81" i="7"/>
  <c r="Y81" i="7"/>
  <c r="AA81" i="7"/>
  <c r="T82" i="7"/>
  <c r="U82" i="7"/>
  <c r="V82" i="7"/>
  <c r="W82" i="7"/>
  <c r="X82" i="7"/>
  <c r="Y82" i="7"/>
  <c r="AA82" i="7"/>
  <c r="T83" i="7"/>
  <c r="U83" i="7"/>
  <c r="V83" i="7"/>
  <c r="W83" i="7"/>
  <c r="X83" i="7"/>
  <c r="Y83" i="7"/>
  <c r="AA83" i="7"/>
  <c r="T84" i="7"/>
  <c r="U84" i="7"/>
  <c r="V84" i="7"/>
  <c r="W84" i="7"/>
  <c r="X84" i="7"/>
  <c r="Y84" i="7"/>
  <c r="AA84" i="7"/>
  <c r="T85" i="7"/>
  <c r="U85" i="7"/>
  <c r="V85" i="7"/>
  <c r="W85" i="7"/>
  <c r="X85" i="7"/>
  <c r="Y85" i="7"/>
  <c r="AA85" i="7"/>
  <c r="T86" i="7"/>
  <c r="U86" i="7"/>
  <c r="V86" i="7"/>
  <c r="W86" i="7"/>
  <c r="X86" i="7"/>
  <c r="Y86" i="7"/>
  <c r="AA86" i="7"/>
  <c r="T87" i="7"/>
  <c r="U87" i="7"/>
  <c r="V87" i="7"/>
  <c r="W87" i="7"/>
  <c r="X87" i="7"/>
  <c r="Y87" i="7"/>
  <c r="AA87" i="7"/>
  <c r="T88" i="7"/>
  <c r="U88" i="7"/>
  <c r="V88" i="7"/>
  <c r="W88" i="7"/>
  <c r="X88" i="7"/>
  <c r="Y88" i="7"/>
  <c r="AA88" i="7"/>
  <c r="T89" i="7"/>
  <c r="U89" i="7"/>
  <c r="V89" i="7"/>
  <c r="W89" i="7"/>
  <c r="X89" i="7"/>
  <c r="Y89" i="7"/>
  <c r="Z89" i="7"/>
  <c r="AA89" i="7"/>
  <c r="T90" i="7"/>
  <c r="U90" i="7"/>
  <c r="V90" i="7"/>
  <c r="W90" i="7"/>
  <c r="X90" i="7"/>
  <c r="Y90" i="7"/>
  <c r="AA90" i="7"/>
  <c r="T91" i="7"/>
  <c r="U91" i="7"/>
  <c r="V91" i="7"/>
  <c r="W91" i="7"/>
  <c r="X91" i="7"/>
  <c r="Y91" i="7"/>
  <c r="AA91" i="7"/>
  <c r="T92" i="7"/>
  <c r="U92" i="7"/>
  <c r="V92" i="7"/>
  <c r="W92" i="7"/>
  <c r="X92" i="7"/>
  <c r="Y92" i="7"/>
  <c r="AA92" i="7"/>
  <c r="T93" i="7"/>
  <c r="U93" i="7"/>
  <c r="V93" i="7"/>
  <c r="W93" i="7"/>
  <c r="X93" i="7"/>
  <c r="Y93" i="7"/>
  <c r="AA93" i="7"/>
  <c r="T94" i="7"/>
  <c r="U94" i="7"/>
  <c r="V94" i="7"/>
  <c r="W94" i="7"/>
  <c r="X94" i="7"/>
  <c r="Y94" i="7"/>
  <c r="AA94" i="7"/>
  <c r="T95" i="7"/>
  <c r="U95" i="7"/>
  <c r="V95" i="7"/>
  <c r="W95" i="7"/>
  <c r="X95" i="7"/>
  <c r="Y95" i="7"/>
  <c r="AA95" i="7"/>
  <c r="T96" i="7"/>
  <c r="U96" i="7"/>
  <c r="V96" i="7"/>
  <c r="W96" i="7"/>
  <c r="X96" i="7"/>
  <c r="Y96" i="7"/>
  <c r="AA96" i="7"/>
  <c r="T97" i="7"/>
  <c r="U97" i="7"/>
  <c r="V97" i="7"/>
  <c r="W97" i="7"/>
  <c r="X97" i="7"/>
  <c r="Y97" i="7"/>
  <c r="Z97" i="7"/>
  <c r="AA97" i="7"/>
  <c r="T98" i="7"/>
  <c r="U98" i="7"/>
  <c r="V98" i="7"/>
  <c r="W98" i="7"/>
  <c r="X98" i="7"/>
  <c r="Y98" i="7"/>
  <c r="Z98" i="7"/>
  <c r="AA98" i="7"/>
  <c r="T99" i="7"/>
  <c r="U99" i="7"/>
  <c r="V99" i="7"/>
  <c r="W99" i="7"/>
  <c r="X99" i="7"/>
  <c r="Y99" i="7"/>
  <c r="Z99" i="7"/>
  <c r="AA99" i="7"/>
  <c r="T100" i="7"/>
  <c r="U100" i="7"/>
  <c r="V100" i="7"/>
  <c r="W100" i="7"/>
  <c r="X100" i="7"/>
  <c r="Y100" i="7"/>
  <c r="AA100" i="7"/>
  <c r="T101" i="7"/>
  <c r="U101" i="7"/>
  <c r="V101" i="7"/>
  <c r="W101" i="7"/>
  <c r="X101" i="7"/>
  <c r="Y101" i="7"/>
  <c r="AA101" i="7"/>
  <c r="T102" i="7"/>
  <c r="U102" i="7"/>
  <c r="V102" i="7"/>
  <c r="W102" i="7"/>
  <c r="X102" i="7"/>
  <c r="Y102" i="7"/>
  <c r="AA102" i="7"/>
  <c r="T103" i="7"/>
  <c r="U103" i="7"/>
  <c r="V103" i="7"/>
  <c r="W103" i="7"/>
  <c r="X103" i="7"/>
  <c r="Y103" i="7"/>
  <c r="Z103" i="7"/>
  <c r="AA103" i="7"/>
  <c r="T104" i="7"/>
  <c r="U104" i="7"/>
  <c r="V104" i="7"/>
  <c r="W104" i="7"/>
  <c r="X104" i="7"/>
  <c r="Y104" i="7"/>
  <c r="Z104" i="7"/>
  <c r="AA104" i="7"/>
  <c r="T105" i="7"/>
  <c r="U105" i="7"/>
  <c r="V105" i="7"/>
  <c r="W105" i="7"/>
  <c r="X105" i="7"/>
  <c r="Y105" i="7"/>
  <c r="Z105" i="7"/>
  <c r="AA105" i="7"/>
  <c r="T106" i="7"/>
  <c r="U106" i="7"/>
  <c r="V106" i="7"/>
  <c r="W106" i="7"/>
  <c r="X106" i="7"/>
  <c r="Y106" i="7"/>
  <c r="AA106" i="7"/>
  <c r="T107" i="7"/>
  <c r="U107" i="7"/>
  <c r="V107" i="7"/>
  <c r="W107" i="7"/>
  <c r="X107" i="7"/>
  <c r="Y107" i="7"/>
  <c r="AA107" i="7"/>
  <c r="T108" i="7"/>
  <c r="U108" i="7"/>
  <c r="V108" i="7"/>
  <c r="W108" i="7"/>
  <c r="X108" i="7"/>
  <c r="Y108" i="7"/>
  <c r="AA108" i="7"/>
  <c r="T109" i="7"/>
  <c r="U109" i="7"/>
  <c r="V109" i="7"/>
  <c r="W109" i="7"/>
  <c r="X109" i="7"/>
  <c r="Y109" i="7"/>
  <c r="AA109" i="7"/>
  <c r="T110" i="7"/>
  <c r="U110" i="7"/>
  <c r="V110" i="7"/>
  <c r="W110" i="7"/>
  <c r="X110" i="7"/>
  <c r="Y110" i="7"/>
  <c r="Z110" i="7"/>
  <c r="AA110" i="7"/>
  <c r="T111" i="7"/>
  <c r="U111" i="7"/>
  <c r="V111" i="7"/>
  <c r="W111" i="7"/>
  <c r="X111" i="7"/>
  <c r="Y111" i="7"/>
  <c r="AA111" i="7"/>
  <c r="T112" i="7"/>
  <c r="U112" i="7"/>
  <c r="V112" i="7"/>
  <c r="W112" i="7"/>
  <c r="X112" i="7"/>
  <c r="Y112" i="7"/>
  <c r="AA112" i="7"/>
  <c r="T113" i="7"/>
  <c r="U113" i="7"/>
  <c r="V113" i="7"/>
  <c r="W113" i="7"/>
  <c r="X113" i="7"/>
  <c r="Y113" i="7"/>
  <c r="AA113" i="7"/>
  <c r="T114" i="7"/>
  <c r="U114" i="7"/>
  <c r="V114" i="7"/>
  <c r="W114" i="7"/>
  <c r="X114" i="7"/>
  <c r="Y114" i="7"/>
  <c r="AA114" i="7"/>
  <c r="T115" i="7"/>
  <c r="U115" i="7"/>
  <c r="V115" i="7"/>
  <c r="W115" i="7"/>
  <c r="X115" i="7"/>
  <c r="Y115" i="7"/>
  <c r="AA115" i="7"/>
  <c r="T116" i="7"/>
  <c r="U116" i="7"/>
  <c r="V116" i="7"/>
  <c r="W116" i="7"/>
  <c r="X116" i="7"/>
  <c r="Y116" i="7"/>
  <c r="AA116" i="7"/>
  <c r="T117" i="7"/>
  <c r="U117" i="7"/>
  <c r="V117" i="7"/>
  <c r="W117" i="7"/>
  <c r="X117" i="7"/>
  <c r="Y117" i="7"/>
  <c r="AA117" i="7"/>
  <c r="T118" i="7"/>
  <c r="U118" i="7"/>
  <c r="V118" i="7"/>
  <c r="W118" i="7"/>
  <c r="X118" i="7"/>
  <c r="Y118" i="7"/>
  <c r="AA118" i="7"/>
  <c r="T119" i="7"/>
  <c r="U119" i="7"/>
  <c r="V119" i="7"/>
  <c r="W119" i="7"/>
  <c r="X119" i="7"/>
  <c r="Y119" i="7"/>
  <c r="AA119" i="7"/>
  <c r="T120" i="7"/>
  <c r="U120" i="7"/>
  <c r="V120" i="7"/>
  <c r="W120" i="7"/>
  <c r="X120" i="7"/>
  <c r="Y120" i="7"/>
  <c r="AA120" i="7"/>
  <c r="T121" i="7"/>
  <c r="U121" i="7"/>
  <c r="V121" i="7"/>
  <c r="W121" i="7"/>
  <c r="X121" i="7"/>
  <c r="Y121" i="7"/>
  <c r="AA121" i="7"/>
  <c r="T122" i="7"/>
  <c r="U122" i="7"/>
  <c r="V122" i="7"/>
  <c r="W122" i="7"/>
  <c r="X122" i="7"/>
  <c r="Y122" i="7"/>
  <c r="AA122" i="7"/>
  <c r="T123" i="7"/>
  <c r="U123" i="7"/>
  <c r="V123" i="7"/>
  <c r="W123" i="7"/>
  <c r="X123" i="7"/>
  <c r="Y123" i="7"/>
  <c r="AA123" i="7"/>
  <c r="T124" i="7"/>
  <c r="U124" i="7"/>
  <c r="V124" i="7"/>
  <c r="W124" i="7"/>
  <c r="X124" i="7"/>
  <c r="Y124" i="7"/>
  <c r="AA124" i="7"/>
  <c r="T125" i="7"/>
  <c r="U125" i="7"/>
  <c r="V125" i="7"/>
  <c r="W125" i="7"/>
  <c r="X125" i="7"/>
  <c r="Y125" i="7"/>
  <c r="AA125" i="7"/>
  <c r="T126" i="7"/>
  <c r="U126" i="7"/>
  <c r="V126" i="7"/>
  <c r="W126" i="7"/>
  <c r="X126" i="7"/>
  <c r="Y126" i="7"/>
  <c r="AA126" i="7"/>
  <c r="T127" i="7"/>
  <c r="U127" i="7"/>
  <c r="V127" i="7"/>
  <c r="W127" i="7"/>
  <c r="X127" i="7"/>
  <c r="Y127" i="7"/>
  <c r="AA127" i="7"/>
  <c r="T128" i="7"/>
  <c r="U128" i="7"/>
  <c r="V128" i="7"/>
  <c r="W128" i="7"/>
  <c r="X128" i="7"/>
  <c r="Y128" i="7"/>
  <c r="AA128" i="7"/>
  <c r="T129" i="7"/>
  <c r="U129" i="7"/>
  <c r="V129" i="7"/>
  <c r="W129" i="7"/>
  <c r="X129" i="7"/>
  <c r="Y129" i="7"/>
  <c r="AA129" i="7"/>
  <c r="T130" i="7"/>
  <c r="U130" i="7"/>
  <c r="V130" i="7"/>
  <c r="W130" i="7"/>
  <c r="X130" i="7"/>
  <c r="Y130" i="7"/>
  <c r="AA130" i="7"/>
  <c r="T131" i="7"/>
  <c r="U131" i="7"/>
  <c r="V131" i="7"/>
  <c r="W131" i="7"/>
  <c r="X131" i="7"/>
  <c r="Y131" i="7"/>
  <c r="Z131" i="7"/>
  <c r="AA131" i="7"/>
  <c r="T132" i="7"/>
  <c r="U132" i="7"/>
  <c r="V132" i="7"/>
  <c r="W132" i="7"/>
  <c r="X132" i="7"/>
  <c r="Y132" i="7"/>
  <c r="Z132" i="7"/>
  <c r="AA132" i="7"/>
  <c r="T133" i="7"/>
  <c r="U133" i="7"/>
  <c r="V133" i="7"/>
  <c r="W133" i="7"/>
  <c r="X133" i="7"/>
  <c r="Y133" i="7"/>
  <c r="Z133" i="7"/>
  <c r="AA133" i="7"/>
  <c r="T134" i="7"/>
  <c r="U134" i="7"/>
  <c r="V134" i="7"/>
  <c r="W134" i="7"/>
  <c r="X134" i="7"/>
  <c r="Y134" i="7"/>
  <c r="Z134" i="7"/>
  <c r="AA134" i="7"/>
  <c r="T135" i="7"/>
  <c r="U135" i="7"/>
  <c r="V135" i="7"/>
  <c r="W135" i="7"/>
  <c r="X135" i="7"/>
  <c r="Y135" i="7"/>
  <c r="Z135" i="7"/>
  <c r="AA135" i="7"/>
  <c r="T136" i="7"/>
  <c r="U136" i="7"/>
  <c r="V136" i="7"/>
  <c r="W136" i="7"/>
  <c r="X136" i="7"/>
  <c r="Y136" i="7"/>
  <c r="AA136" i="7"/>
  <c r="T137" i="7"/>
  <c r="U137" i="7"/>
  <c r="V137" i="7"/>
  <c r="W137" i="7"/>
  <c r="X137" i="7"/>
  <c r="Y137" i="7"/>
  <c r="AA137" i="7"/>
  <c r="T138" i="7"/>
  <c r="U138" i="7"/>
  <c r="V138" i="7"/>
  <c r="W138" i="7"/>
  <c r="X138" i="7"/>
  <c r="Y138" i="7"/>
  <c r="AA138" i="7"/>
  <c r="T139" i="7"/>
  <c r="U139" i="7"/>
  <c r="V139" i="7"/>
  <c r="W139" i="7"/>
  <c r="X139" i="7"/>
  <c r="Y139" i="7"/>
  <c r="AA139" i="7"/>
  <c r="T140" i="7"/>
  <c r="U140" i="7"/>
  <c r="V140" i="7"/>
  <c r="W140" i="7"/>
  <c r="X140" i="7"/>
  <c r="Y140" i="7"/>
  <c r="AA140" i="7"/>
  <c r="T141" i="7"/>
  <c r="U141" i="7"/>
  <c r="V141" i="7"/>
  <c r="W141" i="7"/>
  <c r="X141" i="7"/>
  <c r="Y141" i="7"/>
  <c r="AA141" i="7"/>
  <c r="T142" i="7"/>
  <c r="U142" i="7"/>
  <c r="V142" i="7"/>
  <c r="W142" i="7"/>
  <c r="X142" i="7"/>
  <c r="Y142" i="7"/>
  <c r="AA142" i="7"/>
  <c r="T143" i="7"/>
  <c r="U143" i="7"/>
  <c r="V143" i="7"/>
  <c r="W143" i="7"/>
  <c r="X143" i="7"/>
  <c r="Y143" i="7"/>
  <c r="Z143" i="7"/>
  <c r="AA143" i="7"/>
  <c r="T144" i="7"/>
  <c r="U144" i="7"/>
  <c r="V144" i="7"/>
  <c r="W144" i="7"/>
  <c r="X144" i="7"/>
  <c r="Y144" i="7"/>
  <c r="Z144" i="7"/>
  <c r="AA144" i="7"/>
  <c r="T145" i="7"/>
  <c r="U145" i="7"/>
  <c r="V145" i="7"/>
  <c r="W145" i="7"/>
  <c r="X145" i="7"/>
  <c r="Y145" i="7"/>
  <c r="Z145" i="7"/>
  <c r="AA145" i="7"/>
  <c r="T146" i="7"/>
  <c r="U146" i="7"/>
  <c r="V146" i="7"/>
  <c r="W146" i="7"/>
  <c r="X146" i="7"/>
  <c r="Y146" i="7"/>
  <c r="AA146" i="7"/>
  <c r="T147" i="7"/>
  <c r="U147" i="7"/>
  <c r="V147" i="7"/>
  <c r="W147" i="7"/>
  <c r="X147" i="7"/>
  <c r="Y147" i="7"/>
  <c r="AA147" i="7"/>
  <c r="T148" i="7"/>
  <c r="U148" i="7"/>
  <c r="V148" i="7"/>
  <c r="W148" i="7"/>
  <c r="X148" i="7"/>
  <c r="Y148" i="7"/>
  <c r="AA148" i="7"/>
  <c r="T149" i="7"/>
  <c r="U149" i="7"/>
  <c r="V149" i="7"/>
  <c r="W149" i="7"/>
  <c r="X149" i="7"/>
  <c r="Y149" i="7"/>
  <c r="Z149" i="7"/>
  <c r="AA149" i="7"/>
  <c r="T150" i="7"/>
  <c r="U150" i="7"/>
  <c r="V150" i="7"/>
  <c r="W150" i="7"/>
  <c r="X150" i="7"/>
  <c r="Y150" i="7"/>
  <c r="Z150" i="7"/>
  <c r="AA150" i="7"/>
  <c r="T151" i="7"/>
  <c r="U151" i="7"/>
  <c r="V151" i="7"/>
  <c r="W151" i="7"/>
  <c r="X151" i="7"/>
  <c r="Y151" i="7"/>
  <c r="Z151" i="7"/>
  <c r="AA151" i="7"/>
  <c r="T152" i="7"/>
  <c r="U152" i="7"/>
  <c r="V152" i="7"/>
  <c r="W152" i="7"/>
  <c r="X152" i="7"/>
  <c r="Y152" i="7"/>
  <c r="AA152" i="7"/>
  <c r="T153" i="7"/>
  <c r="U153" i="7"/>
  <c r="V153" i="7"/>
  <c r="W153" i="7"/>
  <c r="X153" i="7"/>
  <c r="Y153" i="7"/>
  <c r="AA153" i="7"/>
  <c r="T154" i="7"/>
  <c r="U154" i="7"/>
  <c r="V154" i="7"/>
  <c r="W154" i="7"/>
  <c r="X154" i="7"/>
  <c r="Y154" i="7"/>
  <c r="AA154" i="7"/>
  <c r="T155" i="7"/>
  <c r="U155" i="7"/>
  <c r="V155" i="7"/>
  <c r="W155" i="7"/>
  <c r="X155" i="7"/>
  <c r="Y155" i="7"/>
  <c r="AA155" i="7"/>
  <c r="T156" i="7"/>
  <c r="U156" i="7"/>
  <c r="V156" i="7"/>
  <c r="W156" i="7"/>
  <c r="X156" i="7"/>
  <c r="Y156" i="7"/>
  <c r="Z156" i="7"/>
  <c r="AA156" i="7"/>
  <c r="T157" i="7"/>
  <c r="U157" i="7"/>
  <c r="V157" i="7"/>
  <c r="W157" i="7"/>
  <c r="X157" i="7"/>
  <c r="Y157" i="7"/>
  <c r="AA157" i="7"/>
  <c r="T158" i="7"/>
  <c r="U158" i="7"/>
  <c r="V158" i="7"/>
  <c r="W158" i="7"/>
  <c r="X158" i="7"/>
  <c r="Y158" i="7"/>
  <c r="AA158" i="7"/>
  <c r="T159" i="7"/>
  <c r="U159" i="7"/>
  <c r="V159" i="7"/>
  <c r="W159" i="7"/>
  <c r="X159" i="7"/>
  <c r="Y159" i="7"/>
  <c r="AA159" i="7"/>
  <c r="T160" i="7"/>
  <c r="U160" i="7"/>
  <c r="V160" i="7"/>
  <c r="W160" i="7"/>
  <c r="X160" i="7"/>
  <c r="Y160" i="7"/>
  <c r="AA160" i="7"/>
  <c r="T161" i="7"/>
  <c r="U161" i="7"/>
  <c r="V161" i="7"/>
  <c r="W161" i="7"/>
  <c r="X161" i="7"/>
  <c r="Y161" i="7"/>
  <c r="AA161" i="7"/>
  <c r="T162" i="7"/>
  <c r="U162" i="7"/>
  <c r="V162" i="7"/>
  <c r="W162" i="7"/>
  <c r="X162" i="7"/>
  <c r="Y162" i="7"/>
  <c r="AA162" i="7"/>
  <c r="T163" i="7"/>
  <c r="U163" i="7"/>
  <c r="V163" i="7"/>
  <c r="W163" i="7"/>
  <c r="X163" i="7"/>
  <c r="Y163" i="7"/>
  <c r="AA163" i="7"/>
  <c r="T164" i="7"/>
  <c r="U164" i="7"/>
  <c r="V164" i="7"/>
  <c r="W164" i="7"/>
  <c r="X164" i="7"/>
  <c r="Y164" i="7"/>
  <c r="AA164" i="7"/>
  <c r="T165" i="7"/>
  <c r="U165" i="7"/>
  <c r="V165" i="7"/>
  <c r="W165" i="7"/>
  <c r="X165" i="7"/>
  <c r="Y165" i="7"/>
  <c r="AA165" i="7"/>
  <c r="T166" i="7"/>
  <c r="U166" i="7"/>
  <c r="V166" i="7"/>
  <c r="W166" i="7"/>
  <c r="X166" i="7"/>
  <c r="Y166" i="7"/>
  <c r="AA166" i="7"/>
  <c r="T167" i="7"/>
  <c r="U167" i="7"/>
  <c r="V167" i="7"/>
  <c r="W167" i="7"/>
  <c r="X167" i="7"/>
  <c r="Y167" i="7"/>
  <c r="AA167" i="7"/>
  <c r="T168" i="7"/>
  <c r="U168" i="7"/>
  <c r="V168" i="7"/>
  <c r="W168" i="7"/>
  <c r="X168" i="7"/>
  <c r="Y168" i="7"/>
  <c r="AA168" i="7"/>
  <c r="T169" i="7"/>
  <c r="U169" i="7"/>
  <c r="V169" i="7"/>
  <c r="W169" i="7"/>
  <c r="X169" i="7"/>
  <c r="Y169" i="7"/>
  <c r="AA169" i="7"/>
  <c r="T170" i="7"/>
  <c r="U170" i="7"/>
  <c r="V170" i="7"/>
  <c r="W170" i="7"/>
  <c r="X170" i="7"/>
  <c r="Y170" i="7"/>
  <c r="AA170" i="7"/>
  <c r="T171" i="7"/>
  <c r="U171" i="7"/>
  <c r="V171" i="7"/>
  <c r="W171" i="7"/>
  <c r="X171" i="7"/>
  <c r="Y171" i="7"/>
  <c r="AA171" i="7"/>
  <c r="T172" i="7"/>
  <c r="U172" i="7"/>
  <c r="V172" i="7"/>
  <c r="W172" i="7"/>
  <c r="X172" i="7"/>
  <c r="Y172" i="7"/>
  <c r="AA172" i="7"/>
  <c r="T173" i="7"/>
  <c r="U173" i="7"/>
  <c r="V173" i="7"/>
  <c r="W173" i="7"/>
  <c r="X173" i="7"/>
  <c r="Y173" i="7"/>
  <c r="AA173" i="7"/>
  <c r="T174" i="7"/>
  <c r="U174" i="7"/>
  <c r="V174" i="7"/>
  <c r="W174" i="7"/>
  <c r="X174" i="7"/>
  <c r="Y174" i="7"/>
  <c r="AA174" i="7"/>
  <c r="T175" i="7"/>
  <c r="U175" i="7"/>
  <c r="V175" i="7"/>
  <c r="W175" i="7"/>
  <c r="X175" i="7"/>
  <c r="Y175" i="7"/>
  <c r="AA175" i="7"/>
  <c r="T176" i="7"/>
  <c r="U176" i="7"/>
  <c r="V176" i="7"/>
  <c r="W176" i="7"/>
  <c r="X176" i="7"/>
  <c r="Y176" i="7"/>
  <c r="AA176" i="7"/>
  <c r="T177" i="7"/>
  <c r="U177" i="7"/>
  <c r="V177" i="7"/>
  <c r="W177" i="7"/>
  <c r="X177" i="7"/>
  <c r="Y177" i="7"/>
  <c r="Z177" i="7"/>
  <c r="AA177" i="7"/>
  <c r="T178" i="7"/>
  <c r="U178" i="7"/>
  <c r="V178" i="7"/>
  <c r="W178" i="7"/>
  <c r="X178" i="7"/>
  <c r="Y178" i="7"/>
  <c r="AA178" i="7"/>
  <c r="T179" i="7"/>
  <c r="U179" i="7"/>
  <c r="V179" i="7"/>
  <c r="W179" i="7"/>
  <c r="X179" i="7"/>
  <c r="Y179" i="7"/>
  <c r="AA179" i="7"/>
  <c r="T180" i="7"/>
  <c r="U180" i="7"/>
  <c r="V180" i="7"/>
  <c r="W180" i="7"/>
  <c r="X180" i="7"/>
  <c r="Y180" i="7"/>
  <c r="AA180" i="7"/>
  <c r="T181" i="7"/>
  <c r="U181" i="7"/>
  <c r="V181" i="7"/>
  <c r="W181" i="7"/>
  <c r="X181" i="7"/>
  <c r="Y181" i="7"/>
  <c r="AA181" i="7"/>
  <c r="T182" i="7"/>
  <c r="U182" i="7"/>
  <c r="V182" i="7"/>
  <c r="W182" i="7"/>
  <c r="X182" i="7"/>
  <c r="Y182" i="7"/>
  <c r="AA182" i="7"/>
  <c r="T183" i="7"/>
  <c r="U183" i="7"/>
  <c r="V183" i="7"/>
  <c r="W183" i="7"/>
  <c r="X183" i="7"/>
  <c r="Y183" i="7"/>
  <c r="AA183" i="7"/>
  <c r="T184" i="7"/>
  <c r="U184" i="7"/>
  <c r="V184" i="7"/>
  <c r="W184" i="7"/>
  <c r="X184" i="7"/>
  <c r="Y184" i="7"/>
  <c r="AA184" i="7"/>
  <c r="T185" i="7"/>
  <c r="U185" i="7"/>
  <c r="V185" i="7"/>
  <c r="W185" i="7"/>
  <c r="X185" i="7"/>
  <c r="Y185" i="7"/>
  <c r="AA185" i="7"/>
  <c r="T186" i="7"/>
  <c r="U186" i="7"/>
  <c r="V186" i="7"/>
  <c r="W186" i="7"/>
  <c r="X186" i="7"/>
  <c r="Y186" i="7"/>
  <c r="AA186" i="7"/>
  <c r="T187" i="7"/>
  <c r="U187" i="7"/>
  <c r="V187" i="7"/>
  <c r="W187" i="7"/>
  <c r="X187" i="7"/>
  <c r="Y187" i="7"/>
  <c r="AA187" i="7"/>
  <c r="T188" i="7"/>
  <c r="U188" i="7"/>
  <c r="V188" i="7"/>
  <c r="W188" i="7"/>
  <c r="X188" i="7"/>
  <c r="Y188" i="7"/>
  <c r="AA188" i="7"/>
  <c r="T189" i="7"/>
  <c r="U189" i="7"/>
  <c r="V189" i="7"/>
  <c r="W189" i="7"/>
  <c r="X189" i="7"/>
  <c r="Y189" i="7"/>
  <c r="AA189" i="7"/>
  <c r="T190" i="7"/>
  <c r="U190" i="7"/>
  <c r="V190" i="7"/>
  <c r="W190" i="7"/>
  <c r="X190" i="7"/>
  <c r="Y190" i="7"/>
  <c r="AA190" i="7"/>
  <c r="T191" i="7"/>
  <c r="U191" i="7"/>
  <c r="V191" i="7"/>
  <c r="W191" i="7"/>
  <c r="X191" i="7"/>
  <c r="Y191" i="7"/>
  <c r="AA191" i="7"/>
  <c r="T192" i="7"/>
  <c r="U192" i="7"/>
  <c r="V192" i="7"/>
  <c r="W192" i="7"/>
  <c r="X192" i="7"/>
  <c r="Y192" i="7"/>
  <c r="AA192" i="7"/>
  <c r="T193" i="7"/>
  <c r="U193" i="7"/>
  <c r="V193" i="7"/>
  <c r="W193" i="7"/>
  <c r="X193" i="7"/>
  <c r="Y193" i="7"/>
  <c r="AA193" i="7"/>
  <c r="T194" i="7"/>
  <c r="U194" i="7"/>
  <c r="V194" i="7"/>
  <c r="W194" i="7"/>
  <c r="X194" i="7"/>
  <c r="Y194" i="7"/>
  <c r="AA194" i="7"/>
  <c r="T195" i="7"/>
  <c r="U195" i="7"/>
  <c r="V195" i="7"/>
  <c r="W195" i="7"/>
  <c r="X195" i="7"/>
  <c r="Y195" i="7"/>
  <c r="AA195" i="7"/>
  <c r="T196" i="7"/>
  <c r="U196" i="7"/>
  <c r="V196" i="7"/>
  <c r="W196" i="7"/>
  <c r="X196" i="7"/>
  <c r="Y196" i="7"/>
  <c r="AA196" i="7"/>
  <c r="T197" i="7"/>
  <c r="U197" i="7"/>
  <c r="V197" i="7"/>
  <c r="W197" i="7"/>
  <c r="X197" i="7"/>
  <c r="Y197" i="7"/>
  <c r="AA197" i="7"/>
  <c r="T198" i="7"/>
  <c r="U198" i="7"/>
  <c r="V198" i="7"/>
  <c r="W198" i="7"/>
  <c r="X198" i="7"/>
  <c r="Y198" i="7"/>
  <c r="Z198" i="7"/>
  <c r="AA198" i="7"/>
  <c r="T199" i="7"/>
  <c r="U199" i="7"/>
  <c r="V199" i="7"/>
  <c r="W199" i="7"/>
  <c r="X199" i="7"/>
  <c r="Y199" i="7"/>
  <c r="AA199" i="7"/>
  <c r="T200" i="7"/>
  <c r="U200" i="7"/>
  <c r="V200" i="7"/>
  <c r="W200" i="7"/>
  <c r="X200" i="7"/>
  <c r="Y200" i="7"/>
  <c r="AA200" i="7"/>
  <c r="T201" i="7"/>
  <c r="U201" i="7"/>
  <c r="V201" i="7"/>
  <c r="W201" i="7"/>
  <c r="X201" i="7"/>
  <c r="Y201" i="7"/>
  <c r="AA201" i="7"/>
  <c r="T202" i="7"/>
  <c r="U202" i="7"/>
  <c r="V202" i="7"/>
  <c r="W202" i="7"/>
  <c r="X202" i="7"/>
  <c r="Y202" i="7"/>
  <c r="AA202" i="7"/>
  <c r="T203" i="7"/>
  <c r="U203" i="7"/>
  <c r="V203" i="7"/>
  <c r="W203" i="7"/>
  <c r="X203" i="7"/>
  <c r="Y203" i="7"/>
  <c r="AA203" i="7"/>
  <c r="T204" i="7"/>
  <c r="U204" i="7"/>
  <c r="V204" i="7"/>
  <c r="W204" i="7"/>
  <c r="X204" i="7"/>
  <c r="Y204" i="7"/>
  <c r="AA204" i="7"/>
  <c r="T205" i="7"/>
  <c r="U205" i="7"/>
  <c r="V205" i="7"/>
  <c r="W205" i="7"/>
  <c r="X205" i="7"/>
  <c r="Y205" i="7"/>
  <c r="AA205" i="7"/>
  <c r="T206" i="7"/>
  <c r="U206" i="7"/>
  <c r="V206" i="7"/>
  <c r="W206" i="7"/>
  <c r="X206" i="7"/>
  <c r="Y206" i="7"/>
  <c r="AA206" i="7"/>
  <c r="T207" i="7"/>
  <c r="U207" i="7"/>
  <c r="V207" i="7"/>
  <c r="W207" i="7"/>
  <c r="X207" i="7"/>
  <c r="Y207" i="7"/>
  <c r="AA207" i="7"/>
  <c r="T208" i="7"/>
  <c r="U208" i="7"/>
  <c r="V208" i="7"/>
  <c r="W208" i="7"/>
  <c r="X208" i="7"/>
  <c r="Y208" i="7"/>
  <c r="AA208" i="7"/>
  <c r="T209" i="7"/>
  <c r="U209" i="7"/>
  <c r="V209" i="7"/>
  <c r="W209" i="7"/>
  <c r="X209" i="7"/>
  <c r="Y209" i="7"/>
  <c r="AA209" i="7"/>
  <c r="T210" i="7"/>
  <c r="U210" i="7"/>
  <c r="V210" i="7"/>
  <c r="W210" i="7"/>
  <c r="X210" i="7"/>
  <c r="Y210" i="7"/>
  <c r="AA210" i="7"/>
  <c r="T211" i="7"/>
  <c r="U211" i="7"/>
  <c r="V211" i="7"/>
  <c r="W211" i="7"/>
  <c r="X211" i="7"/>
  <c r="Y211" i="7"/>
  <c r="AA211" i="7"/>
  <c r="T212" i="7"/>
  <c r="U212" i="7"/>
  <c r="V212" i="7"/>
  <c r="W212" i="7"/>
  <c r="X212" i="7"/>
  <c r="Y212" i="7"/>
  <c r="AA212" i="7"/>
  <c r="T213" i="7"/>
  <c r="U213" i="7"/>
  <c r="V213" i="7"/>
  <c r="W213" i="7"/>
  <c r="X213" i="7"/>
  <c r="Y213" i="7"/>
  <c r="AA213" i="7"/>
  <c r="T214" i="7"/>
  <c r="U214" i="7"/>
  <c r="V214" i="7"/>
  <c r="W214" i="7"/>
  <c r="X214" i="7"/>
  <c r="Y214" i="7"/>
  <c r="AA214" i="7"/>
  <c r="T215" i="7"/>
  <c r="U215" i="7"/>
  <c r="V215" i="7"/>
  <c r="W215" i="7"/>
  <c r="X215" i="7"/>
  <c r="Y215" i="7"/>
  <c r="AA215" i="7"/>
  <c r="T216" i="7"/>
  <c r="U216" i="7"/>
  <c r="V216" i="7"/>
  <c r="W216" i="7"/>
  <c r="X216" i="7"/>
  <c r="Y216" i="7"/>
  <c r="AA216" i="7"/>
  <c r="T217" i="7"/>
  <c r="U217" i="7"/>
  <c r="V217" i="7"/>
  <c r="W217" i="7"/>
  <c r="X217" i="7"/>
  <c r="Y217" i="7"/>
  <c r="AA217" i="7"/>
  <c r="T218" i="7"/>
  <c r="U218" i="7"/>
  <c r="V218" i="7"/>
  <c r="W218" i="7"/>
  <c r="X218" i="7"/>
  <c r="Y218" i="7"/>
  <c r="AA218" i="7"/>
  <c r="T219" i="7"/>
  <c r="U219" i="7"/>
  <c r="V219" i="7"/>
  <c r="W219" i="7"/>
  <c r="X219" i="7"/>
  <c r="Y219" i="7"/>
  <c r="Z219" i="7"/>
  <c r="AA219" i="7"/>
  <c r="T220" i="7"/>
  <c r="U220" i="7"/>
  <c r="V220" i="7"/>
  <c r="W220" i="7"/>
  <c r="X220" i="7"/>
  <c r="Y220" i="7"/>
  <c r="AA220" i="7"/>
  <c r="T221" i="7"/>
  <c r="U221" i="7"/>
  <c r="V221" i="7"/>
  <c r="W221" i="7"/>
  <c r="X221" i="7"/>
  <c r="Y221" i="7"/>
  <c r="AA221" i="7"/>
  <c r="T222" i="7"/>
  <c r="U222" i="7"/>
  <c r="V222" i="7"/>
  <c r="W222" i="7"/>
  <c r="X222" i="7"/>
  <c r="Y222" i="7"/>
  <c r="AA222" i="7"/>
  <c r="T223" i="7"/>
  <c r="U223" i="7"/>
  <c r="V223" i="7"/>
  <c r="W223" i="7"/>
  <c r="X223" i="7"/>
  <c r="Y223" i="7"/>
  <c r="AA223" i="7"/>
  <c r="T224" i="7"/>
  <c r="U224" i="7"/>
  <c r="V224" i="7"/>
  <c r="W224" i="7"/>
  <c r="X224" i="7"/>
  <c r="Y224" i="7"/>
  <c r="AA224" i="7"/>
  <c r="T225" i="7"/>
  <c r="U225" i="7"/>
  <c r="V225" i="7"/>
  <c r="W225" i="7"/>
  <c r="X225" i="7"/>
  <c r="Y225" i="7"/>
  <c r="AA225" i="7"/>
  <c r="T226" i="7"/>
  <c r="U226" i="7"/>
  <c r="V226" i="7"/>
  <c r="W226" i="7"/>
  <c r="X226" i="7"/>
  <c r="Y226" i="7"/>
  <c r="AA226" i="7"/>
  <c r="T227" i="7"/>
  <c r="U227" i="7"/>
  <c r="V227" i="7"/>
  <c r="W227" i="7"/>
  <c r="X227" i="7"/>
  <c r="Y227" i="7"/>
  <c r="AA227" i="7"/>
  <c r="T228" i="7"/>
  <c r="U228" i="7"/>
  <c r="V228" i="7"/>
  <c r="W228" i="7"/>
  <c r="X228" i="7"/>
  <c r="Y228" i="7"/>
  <c r="AA228" i="7"/>
  <c r="T229" i="7"/>
  <c r="U229" i="7"/>
  <c r="V229" i="7"/>
  <c r="W229" i="7"/>
  <c r="X229" i="7"/>
  <c r="Y229" i="7"/>
  <c r="AA229" i="7"/>
  <c r="T230" i="7"/>
  <c r="U230" i="7"/>
  <c r="V230" i="7"/>
  <c r="W230" i="7"/>
  <c r="X230" i="7"/>
  <c r="Y230" i="7"/>
  <c r="AA230" i="7"/>
  <c r="T231" i="7"/>
  <c r="U231" i="7"/>
  <c r="V231" i="7"/>
  <c r="W231" i="7"/>
  <c r="X231" i="7"/>
  <c r="Y231" i="7"/>
  <c r="AA231" i="7"/>
  <c r="T232" i="7"/>
  <c r="U232" i="7"/>
  <c r="V232" i="7"/>
  <c r="W232" i="7"/>
  <c r="X232" i="7"/>
  <c r="Y232" i="7"/>
  <c r="AA232" i="7"/>
  <c r="T233" i="7"/>
  <c r="U233" i="7"/>
  <c r="V233" i="7"/>
  <c r="W233" i="7"/>
  <c r="X233" i="7"/>
  <c r="Y233" i="7"/>
  <c r="AA233" i="7"/>
  <c r="T234" i="7"/>
  <c r="U234" i="7"/>
  <c r="V234" i="7"/>
  <c r="W234" i="7"/>
  <c r="X234" i="7"/>
  <c r="Y234" i="7"/>
  <c r="AA234" i="7"/>
  <c r="T235" i="7"/>
  <c r="U235" i="7"/>
  <c r="V235" i="7"/>
  <c r="W235" i="7"/>
  <c r="X235" i="7"/>
  <c r="Y235" i="7"/>
  <c r="AA235" i="7"/>
  <c r="T236" i="7"/>
  <c r="U236" i="7"/>
  <c r="V236" i="7"/>
  <c r="W236" i="7"/>
  <c r="X236" i="7"/>
  <c r="Y236" i="7"/>
  <c r="AA236" i="7"/>
  <c r="T237" i="7"/>
  <c r="U237" i="7"/>
  <c r="V237" i="7"/>
  <c r="W237" i="7"/>
  <c r="X237" i="7"/>
  <c r="Y237" i="7"/>
  <c r="AA237" i="7"/>
  <c r="T238" i="7"/>
  <c r="U238" i="7"/>
  <c r="V238" i="7"/>
  <c r="W238" i="7"/>
  <c r="X238" i="7"/>
  <c r="Y238" i="7"/>
  <c r="AA238" i="7"/>
  <c r="T239" i="7"/>
  <c r="U239" i="7"/>
  <c r="V239" i="7"/>
  <c r="W239" i="7"/>
  <c r="X239" i="7"/>
  <c r="Y239" i="7"/>
  <c r="AA239" i="7"/>
  <c r="T240" i="7"/>
  <c r="U240" i="7"/>
  <c r="V240" i="7"/>
  <c r="W240" i="7"/>
  <c r="X240" i="7"/>
  <c r="Y240" i="7"/>
  <c r="Z240" i="7"/>
  <c r="AA240" i="7"/>
  <c r="T241" i="7"/>
  <c r="U241" i="7"/>
  <c r="V241" i="7"/>
  <c r="W241" i="7"/>
  <c r="X241" i="7"/>
  <c r="Y241" i="7"/>
  <c r="AA241" i="7"/>
  <c r="T242" i="7"/>
  <c r="U242" i="7"/>
  <c r="V242" i="7"/>
  <c r="W242" i="7"/>
  <c r="X242" i="7"/>
  <c r="Y242" i="7"/>
  <c r="AA242" i="7"/>
  <c r="T243" i="7"/>
  <c r="U243" i="7"/>
  <c r="V243" i="7"/>
  <c r="W243" i="7"/>
  <c r="X243" i="7"/>
  <c r="Y243" i="7"/>
  <c r="AA243" i="7"/>
  <c r="T244" i="7"/>
  <c r="U244" i="7"/>
  <c r="V244" i="7"/>
  <c r="W244" i="7"/>
  <c r="X244" i="7"/>
  <c r="Y244" i="7"/>
  <c r="AA244" i="7"/>
  <c r="T245" i="7"/>
  <c r="U245" i="7"/>
  <c r="V245" i="7"/>
  <c r="W245" i="7"/>
  <c r="X245" i="7"/>
  <c r="Y245" i="7"/>
  <c r="AA245" i="7"/>
  <c r="T246" i="7"/>
  <c r="U246" i="7"/>
  <c r="V246" i="7"/>
  <c r="W246" i="7"/>
  <c r="X246" i="7"/>
  <c r="Y246" i="7"/>
  <c r="AA246" i="7"/>
  <c r="T247" i="7"/>
  <c r="U247" i="7"/>
  <c r="V247" i="7"/>
  <c r="W247" i="7"/>
  <c r="X247" i="7"/>
  <c r="Y247" i="7"/>
  <c r="AA247" i="7"/>
  <c r="T248" i="7"/>
  <c r="U248" i="7"/>
  <c r="V248" i="7"/>
  <c r="W248" i="7"/>
  <c r="X248" i="7"/>
  <c r="Y248" i="7"/>
  <c r="AA248" i="7"/>
  <c r="T249" i="7"/>
  <c r="U249" i="7"/>
  <c r="V249" i="7"/>
  <c r="W249" i="7"/>
  <c r="X249" i="7"/>
  <c r="Y249" i="7"/>
  <c r="AA249" i="7"/>
  <c r="T250" i="7"/>
  <c r="U250" i="7"/>
  <c r="V250" i="7"/>
  <c r="W250" i="7"/>
  <c r="X250" i="7"/>
  <c r="Y250" i="7"/>
  <c r="AA250" i="7"/>
  <c r="T251" i="7"/>
  <c r="U251" i="7"/>
  <c r="V251" i="7"/>
  <c r="W251" i="7"/>
  <c r="X251" i="7"/>
  <c r="Y251" i="7"/>
  <c r="AA251" i="7"/>
  <c r="T252" i="7"/>
  <c r="U252" i="7"/>
  <c r="V252" i="7"/>
  <c r="W252" i="7"/>
  <c r="X252" i="7"/>
  <c r="Y252" i="7"/>
  <c r="AA252" i="7"/>
  <c r="T253" i="7"/>
  <c r="U253" i="7"/>
  <c r="V253" i="7"/>
  <c r="W253" i="7"/>
  <c r="X253" i="7"/>
  <c r="Y253" i="7"/>
  <c r="AA253" i="7"/>
  <c r="T254" i="7"/>
  <c r="U254" i="7"/>
  <c r="V254" i="7"/>
  <c r="W254" i="7"/>
  <c r="X254" i="7"/>
  <c r="Y254" i="7"/>
  <c r="AA254" i="7"/>
  <c r="T255" i="7"/>
  <c r="U255" i="7"/>
  <c r="V255" i="7"/>
  <c r="W255" i="7"/>
  <c r="X255" i="7"/>
  <c r="Y255" i="7"/>
  <c r="AA255" i="7"/>
  <c r="T256" i="7"/>
  <c r="U256" i="7"/>
  <c r="V256" i="7"/>
  <c r="W256" i="7"/>
  <c r="X256" i="7"/>
  <c r="Y256" i="7"/>
  <c r="AA256" i="7"/>
  <c r="T257" i="7"/>
  <c r="U257" i="7"/>
  <c r="V257" i="7"/>
  <c r="W257" i="7"/>
  <c r="X257" i="7"/>
  <c r="Y257" i="7"/>
  <c r="AA257" i="7"/>
  <c r="T258" i="7"/>
  <c r="U258" i="7"/>
  <c r="V258" i="7"/>
  <c r="W258" i="7"/>
  <c r="X258" i="7"/>
  <c r="Y258" i="7"/>
  <c r="AA258" i="7"/>
  <c r="T259" i="7"/>
  <c r="U259" i="7"/>
  <c r="V259" i="7"/>
  <c r="W259" i="7"/>
  <c r="X259" i="7"/>
  <c r="Y259" i="7"/>
  <c r="AA259" i="7"/>
  <c r="T260" i="7"/>
  <c r="U260" i="7"/>
  <c r="V260" i="7"/>
  <c r="W260" i="7"/>
  <c r="X260" i="7"/>
  <c r="Y260" i="7"/>
  <c r="AA260" i="7"/>
  <c r="T261" i="7"/>
  <c r="U261" i="7"/>
  <c r="V261" i="7"/>
  <c r="W261" i="7"/>
  <c r="X261" i="7"/>
  <c r="Y261" i="7"/>
  <c r="Z261" i="7"/>
  <c r="AA261" i="7"/>
  <c r="T262" i="7"/>
  <c r="U262" i="7"/>
  <c r="V262" i="7"/>
  <c r="W262" i="7"/>
  <c r="X262" i="7"/>
  <c r="Y262" i="7"/>
  <c r="Z262" i="7"/>
  <c r="AA262" i="7"/>
  <c r="T263" i="7"/>
  <c r="U263" i="7"/>
  <c r="V263" i="7"/>
  <c r="W263" i="7"/>
  <c r="X263" i="7"/>
  <c r="Y263" i="7"/>
  <c r="Z263" i="7"/>
  <c r="AA263" i="7"/>
  <c r="T264" i="7"/>
  <c r="U264" i="7"/>
  <c r="V264" i="7"/>
  <c r="W264" i="7"/>
  <c r="X264" i="7"/>
  <c r="Y264" i="7"/>
  <c r="Z264" i="7"/>
  <c r="AA264" i="7"/>
  <c r="T265" i="7"/>
  <c r="U265" i="7"/>
  <c r="V265" i="7"/>
  <c r="W265" i="7"/>
  <c r="X265" i="7"/>
  <c r="Y265" i="7"/>
  <c r="Z265" i="7"/>
  <c r="AA265" i="7"/>
  <c r="T266" i="7"/>
  <c r="U266" i="7"/>
  <c r="V266" i="7"/>
  <c r="W266" i="7"/>
  <c r="X266" i="7"/>
  <c r="Y266" i="7"/>
  <c r="AA266" i="7"/>
  <c r="T267" i="7"/>
  <c r="U267" i="7"/>
  <c r="V267" i="7"/>
  <c r="W267" i="7"/>
  <c r="X267" i="7"/>
  <c r="Y267" i="7"/>
  <c r="AA267" i="7"/>
  <c r="T268" i="7"/>
  <c r="U268" i="7"/>
  <c r="V268" i="7"/>
  <c r="W268" i="7"/>
  <c r="X268" i="7"/>
  <c r="Y268" i="7"/>
  <c r="AA268" i="7"/>
  <c r="T269" i="7"/>
  <c r="U269" i="7"/>
  <c r="V269" i="7"/>
  <c r="W269" i="7"/>
  <c r="X269" i="7"/>
  <c r="Y269" i="7"/>
  <c r="AA269" i="7"/>
  <c r="T270" i="7"/>
  <c r="U270" i="7"/>
  <c r="V270" i="7"/>
  <c r="W270" i="7"/>
  <c r="X270" i="7"/>
  <c r="Y270" i="7"/>
  <c r="AA270" i="7"/>
  <c r="T271" i="7"/>
  <c r="U271" i="7"/>
  <c r="V271" i="7"/>
  <c r="W271" i="7"/>
  <c r="X271" i="7"/>
  <c r="Y271" i="7"/>
  <c r="AA271" i="7"/>
  <c r="T272" i="7"/>
  <c r="U272" i="7"/>
  <c r="V272" i="7"/>
  <c r="W272" i="7"/>
  <c r="X272" i="7"/>
  <c r="Y272" i="7"/>
  <c r="AA272" i="7"/>
  <c r="T273" i="7"/>
  <c r="U273" i="7"/>
  <c r="V273" i="7"/>
  <c r="W273" i="7"/>
  <c r="X273" i="7"/>
  <c r="Y273" i="7"/>
  <c r="AA273" i="7"/>
  <c r="T274" i="7"/>
  <c r="U274" i="7"/>
  <c r="V274" i="7"/>
  <c r="W274" i="7"/>
  <c r="X274" i="7"/>
  <c r="Y274" i="7"/>
  <c r="AA274" i="7"/>
  <c r="T275" i="7"/>
  <c r="U275" i="7"/>
  <c r="V275" i="7"/>
  <c r="W275" i="7"/>
  <c r="X275" i="7"/>
  <c r="Y275" i="7"/>
  <c r="AA275" i="7"/>
  <c r="T276" i="7"/>
  <c r="U276" i="7"/>
  <c r="V276" i="7"/>
  <c r="W276" i="7"/>
  <c r="X276" i="7"/>
  <c r="Y276" i="7"/>
  <c r="AA276" i="7"/>
  <c r="T277" i="7"/>
  <c r="U277" i="7"/>
  <c r="V277" i="7"/>
  <c r="W277" i="7"/>
  <c r="X277" i="7"/>
  <c r="Y277" i="7"/>
  <c r="AA277" i="7"/>
  <c r="T278" i="7"/>
  <c r="U278" i="7"/>
  <c r="V278" i="7"/>
  <c r="W278" i="7"/>
  <c r="X278" i="7"/>
  <c r="Y278" i="7"/>
  <c r="AA278" i="7"/>
  <c r="T279" i="7"/>
  <c r="U279" i="7"/>
  <c r="V279" i="7"/>
  <c r="W279" i="7"/>
  <c r="X279" i="7"/>
  <c r="Y279" i="7"/>
  <c r="AA279" i="7"/>
  <c r="T280" i="7"/>
  <c r="U280" i="7"/>
  <c r="V280" i="7"/>
  <c r="W280" i="7"/>
  <c r="X280" i="7"/>
  <c r="Y280" i="7"/>
  <c r="AA280" i="7"/>
  <c r="T281" i="7"/>
  <c r="U281" i="7"/>
  <c r="V281" i="7"/>
  <c r="W281" i="7"/>
  <c r="X281" i="7"/>
  <c r="Y281" i="7"/>
  <c r="AA281" i="7"/>
  <c r="T282" i="7"/>
  <c r="U282" i="7"/>
  <c r="V282" i="7"/>
  <c r="W282" i="7"/>
  <c r="X282" i="7"/>
  <c r="Y282" i="7"/>
  <c r="AA282" i="7"/>
  <c r="T283" i="7"/>
  <c r="U283" i="7"/>
  <c r="V283" i="7"/>
  <c r="W283" i="7"/>
  <c r="X283" i="7"/>
  <c r="Y283" i="7"/>
  <c r="AA283" i="7"/>
  <c r="T284" i="7"/>
  <c r="U284" i="7"/>
  <c r="V284" i="7"/>
  <c r="W284" i="7"/>
  <c r="X284" i="7"/>
  <c r="Y284" i="7"/>
  <c r="AA284" i="7"/>
  <c r="T285" i="7"/>
  <c r="U285" i="7"/>
  <c r="V285" i="7"/>
  <c r="W285" i="7"/>
  <c r="X285" i="7"/>
  <c r="Y285" i="7"/>
  <c r="AA285" i="7"/>
  <c r="T286" i="7"/>
  <c r="U286" i="7"/>
  <c r="V286" i="7"/>
  <c r="W286" i="7"/>
  <c r="X286" i="7"/>
  <c r="Y286" i="7"/>
  <c r="Z286" i="7"/>
  <c r="AA286" i="7"/>
  <c r="T287" i="7"/>
  <c r="U287" i="7"/>
  <c r="V287" i="7"/>
  <c r="W287" i="7"/>
  <c r="X287" i="7"/>
  <c r="Y287" i="7"/>
  <c r="AA287" i="7"/>
  <c r="T288" i="7"/>
  <c r="U288" i="7"/>
  <c r="V288" i="7"/>
  <c r="W288" i="7"/>
  <c r="X288" i="7"/>
  <c r="Y288" i="7"/>
  <c r="AA288" i="7"/>
  <c r="T289" i="7"/>
  <c r="U289" i="7"/>
  <c r="V289" i="7"/>
  <c r="W289" i="7"/>
  <c r="X289" i="7"/>
  <c r="Y289" i="7"/>
  <c r="AA289" i="7"/>
  <c r="T290" i="7"/>
  <c r="U290" i="7"/>
  <c r="V290" i="7"/>
  <c r="W290" i="7"/>
  <c r="X290" i="7"/>
  <c r="Y290" i="7"/>
  <c r="AA290" i="7"/>
  <c r="T291" i="7"/>
  <c r="U291" i="7"/>
  <c r="V291" i="7"/>
  <c r="W291" i="7"/>
  <c r="X291" i="7"/>
  <c r="Y291" i="7"/>
  <c r="AA291" i="7"/>
  <c r="T292" i="7"/>
  <c r="U292" i="7"/>
  <c r="V292" i="7"/>
  <c r="W292" i="7"/>
  <c r="X292" i="7"/>
  <c r="Y292" i="7"/>
  <c r="AA292" i="7"/>
  <c r="T293" i="7"/>
  <c r="U293" i="7"/>
  <c r="V293" i="7"/>
  <c r="W293" i="7"/>
  <c r="X293" i="7"/>
  <c r="Y293" i="7"/>
  <c r="AA293" i="7"/>
  <c r="T294" i="7"/>
  <c r="U294" i="7"/>
  <c r="V294" i="7"/>
  <c r="W294" i="7"/>
  <c r="X294" i="7"/>
  <c r="Y294" i="7"/>
  <c r="AA294" i="7"/>
  <c r="T295" i="7"/>
  <c r="U295" i="7"/>
  <c r="V295" i="7"/>
  <c r="W295" i="7"/>
  <c r="X295" i="7"/>
  <c r="Y295" i="7"/>
  <c r="AA295" i="7"/>
  <c r="T296" i="7"/>
  <c r="U296" i="7"/>
  <c r="V296" i="7"/>
  <c r="W296" i="7"/>
  <c r="X296" i="7"/>
  <c r="Y296" i="7"/>
  <c r="AA296" i="7"/>
  <c r="T297" i="7"/>
  <c r="U297" i="7"/>
  <c r="V297" i="7"/>
  <c r="W297" i="7"/>
  <c r="X297" i="7"/>
  <c r="Y297" i="7"/>
  <c r="AA297" i="7"/>
  <c r="T298" i="7"/>
  <c r="U298" i="7"/>
  <c r="V298" i="7"/>
  <c r="W298" i="7"/>
  <c r="X298" i="7"/>
  <c r="Y298" i="7"/>
  <c r="AA298" i="7"/>
  <c r="T299" i="7"/>
  <c r="U299" i="7"/>
  <c r="V299" i="7"/>
  <c r="W299" i="7"/>
  <c r="X299" i="7"/>
  <c r="Y299" i="7"/>
  <c r="AA299" i="7"/>
  <c r="T300" i="7"/>
  <c r="U300" i="7"/>
  <c r="V300" i="7"/>
  <c r="W300" i="7"/>
  <c r="X300" i="7"/>
  <c r="Y300" i="7"/>
  <c r="AA300" i="7"/>
  <c r="T301" i="7"/>
  <c r="U301" i="7"/>
  <c r="V301" i="7"/>
  <c r="W301" i="7"/>
  <c r="X301" i="7"/>
  <c r="Y301" i="7"/>
  <c r="AA301" i="7"/>
  <c r="T302" i="7"/>
  <c r="U302" i="7"/>
  <c r="V302" i="7"/>
  <c r="W302" i="7"/>
  <c r="X302" i="7"/>
  <c r="Y302" i="7"/>
  <c r="AA302" i="7"/>
  <c r="T303" i="7"/>
  <c r="U303" i="7"/>
  <c r="V303" i="7"/>
  <c r="W303" i="7"/>
  <c r="X303" i="7"/>
  <c r="Y303" i="7"/>
  <c r="AA303" i="7"/>
  <c r="T304" i="7"/>
  <c r="U304" i="7"/>
  <c r="V304" i="7"/>
  <c r="W304" i="7"/>
  <c r="X304" i="7"/>
  <c r="Y304" i="7"/>
  <c r="AA304" i="7"/>
  <c r="T305" i="7"/>
  <c r="U305" i="7"/>
  <c r="V305" i="7"/>
  <c r="W305" i="7"/>
  <c r="X305" i="7"/>
  <c r="Y305" i="7"/>
  <c r="AA305" i="7"/>
  <c r="T306" i="7"/>
  <c r="U306" i="7"/>
  <c r="V306" i="7"/>
  <c r="W306" i="7"/>
  <c r="X306" i="7"/>
  <c r="Y306" i="7"/>
  <c r="AA306" i="7"/>
  <c r="T307" i="7"/>
  <c r="U307" i="7"/>
  <c r="V307" i="7"/>
  <c r="W307" i="7"/>
  <c r="X307" i="7"/>
  <c r="Y307" i="7"/>
  <c r="Z307" i="7"/>
  <c r="AA307" i="7"/>
  <c r="T308" i="7"/>
  <c r="U308" i="7"/>
  <c r="V308" i="7"/>
  <c r="W308" i="7"/>
  <c r="X308" i="7"/>
  <c r="Y308" i="7"/>
  <c r="AA308" i="7"/>
  <c r="T309" i="7"/>
  <c r="U309" i="7"/>
  <c r="V309" i="7"/>
  <c r="W309" i="7"/>
  <c r="X309" i="7"/>
  <c r="Y309" i="7"/>
  <c r="AA309" i="7"/>
  <c r="T310" i="7"/>
  <c r="U310" i="7"/>
  <c r="V310" i="7"/>
  <c r="W310" i="7"/>
  <c r="X310" i="7"/>
  <c r="Y310" i="7"/>
  <c r="AA310" i="7"/>
  <c r="T311" i="7"/>
  <c r="U311" i="7"/>
  <c r="V311" i="7"/>
  <c r="W311" i="7"/>
  <c r="X311" i="7"/>
  <c r="Y311" i="7"/>
  <c r="AA311" i="7"/>
  <c r="T312" i="7"/>
  <c r="U312" i="7"/>
  <c r="V312" i="7"/>
  <c r="W312" i="7"/>
  <c r="X312" i="7"/>
  <c r="Y312" i="7"/>
  <c r="AA312" i="7"/>
  <c r="T313" i="7"/>
  <c r="U313" i="7"/>
  <c r="V313" i="7"/>
  <c r="W313" i="7"/>
  <c r="X313" i="7"/>
  <c r="Y313" i="7"/>
  <c r="AA313" i="7"/>
  <c r="T314" i="7"/>
  <c r="U314" i="7"/>
  <c r="V314" i="7"/>
  <c r="W314" i="7"/>
  <c r="X314" i="7"/>
  <c r="Y314" i="7"/>
  <c r="AA314" i="7"/>
  <c r="T315" i="7"/>
  <c r="U315" i="7"/>
  <c r="V315" i="7"/>
  <c r="W315" i="7"/>
  <c r="X315" i="7"/>
  <c r="Y315" i="7"/>
  <c r="AA315" i="7"/>
  <c r="T316" i="7"/>
  <c r="U316" i="7"/>
  <c r="V316" i="7"/>
  <c r="W316" i="7"/>
  <c r="X316" i="7"/>
  <c r="Y316" i="7"/>
  <c r="AA316" i="7"/>
  <c r="T317" i="7"/>
  <c r="U317" i="7"/>
  <c r="V317" i="7"/>
  <c r="W317" i="7"/>
  <c r="X317" i="7"/>
  <c r="Y317" i="7"/>
  <c r="AA317" i="7"/>
  <c r="T318" i="7"/>
  <c r="U318" i="7"/>
  <c r="V318" i="7"/>
  <c r="W318" i="7"/>
  <c r="X318" i="7"/>
  <c r="Y318" i="7"/>
  <c r="AA318" i="7"/>
  <c r="T319" i="7"/>
  <c r="U319" i="7"/>
  <c r="V319" i="7"/>
  <c r="W319" i="7"/>
  <c r="X319" i="7"/>
  <c r="Y319" i="7"/>
  <c r="AA319" i="7"/>
  <c r="T320" i="7"/>
  <c r="U320" i="7"/>
  <c r="V320" i="7"/>
  <c r="W320" i="7"/>
  <c r="X320" i="7"/>
  <c r="Y320" i="7"/>
  <c r="AA320" i="7"/>
  <c r="T321" i="7"/>
  <c r="U321" i="7"/>
  <c r="V321" i="7"/>
  <c r="W321" i="7"/>
  <c r="X321" i="7"/>
  <c r="Y321" i="7"/>
  <c r="AA321" i="7"/>
  <c r="T322" i="7"/>
  <c r="U322" i="7"/>
  <c r="V322" i="7"/>
  <c r="W322" i="7"/>
  <c r="X322" i="7"/>
  <c r="Y322" i="7"/>
  <c r="AA322" i="7"/>
  <c r="T323" i="7"/>
  <c r="U323" i="7"/>
  <c r="V323" i="7"/>
  <c r="W323" i="7"/>
  <c r="X323" i="7"/>
  <c r="Y323" i="7"/>
  <c r="AA323" i="7"/>
  <c r="T324" i="7"/>
  <c r="U324" i="7"/>
  <c r="V324" i="7"/>
  <c r="W324" i="7"/>
  <c r="X324" i="7"/>
  <c r="Y324" i="7"/>
  <c r="AA324" i="7"/>
  <c r="T325" i="7"/>
  <c r="U325" i="7"/>
  <c r="V325" i="7"/>
  <c r="W325" i="7"/>
  <c r="X325" i="7"/>
  <c r="Y325" i="7"/>
  <c r="AA325" i="7"/>
  <c r="T326" i="7"/>
  <c r="U326" i="7"/>
  <c r="V326" i="7"/>
  <c r="W326" i="7"/>
  <c r="X326" i="7"/>
  <c r="Y326" i="7"/>
  <c r="AA326" i="7"/>
  <c r="T327" i="7"/>
  <c r="U327" i="7"/>
  <c r="V327" i="7"/>
  <c r="W327" i="7"/>
  <c r="X327" i="7"/>
  <c r="Y327" i="7"/>
  <c r="AA327" i="7"/>
  <c r="T328" i="7"/>
  <c r="U328" i="7"/>
  <c r="V328" i="7"/>
  <c r="W328" i="7"/>
  <c r="X328" i="7"/>
  <c r="Y328" i="7"/>
  <c r="Z328" i="7"/>
  <c r="AA328" i="7"/>
  <c r="T329" i="7"/>
  <c r="U329" i="7"/>
  <c r="V329" i="7"/>
  <c r="W329" i="7"/>
  <c r="X329" i="7"/>
  <c r="Y329" i="7"/>
  <c r="AA329" i="7"/>
  <c r="T330" i="7"/>
  <c r="U330" i="7"/>
  <c r="V330" i="7"/>
  <c r="W330" i="7"/>
  <c r="X330" i="7"/>
  <c r="Y330" i="7"/>
  <c r="AA330" i="7"/>
  <c r="T331" i="7"/>
  <c r="U331" i="7"/>
  <c r="V331" i="7"/>
  <c r="W331" i="7"/>
  <c r="X331" i="7"/>
  <c r="Y331" i="7"/>
  <c r="AA331" i="7"/>
  <c r="T332" i="7"/>
  <c r="U332" i="7"/>
  <c r="V332" i="7"/>
  <c r="W332" i="7"/>
  <c r="X332" i="7"/>
  <c r="Y332" i="7"/>
  <c r="AA332" i="7"/>
  <c r="T333" i="7"/>
  <c r="U333" i="7"/>
  <c r="V333" i="7"/>
  <c r="W333" i="7"/>
  <c r="X333" i="7"/>
  <c r="Y333" i="7"/>
  <c r="AA333" i="7"/>
  <c r="T334" i="7"/>
  <c r="U334" i="7"/>
  <c r="V334" i="7"/>
  <c r="W334" i="7"/>
  <c r="X334" i="7"/>
  <c r="Y334" i="7"/>
  <c r="AA334" i="7"/>
  <c r="T335" i="7"/>
  <c r="U335" i="7"/>
  <c r="V335" i="7"/>
  <c r="W335" i="7"/>
  <c r="X335" i="7"/>
  <c r="Y335" i="7"/>
  <c r="AA335" i="7"/>
  <c r="T336" i="7"/>
  <c r="U336" i="7"/>
  <c r="V336" i="7"/>
  <c r="W336" i="7"/>
  <c r="X336" i="7"/>
  <c r="Y336" i="7"/>
  <c r="Z336" i="7"/>
  <c r="AA336" i="7"/>
  <c r="T337" i="7"/>
  <c r="U337" i="7"/>
  <c r="V337" i="7"/>
  <c r="W337" i="7"/>
  <c r="X337" i="7"/>
  <c r="Y337" i="7"/>
  <c r="Z337" i="7"/>
  <c r="AA337" i="7"/>
  <c r="T338" i="7"/>
  <c r="U338" i="7"/>
  <c r="V338" i="7"/>
  <c r="W338" i="7"/>
  <c r="X338" i="7"/>
  <c r="Y338" i="7"/>
  <c r="Z338" i="7"/>
  <c r="AA338" i="7"/>
  <c r="T339" i="7"/>
  <c r="U339" i="7"/>
  <c r="V339" i="7"/>
  <c r="W339" i="7"/>
  <c r="X339" i="7"/>
  <c r="Y339" i="7"/>
  <c r="AA339" i="7"/>
  <c r="T340" i="7"/>
  <c r="U340" i="7"/>
  <c r="V340" i="7"/>
  <c r="W340" i="7"/>
  <c r="X340" i="7"/>
  <c r="Y340" i="7"/>
  <c r="AA340" i="7"/>
  <c r="T341" i="7"/>
  <c r="U341" i="7"/>
  <c r="V341" i="7"/>
  <c r="W341" i="7"/>
  <c r="X341" i="7"/>
  <c r="Y341" i="7"/>
  <c r="AA341" i="7"/>
  <c r="T342" i="7"/>
  <c r="U342" i="7"/>
  <c r="V342" i="7"/>
  <c r="W342" i="7"/>
  <c r="X342" i="7"/>
  <c r="Y342" i="7"/>
  <c r="Z342" i="7"/>
  <c r="AA342" i="7"/>
  <c r="T343" i="7"/>
  <c r="U343" i="7"/>
  <c r="V343" i="7"/>
  <c r="W343" i="7"/>
  <c r="X343" i="7"/>
  <c r="Y343" i="7"/>
  <c r="Z343" i="7"/>
  <c r="AA343" i="7"/>
  <c r="T344" i="7"/>
  <c r="U344" i="7"/>
  <c r="V344" i="7"/>
  <c r="W344" i="7"/>
  <c r="X344" i="7"/>
  <c r="Y344" i="7"/>
  <c r="Z344" i="7"/>
  <c r="AA344" i="7"/>
  <c r="T345" i="7"/>
  <c r="U345" i="7"/>
  <c r="V345" i="7"/>
  <c r="W345" i="7"/>
  <c r="X345" i="7"/>
  <c r="Y345" i="7"/>
  <c r="AA345" i="7"/>
  <c r="T346" i="7"/>
  <c r="U346" i="7"/>
  <c r="V346" i="7"/>
  <c r="W346" i="7"/>
  <c r="X346" i="7"/>
  <c r="Y346" i="7"/>
  <c r="AA346" i="7"/>
  <c r="T347" i="7"/>
  <c r="U347" i="7"/>
  <c r="V347" i="7"/>
  <c r="W347" i="7"/>
  <c r="X347" i="7"/>
  <c r="Y347" i="7"/>
  <c r="AA347" i="7"/>
  <c r="T348" i="7"/>
  <c r="U348" i="7"/>
  <c r="V348" i="7"/>
  <c r="W348" i="7"/>
  <c r="X348" i="7"/>
  <c r="Y348" i="7"/>
  <c r="AA348" i="7"/>
  <c r="T349" i="7"/>
  <c r="U349" i="7"/>
  <c r="V349" i="7"/>
  <c r="W349" i="7"/>
  <c r="X349" i="7"/>
  <c r="Y349" i="7"/>
  <c r="Z349" i="7"/>
  <c r="AA349" i="7"/>
  <c r="T350" i="7"/>
  <c r="U350" i="7"/>
  <c r="V350" i="7"/>
  <c r="W350" i="7"/>
  <c r="X350" i="7"/>
  <c r="Y350" i="7"/>
  <c r="AA350" i="7"/>
  <c r="T351" i="7"/>
  <c r="U351" i="7"/>
  <c r="V351" i="7"/>
  <c r="W351" i="7"/>
  <c r="X351" i="7"/>
  <c r="Y351" i="7"/>
  <c r="AA351" i="7"/>
  <c r="T352" i="7"/>
  <c r="U352" i="7"/>
  <c r="V352" i="7"/>
  <c r="W352" i="7"/>
  <c r="X352" i="7"/>
  <c r="Y352" i="7"/>
  <c r="AA352" i="7"/>
  <c r="T353" i="7"/>
  <c r="U353" i="7"/>
  <c r="V353" i="7"/>
  <c r="W353" i="7"/>
  <c r="X353" i="7"/>
  <c r="Y353" i="7"/>
  <c r="AA353" i="7"/>
  <c r="T354" i="7"/>
  <c r="U354" i="7"/>
  <c r="V354" i="7"/>
  <c r="W354" i="7"/>
  <c r="X354" i="7"/>
  <c r="Y354" i="7"/>
  <c r="AA354" i="7"/>
  <c r="T355" i="7"/>
  <c r="U355" i="7"/>
  <c r="V355" i="7"/>
  <c r="W355" i="7"/>
  <c r="X355" i="7"/>
  <c r="Y355" i="7"/>
  <c r="AA355" i="7"/>
  <c r="T356" i="7"/>
  <c r="U356" i="7"/>
  <c r="V356" i="7"/>
  <c r="W356" i="7"/>
  <c r="X356" i="7"/>
  <c r="Y356" i="7"/>
  <c r="AA356" i="7"/>
  <c r="T357" i="7"/>
  <c r="U357" i="7"/>
  <c r="V357" i="7"/>
  <c r="W357" i="7"/>
  <c r="X357" i="7"/>
  <c r="Y357" i="7"/>
  <c r="AA357" i="7"/>
  <c r="T358" i="7"/>
  <c r="U358" i="7"/>
  <c r="V358" i="7"/>
  <c r="W358" i="7"/>
  <c r="X358" i="7"/>
  <c r="Y358" i="7"/>
  <c r="AA358" i="7"/>
  <c r="T359" i="7"/>
  <c r="U359" i="7"/>
  <c r="V359" i="7"/>
  <c r="W359" i="7"/>
  <c r="X359" i="7"/>
  <c r="Y359" i="7"/>
  <c r="AA359" i="7"/>
  <c r="T360" i="7"/>
  <c r="U360" i="7"/>
  <c r="V360" i="7"/>
  <c r="W360" i="7"/>
  <c r="X360" i="7"/>
  <c r="Y360" i="7"/>
  <c r="AA360" i="7"/>
  <c r="T361" i="7"/>
  <c r="U361" i="7"/>
  <c r="V361" i="7"/>
  <c r="W361" i="7"/>
  <c r="X361" i="7"/>
  <c r="Y361" i="7"/>
  <c r="AA361" i="7"/>
  <c r="T362" i="7"/>
  <c r="U362" i="7"/>
  <c r="V362" i="7"/>
  <c r="W362" i="7"/>
  <c r="X362" i="7"/>
  <c r="Y362" i="7"/>
  <c r="AA362" i="7"/>
  <c r="T363" i="7"/>
  <c r="U363" i="7"/>
  <c r="V363" i="7"/>
  <c r="W363" i="7"/>
  <c r="X363" i="7"/>
  <c r="Y363" i="7"/>
  <c r="AA363" i="7"/>
  <c r="T364" i="7"/>
  <c r="U364" i="7"/>
  <c r="V364" i="7"/>
  <c r="W364" i="7"/>
  <c r="X364" i="7"/>
  <c r="Y364" i="7"/>
  <c r="AA364" i="7"/>
  <c r="T365" i="7"/>
  <c r="U365" i="7"/>
  <c r="V365" i="7"/>
  <c r="W365" i="7"/>
  <c r="X365" i="7"/>
  <c r="Y365" i="7"/>
  <c r="AA365" i="7"/>
  <c r="T366" i="7"/>
  <c r="U366" i="7"/>
  <c r="V366" i="7"/>
  <c r="W366" i="7"/>
  <c r="X366" i="7"/>
  <c r="Y366" i="7"/>
  <c r="AA366" i="7"/>
  <c r="T367" i="7"/>
  <c r="U367" i="7"/>
  <c r="V367" i="7"/>
  <c r="W367" i="7"/>
  <c r="X367" i="7"/>
  <c r="Y367" i="7"/>
  <c r="AA367" i="7"/>
  <c r="T368" i="7"/>
  <c r="U368" i="7"/>
  <c r="V368" i="7"/>
  <c r="W368" i="7"/>
  <c r="X368" i="7"/>
  <c r="Y368" i="7"/>
  <c r="AA368" i="7"/>
  <c r="T369" i="7"/>
  <c r="U369" i="7"/>
  <c r="V369" i="7"/>
  <c r="W369" i="7"/>
  <c r="X369" i="7"/>
  <c r="Y369" i="7"/>
  <c r="AA369" i="7"/>
  <c r="T370" i="7"/>
  <c r="U370" i="7"/>
  <c r="V370" i="7"/>
  <c r="W370" i="7"/>
  <c r="X370" i="7"/>
  <c r="Y370" i="7"/>
  <c r="Z370" i="7"/>
  <c r="AA370" i="7"/>
  <c r="T371" i="7"/>
  <c r="U371" i="7"/>
  <c r="V371" i="7"/>
  <c r="W371" i="7"/>
  <c r="X371" i="7"/>
  <c r="Y371" i="7"/>
  <c r="AA371" i="7"/>
  <c r="T372" i="7"/>
  <c r="U372" i="7"/>
  <c r="V372" i="7"/>
  <c r="W372" i="7"/>
  <c r="X372" i="7"/>
  <c r="Y372" i="7"/>
  <c r="AA372" i="7"/>
  <c r="T373" i="7"/>
  <c r="U373" i="7"/>
  <c r="V373" i="7"/>
  <c r="W373" i="7"/>
  <c r="X373" i="7"/>
  <c r="Y373" i="7"/>
  <c r="AA373" i="7"/>
  <c r="T374" i="7"/>
  <c r="U374" i="7"/>
  <c r="V374" i="7"/>
  <c r="W374" i="7"/>
  <c r="X374" i="7"/>
  <c r="Y374" i="7"/>
  <c r="AA374" i="7"/>
  <c r="T375" i="7"/>
  <c r="U375" i="7"/>
  <c r="V375" i="7"/>
  <c r="W375" i="7"/>
  <c r="X375" i="7"/>
  <c r="Y375" i="7"/>
  <c r="AA375" i="7"/>
  <c r="T376" i="7"/>
  <c r="U376" i="7"/>
  <c r="V376" i="7"/>
  <c r="W376" i="7"/>
  <c r="X376" i="7"/>
  <c r="Y376" i="7"/>
  <c r="AA376" i="7"/>
  <c r="T377" i="7"/>
  <c r="U377" i="7"/>
  <c r="V377" i="7"/>
  <c r="W377" i="7"/>
  <c r="X377" i="7"/>
  <c r="Y377" i="7"/>
  <c r="AA377" i="7"/>
  <c r="T378" i="7"/>
  <c r="U378" i="7"/>
  <c r="V378" i="7"/>
  <c r="W378" i="7"/>
  <c r="X378" i="7"/>
  <c r="Y378" i="7"/>
  <c r="AA378" i="7"/>
  <c r="T379" i="7"/>
  <c r="U379" i="7"/>
  <c r="V379" i="7"/>
  <c r="W379" i="7"/>
  <c r="X379" i="7"/>
  <c r="Y379" i="7"/>
  <c r="AA379" i="7"/>
  <c r="T380" i="7"/>
  <c r="U380" i="7"/>
  <c r="V380" i="7"/>
  <c r="W380" i="7"/>
  <c r="X380" i="7"/>
  <c r="Y380" i="7"/>
  <c r="AA380" i="7"/>
  <c r="T381" i="7"/>
  <c r="U381" i="7"/>
  <c r="V381" i="7"/>
  <c r="W381" i="7"/>
  <c r="X381" i="7"/>
  <c r="Y381" i="7"/>
  <c r="AA381" i="7"/>
  <c r="T382" i="7"/>
  <c r="U382" i="7"/>
  <c r="V382" i="7"/>
  <c r="W382" i="7"/>
  <c r="X382" i="7"/>
  <c r="Y382" i="7"/>
  <c r="AA382" i="7"/>
  <c r="T383" i="7"/>
  <c r="U383" i="7"/>
  <c r="V383" i="7"/>
  <c r="W383" i="7"/>
  <c r="X383" i="7"/>
  <c r="Y383" i="7"/>
  <c r="AA383" i="7"/>
  <c r="T384" i="7"/>
  <c r="U384" i="7"/>
  <c r="V384" i="7"/>
  <c r="W384" i="7"/>
  <c r="X384" i="7"/>
  <c r="Y384" i="7"/>
  <c r="AA384" i="7"/>
  <c r="T385" i="7"/>
  <c r="U385" i="7"/>
  <c r="V385" i="7"/>
  <c r="W385" i="7"/>
  <c r="X385" i="7"/>
  <c r="Y385" i="7"/>
  <c r="AA385" i="7"/>
  <c r="T386" i="7"/>
  <c r="U386" i="7"/>
  <c r="V386" i="7"/>
  <c r="W386" i="7"/>
  <c r="X386" i="7"/>
  <c r="Y386" i="7"/>
  <c r="AA386" i="7"/>
  <c r="T387" i="7"/>
  <c r="U387" i="7"/>
  <c r="V387" i="7"/>
  <c r="W387" i="7"/>
  <c r="X387" i="7"/>
  <c r="Y387" i="7"/>
  <c r="AA387" i="7"/>
  <c r="T388" i="7"/>
  <c r="U388" i="7"/>
  <c r="V388" i="7"/>
  <c r="W388" i="7"/>
  <c r="X388" i="7"/>
  <c r="Y388" i="7"/>
  <c r="AA388" i="7"/>
  <c r="T389" i="7"/>
  <c r="U389" i="7"/>
  <c r="V389" i="7"/>
  <c r="W389" i="7"/>
  <c r="X389" i="7"/>
  <c r="Y389" i="7"/>
  <c r="AA389" i="7"/>
  <c r="T390" i="7"/>
  <c r="U390" i="7"/>
  <c r="V390" i="7"/>
  <c r="W390" i="7"/>
  <c r="X390" i="7"/>
  <c r="Y390" i="7"/>
  <c r="AA390" i="7"/>
  <c r="T391" i="7"/>
  <c r="U391" i="7"/>
  <c r="V391" i="7"/>
  <c r="W391" i="7"/>
  <c r="X391" i="7"/>
  <c r="Y391" i="7"/>
  <c r="Z391" i="7"/>
  <c r="AA391" i="7"/>
  <c r="T392" i="7"/>
  <c r="U392" i="7"/>
  <c r="V392" i="7"/>
  <c r="W392" i="7"/>
  <c r="X392" i="7"/>
  <c r="Y392" i="7"/>
  <c r="Z392" i="7"/>
  <c r="AA392" i="7"/>
  <c r="T393" i="7"/>
  <c r="U393" i="7"/>
  <c r="V393" i="7"/>
  <c r="W393" i="7"/>
  <c r="X393" i="7"/>
  <c r="Y393" i="7"/>
  <c r="Z393" i="7"/>
  <c r="AA393" i="7"/>
  <c r="T394" i="7"/>
  <c r="U394" i="7"/>
  <c r="V394" i="7"/>
  <c r="W394" i="7"/>
  <c r="X394" i="7"/>
  <c r="Y394" i="7"/>
  <c r="Z394" i="7"/>
  <c r="AA394" i="7"/>
  <c r="T395" i="7"/>
  <c r="U395" i="7"/>
  <c r="V395" i="7"/>
  <c r="W395" i="7"/>
  <c r="X395" i="7"/>
  <c r="Y395" i="7"/>
  <c r="Z395" i="7"/>
  <c r="AA395" i="7"/>
  <c r="T396" i="7"/>
  <c r="U396" i="7"/>
  <c r="V396" i="7"/>
  <c r="W396" i="7"/>
  <c r="X396" i="7"/>
  <c r="Y396" i="7"/>
  <c r="AA396" i="7"/>
  <c r="T397" i="7"/>
  <c r="U397" i="7"/>
  <c r="V397" i="7"/>
  <c r="W397" i="7"/>
  <c r="X397" i="7"/>
  <c r="Y397" i="7"/>
  <c r="AA397" i="7"/>
  <c r="T398" i="7"/>
  <c r="U398" i="7"/>
  <c r="V398" i="7"/>
  <c r="W398" i="7"/>
  <c r="X398" i="7"/>
  <c r="Y398" i="7"/>
  <c r="AA398" i="7"/>
  <c r="T399" i="7"/>
  <c r="U399" i="7"/>
  <c r="V399" i="7"/>
  <c r="W399" i="7"/>
  <c r="X399" i="7"/>
  <c r="Y399" i="7"/>
  <c r="AA399" i="7"/>
  <c r="T400" i="7"/>
  <c r="U400" i="7"/>
  <c r="V400" i="7"/>
  <c r="W400" i="7"/>
  <c r="X400" i="7"/>
  <c r="Y400" i="7"/>
  <c r="AA400" i="7"/>
  <c r="T401" i="7"/>
  <c r="U401" i="7"/>
  <c r="V401" i="7"/>
  <c r="W401" i="7"/>
  <c r="X401" i="7"/>
  <c r="Y401" i="7"/>
  <c r="AA401" i="7"/>
  <c r="T402" i="7"/>
  <c r="U402" i="7"/>
  <c r="V402" i="7"/>
  <c r="W402" i="7"/>
  <c r="X402" i="7"/>
  <c r="Y402" i="7"/>
  <c r="AA402" i="7"/>
  <c r="T403" i="7"/>
  <c r="U403" i="7"/>
  <c r="V403" i="7"/>
  <c r="W403" i="7"/>
  <c r="X403" i="7"/>
  <c r="Y403" i="7"/>
  <c r="AA403" i="7"/>
  <c r="T404" i="7"/>
  <c r="U404" i="7"/>
  <c r="V404" i="7"/>
  <c r="W404" i="7"/>
  <c r="X404" i="7"/>
  <c r="Y404" i="7"/>
  <c r="AA404" i="7"/>
  <c r="T405" i="7"/>
  <c r="U405" i="7"/>
  <c r="V405" i="7"/>
  <c r="W405" i="7"/>
  <c r="X405" i="7"/>
  <c r="Y405" i="7"/>
  <c r="AA405" i="7"/>
  <c r="T406" i="7"/>
  <c r="U406" i="7"/>
  <c r="V406" i="7"/>
  <c r="W406" i="7"/>
  <c r="X406" i="7"/>
  <c r="Y406" i="7"/>
  <c r="AA406" i="7"/>
  <c r="T407" i="7"/>
  <c r="U407" i="7"/>
  <c r="V407" i="7"/>
  <c r="W407" i="7"/>
  <c r="X407" i="7"/>
  <c r="Y407" i="7"/>
  <c r="AA407" i="7"/>
  <c r="T408" i="7"/>
  <c r="U408" i="7"/>
  <c r="V408" i="7"/>
  <c r="W408" i="7"/>
  <c r="X408" i="7"/>
  <c r="Y408" i="7"/>
  <c r="AA408" i="7"/>
  <c r="T409" i="7"/>
  <c r="U409" i="7"/>
  <c r="V409" i="7"/>
  <c r="W409" i="7"/>
  <c r="X409" i="7"/>
  <c r="Y409" i="7"/>
  <c r="AA409" i="7"/>
  <c r="T410" i="7"/>
  <c r="U410" i="7"/>
  <c r="V410" i="7"/>
  <c r="W410" i="7"/>
  <c r="X410" i="7"/>
  <c r="Y410" i="7"/>
  <c r="AA410" i="7"/>
  <c r="T411" i="7"/>
  <c r="U411" i="7"/>
  <c r="V411" i="7"/>
  <c r="W411" i="7"/>
  <c r="X411" i="7"/>
  <c r="Y411" i="7"/>
  <c r="AA411" i="7"/>
  <c r="T412" i="7"/>
  <c r="U412" i="7"/>
  <c r="V412" i="7"/>
  <c r="W412" i="7"/>
  <c r="X412" i="7"/>
  <c r="Y412" i="7"/>
  <c r="AA412" i="7"/>
  <c r="T413" i="7"/>
  <c r="U413" i="7"/>
  <c r="V413" i="7"/>
  <c r="W413" i="7"/>
  <c r="X413" i="7"/>
  <c r="Y413" i="7"/>
  <c r="AA413" i="7"/>
  <c r="T414" i="7"/>
  <c r="U414" i="7"/>
  <c r="V414" i="7"/>
  <c r="W414" i="7"/>
  <c r="X414" i="7"/>
  <c r="Y414" i="7"/>
  <c r="AA414" i="7"/>
  <c r="T415" i="7"/>
  <c r="U415" i="7"/>
  <c r="V415" i="7"/>
  <c r="W415" i="7"/>
  <c r="X415" i="7"/>
  <c r="Y415" i="7"/>
  <c r="AA415" i="7"/>
  <c r="T416" i="7"/>
  <c r="U416" i="7"/>
  <c r="V416" i="7"/>
  <c r="W416" i="7"/>
  <c r="X416" i="7"/>
  <c r="Y416" i="7"/>
  <c r="Z416" i="7"/>
  <c r="AA416" i="7"/>
  <c r="T417" i="7"/>
  <c r="U417" i="7"/>
  <c r="V417" i="7"/>
  <c r="W417" i="7"/>
  <c r="X417" i="7"/>
  <c r="Y417" i="7"/>
  <c r="Z417" i="7"/>
  <c r="AA417" i="7"/>
  <c r="T418" i="7"/>
  <c r="U418" i="7"/>
  <c r="V418" i="7"/>
  <c r="W418" i="7"/>
  <c r="X418" i="7"/>
  <c r="Y418" i="7"/>
  <c r="AA418" i="7"/>
  <c r="T419" i="7"/>
  <c r="U419" i="7"/>
  <c r="V419" i="7"/>
  <c r="W419" i="7"/>
  <c r="X419" i="7"/>
  <c r="Y419" i="7"/>
  <c r="AA419" i="7"/>
  <c r="T420" i="7"/>
  <c r="U420" i="7"/>
  <c r="V420" i="7"/>
  <c r="W420" i="7"/>
  <c r="X420" i="7"/>
  <c r="Y420" i="7"/>
  <c r="AA420" i="7"/>
  <c r="T421" i="7"/>
  <c r="U421" i="7"/>
  <c r="V421" i="7"/>
  <c r="W421" i="7"/>
  <c r="X421" i="7"/>
  <c r="Y421" i="7"/>
  <c r="AA421" i="7"/>
  <c r="T422" i="7"/>
  <c r="U422" i="7"/>
  <c r="V422" i="7"/>
  <c r="W422" i="7"/>
  <c r="X422" i="7"/>
  <c r="Y422" i="7"/>
  <c r="AA422" i="7"/>
  <c r="T423" i="7"/>
  <c r="U423" i="7"/>
  <c r="V423" i="7"/>
  <c r="W423" i="7"/>
  <c r="X423" i="7"/>
  <c r="Y423" i="7"/>
  <c r="AA423" i="7"/>
  <c r="T424" i="7"/>
  <c r="U424" i="7"/>
  <c r="V424" i="7"/>
  <c r="W424" i="7"/>
  <c r="X424" i="7"/>
  <c r="Y424" i="7"/>
  <c r="AA424" i="7"/>
  <c r="T425" i="7"/>
  <c r="U425" i="7"/>
  <c r="V425" i="7"/>
  <c r="W425" i="7"/>
  <c r="X425" i="7"/>
  <c r="Y425" i="7"/>
  <c r="Z425" i="7"/>
  <c r="AA425" i="7"/>
  <c r="T426" i="7"/>
  <c r="U426" i="7"/>
  <c r="V426" i="7"/>
  <c r="W426" i="7"/>
  <c r="X426" i="7"/>
  <c r="Y426" i="7"/>
  <c r="Z426" i="7"/>
  <c r="AA426" i="7"/>
  <c r="T427" i="7"/>
  <c r="U427" i="7"/>
  <c r="V427" i="7"/>
  <c r="W427" i="7"/>
  <c r="X427" i="7"/>
  <c r="Y427" i="7"/>
  <c r="Z427" i="7"/>
  <c r="AA427" i="7"/>
  <c r="T428" i="7"/>
  <c r="U428" i="7"/>
  <c r="V428" i="7"/>
  <c r="W428" i="7"/>
  <c r="X428" i="7"/>
  <c r="Y428" i="7"/>
  <c r="AA428" i="7"/>
  <c r="T429" i="7"/>
  <c r="U429" i="7"/>
  <c r="V429" i="7"/>
  <c r="W429" i="7"/>
  <c r="X429" i="7"/>
  <c r="Y429" i="7"/>
  <c r="AA429" i="7"/>
  <c r="T430" i="7"/>
  <c r="U430" i="7"/>
  <c r="V430" i="7"/>
  <c r="W430" i="7"/>
  <c r="X430" i="7"/>
  <c r="Y430" i="7"/>
  <c r="AA430" i="7"/>
  <c r="T431" i="7"/>
  <c r="U431" i="7"/>
  <c r="V431" i="7"/>
  <c r="W431" i="7"/>
  <c r="X431" i="7"/>
  <c r="Y431" i="7"/>
  <c r="Z431" i="7"/>
  <c r="AA431" i="7"/>
  <c r="T432" i="7"/>
  <c r="U432" i="7"/>
  <c r="V432" i="7"/>
  <c r="W432" i="7"/>
  <c r="X432" i="7"/>
  <c r="Y432" i="7"/>
  <c r="Z432" i="7"/>
  <c r="AA432" i="7"/>
  <c r="T433" i="7"/>
  <c r="U433" i="7"/>
  <c r="V433" i="7"/>
  <c r="W433" i="7"/>
  <c r="X433" i="7"/>
  <c r="Y433" i="7"/>
  <c r="Z433" i="7"/>
  <c r="AA433" i="7"/>
  <c r="T434" i="7"/>
  <c r="U434" i="7"/>
  <c r="V434" i="7"/>
  <c r="W434" i="7"/>
  <c r="X434" i="7"/>
  <c r="Y434" i="7"/>
  <c r="AA434" i="7"/>
  <c r="T435" i="7"/>
  <c r="U435" i="7"/>
  <c r="V435" i="7"/>
  <c r="W435" i="7"/>
  <c r="X435" i="7"/>
  <c r="Y435" i="7"/>
  <c r="AA435" i="7"/>
  <c r="T436" i="7"/>
  <c r="U436" i="7"/>
  <c r="V436" i="7"/>
  <c r="W436" i="7"/>
  <c r="X436" i="7"/>
  <c r="Y436" i="7"/>
  <c r="AA436" i="7"/>
  <c r="T437" i="7"/>
  <c r="U437" i="7"/>
  <c r="V437" i="7"/>
  <c r="W437" i="7"/>
  <c r="X437" i="7"/>
  <c r="Y437" i="7"/>
  <c r="AA437" i="7"/>
  <c r="T438" i="7"/>
  <c r="U438" i="7"/>
  <c r="V438" i="7"/>
  <c r="W438" i="7"/>
  <c r="X438" i="7"/>
  <c r="Y438" i="7"/>
  <c r="Z438" i="7"/>
  <c r="AA438" i="7"/>
  <c r="T439" i="7"/>
  <c r="U439" i="7"/>
  <c r="V439" i="7"/>
  <c r="W439" i="7"/>
  <c r="X439" i="7"/>
  <c r="Y439" i="7"/>
  <c r="Z439" i="7"/>
  <c r="AA439" i="7"/>
  <c r="T440" i="7"/>
  <c r="U440" i="7"/>
  <c r="V440" i="7"/>
  <c r="W440" i="7"/>
  <c r="X440" i="7"/>
  <c r="Y440" i="7"/>
  <c r="AA440" i="7"/>
  <c r="T441" i="7"/>
  <c r="U441" i="7"/>
  <c r="V441" i="7"/>
  <c r="W441" i="7"/>
  <c r="X441" i="7"/>
  <c r="Y441" i="7"/>
  <c r="AA441" i="7"/>
  <c r="T442" i="7"/>
  <c r="U442" i="7"/>
  <c r="V442" i="7"/>
  <c r="W442" i="7"/>
  <c r="X442" i="7"/>
  <c r="Y442" i="7"/>
  <c r="AA442" i="7"/>
  <c r="T443" i="7"/>
  <c r="U443" i="7"/>
  <c r="V443" i="7"/>
  <c r="W443" i="7"/>
  <c r="X443" i="7"/>
  <c r="Y443" i="7"/>
  <c r="AA443" i="7"/>
  <c r="T444" i="7"/>
  <c r="U444" i="7"/>
  <c r="V444" i="7"/>
  <c r="W444" i="7"/>
  <c r="X444" i="7"/>
  <c r="Y444" i="7"/>
  <c r="AA444" i="7"/>
  <c r="T445" i="7"/>
  <c r="U445" i="7"/>
  <c r="V445" i="7"/>
  <c r="W445" i="7"/>
  <c r="X445" i="7"/>
  <c r="Y445" i="7"/>
  <c r="AA445" i="7"/>
  <c r="T446" i="7"/>
  <c r="U446" i="7"/>
  <c r="V446" i="7"/>
  <c r="W446" i="7"/>
  <c r="X446" i="7"/>
  <c r="Y446" i="7"/>
  <c r="AA446" i="7"/>
  <c r="T447" i="7"/>
  <c r="U447" i="7"/>
  <c r="V447" i="7"/>
  <c r="W447" i="7"/>
  <c r="X447" i="7"/>
  <c r="Y447" i="7"/>
  <c r="Z447" i="7"/>
  <c r="AA447" i="7"/>
  <c r="T448" i="7"/>
  <c r="U448" i="7"/>
  <c r="V448" i="7"/>
  <c r="W448" i="7"/>
  <c r="X448" i="7"/>
  <c r="Y448" i="7"/>
  <c r="Z448" i="7"/>
  <c r="AA448" i="7"/>
  <c r="T449" i="7"/>
  <c r="U449" i="7"/>
  <c r="V449" i="7"/>
  <c r="W449" i="7"/>
  <c r="X449" i="7"/>
  <c r="Y449" i="7"/>
  <c r="Z449" i="7"/>
  <c r="AA449" i="7"/>
  <c r="T450" i="7"/>
  <c r="U450" i="7"/>
  <c r="V450" i="7"/>
  <c r="W450" i="7"/>
  <c r="X450" i="7"/>
  <c r="Y450" i="7"/>
  <c r="AA450" i="7"/>
  <c r="T451" i="7"/>
  <c r="U451" i="7"/>
  <c r="V451" i="7"/>
  <c r="W451" i="7"/>
  <c r="X451" i="7"/>
  <c r="Y451" i="7"/>
  <c r="AA451" i="7"/>
  <c r="T452" i="7"/>
  <c r="U452" i="7"/>
  <c r="V452" i="7"/>
  <c r="W452" i="7"/>
  <c r="X452" i="7"/>
  <c r="Y452" i="7"/>
  <c r="AA452" i="7"/>
  <c r="T453" i="7"/>
  <c r="U453" i="7"/>
  <c r="V453" i="7"/>
  <c r="W453" i="7"/>
  <c r="X453" i="7"/>
  <c r="Y453" i="7"/>
  <c r="Z453" i="7"/>
  <c r="AA453" i="7"/>
  <c r="T454" i="7"/>
  <c r="U454" i="7"/>
  <c r="V454" i="7"/>
  <c r="W454" i="7"/>
  <c r="X454" i="7"/>
  <c r="Y454" i="7"/>
  <c r="Z454" i="7"/>
  <c r="AA454" i="7"/>
  <c r="T455" i="7"/>
  <c r="U455" i="7"/>
  <c r="V455" i="7"/>
  <c r="W455" i="7"/>
  <c r="X455" i="7"/>
  <c r="Y455" i="7"/>
  <c r="Z455" i="7"/>
  <c r="AA455" i="7"/>
  <c r="T456" i="7"/>
  <c r="U456" i="7"/>
  <c r="V456" i="7"/>
  <c r="W456" i="7"/>
  <c r="X456" i="7"/>
  <c r="Y456" i="7"/>
  <c r="AA456" i="7"/>
  <c r="T457" i="7"/>
  <c r="U457" i="7"/>
  <c r="V457" i="7"/>
  <c r="W457" i="7"/>
  <c r="X457" i="7"/>
  <c r="Y457" i="7"/>
  <c r="AA457" i="7"/>
  <c r="T458" i="7"/>
  <c r="U458" i="7"/>
  <c r="V458" i="7"/>
  <c r="W458" i="7"/>
  <c r="X458" i="7"/>
  <c r="Y458" i="7"/>
  <c r="AA458" i="7"/>
  <c r="T459" i="7"/>
  <c r="U459" i="7"/>
  <c r="V459" i="7"/>
  <c r="W459" i="7"/>
  <c r="X459" i="7"/>
  <c r="Y459" i="7"/>
  <c r="AA459" i="7"/>
  <c r="T460" i="7"/>
  <c r="U460" i="7"/>
  <c r="V460" i="7"/>
  <c r="W460" i="7"/>
  <c r="X460" i="7"/>
  <c r="Y460" i="7"/>
  <c r="Z460" i="7"/>
  <c r="AA460" i="7"/>
  <c r="T461" i="7"/>
  <c r="U461" i="7"/>
  <c r="V461" i="7"/>
  <c r="W461" i="7"/>
  <c r="X461" i="7"/>
  <c r="Y461" i="7"/>
  <c r="Z461" i="7"/>
  <c r="AA461" i="7"/>
  <c r="T462" i="7"/>
  <c r="U462" i="7"/>
  <c r="V462" i="7"/>
  <c r="W462" i="7"/>
  <c r="X462" i="7"/>
  <c r="Y462" i="7"/>
  <c r="AA462" i="7"/>
  <c r="T463" i="7"/>
  <c r="U463" i="7"/>
  <c r="V463" i="7"/>
  <c r="W463" i="7"/>
  <c r="X463" i="7"/>
  <c r="Y463" i="7"/>
  <c r="AA463" i="7"/>
  <c r="T464" i="7"/>
  <c r="U464" i="7"/>
  <c r="V464" i="7"/>
  <c r="W464" i="7"/>
  <c r="X464" i="7"/>
  <c r="Y464" i="7"/>
  <c r="AA464" i="7"/>
  <c r="T465" i="7"/>
  <c r="U465" i="7"/>
  <c r="V465" i="7"/>
  <c r="W465" i="7"/>
  <c r="X465" i="7"/>
  <c r="Y465" i="7"/>
  <c r="AA465" i="7"/>
  <c r="T466" i="7"/>
  <c r="U466" i="7"/>
  <c r="V466" i="7"/>
  <c r="W466" i="7"/>
  <c r="X466" i="7"/>
  <c r="Y466" i="7"/>
  <c r="AA466" i="7"/>
  <c r="T467" i="7"/>
  <c r="U467" i="7"/>
  <c r="V467" i="7"/>
  <c r="W467" i="7"/>
  <c r="X467" i="7"/>
  <c r="Y467" i="7"/>
  <c r="AA467" i="7"/>
  <c r="T468" i="7"/>
  <c r="U468" i="7"/>
  <c r="V468" i="7"/>
  <c r="W468" i="7"/>
  <c r="X468" i="7"/>
  <c r="Y468" i="7"/>
  <c r="AA468" i="7"/>
  <c r="T469" i="7"/>
  <c r="U469" i="7"/>
  <c r="V469" i="7"/>
  <c r="W469" i="7"/>
  <c r="X469" i="7"/>
  <c r="Y469" i="7"/>
  <c r="Z469" i="7"/>
  <c r="AA469" i="7"/>
  <c r="T470" i="7"/>
  <c r="U470" i="7"/>
  <c r="V470" i="7"/>
  <c r="W470" i="7"/>
  <c r="X470" i="7"/>
  <c r="Y470" i="7"/>
  <c r="Z470" i="7"/>
  <c r="AA470" i="7"/>
  <c r="T471" i="7"/>
  <c r="U471" i="7"/>
  <c r="V471" i="7"/>
  <c r="W471" i="7"/>
  <c r="X471" i="7"/>
  <c r="Y471" i="7"/>
  <c r="Z471" i="7"/>
  <c r="AA471" i="7"/>
  <c r="T472" i="7"/>
  <c r="U472" i="7"/>
  <c r="V472" i="7"/>
  <c r="W472" i="7"/>
  <c r="X472" i="7"/>
  <c r="Y472" i="7"/>
  <c r="AA472" i="7"/>
  <c r="T473" i="7"/>
  <c r="U473" i="7"/>
  <c r="V473" i="7"/>
  <c r="W473" i="7"/>
  <c r="X473" i="7"/>
  <c r="Y473" i="7"/>
  <c r="AA473" i="7"/>
  <c r="T474" i="7"/>
  <c r="U474" i="7"/>
  <c r="V474" i="7"/>
  <c r="W474" i="7"/>
  <c r="X474" i="7"/>
  <c r="Y474" i="7"/>
  <c r="AA474" i="7"/>
  <c r="T475" i="7"/>
  <c r="U475" i="7"/>
  <c r="V475" i="7"/>
  <c r="W475" i="7"/>
  <c r="X475" i="7"/>
  <c r="Y475" i="7"/>
  <c r="AA475" i="7"/>
  <c r="T476" i="7"/>
  <c r="U476" i="7"/>
  <c r="V476" i="7"/>
  <c r="W476" i="7"/>
  <c r="X476" i="7"/>
  <c r="Y476" i="7"/>
  <c r="AA476" i="7"/>
  <c r="T477" i="7"/>
  <c r="U477" i="7"/>
  <c r="V477" i="7"/>
  <c r="W477" i="7"/>
  <c r="X477" i="7"/>
  <c r="Y477" i="7"/>
  <c r="AA477" i="7"/>
  <c r="T478" i="7"/>
  <c r="U478" i="7"/>
  <c r="V478" i="7"/>
  <c r="W478" i="7"/>
  <c r="X478" i="7"/>
  <c r="Y478" i="7"/>
  <c r="AA478" i="7"/>
  <c r="T479" i="7"/>
  <c r="U479" i="7"/>
  <c r="V479" i="7"/>
  <c r="W479" i="7"/>
  <c r="X479" i="7"/>
  <c r="Y479" i="7"/>
  <c r="AA479" i="7"/>
  <c r="T480" i="7"/>
  <c r="U480" i="7"/>
  <c r="V480" i="7"/>
  <c r="W480" i="7"/>
  <c r="X480" i="7"/>
  <c r="Y480" i="7"/>
  <c r="AA480" i="7"/>
  <c r="T481" i="7"/>
  <c r="U481" i="7"/>
  <c r="V481" i="7"/>
  <c r="W481" i="7"/>
  <c r="X481" i="7"/>
  <c r="Y481" i="7"/>
  <c r="AA481" i="7"/>
  <c r="T482" i="7"/>
  <c r="U482" i="7"/>
  <c r="V482" i="7"/>
  <c r="W482" i="7"/>
  <c r="X482" i="7"/>
  <c r="Y482" i="7"/>
  <c r="Z482" i="7"/>
  <c r="AA482" i="7"/>
  <c r="T483" i="7"/>
  <c r="U483" i="7"/>
  <c r="V483" i="7"/>
  <c r="W483" i="7"/>
  <c r="X483" i="7"/>
  <c r="Y483" i="7"/>
  <c r="Z483" i="7"/>
  <c r="AA483" i="7"/>
  <c r="T484" i="7"/>
  <c r="U484" i="7"/>
  <c r="V484" i="7"/>
  <c r="W484" i="7"/>
  <c r="X484" i="7"/>
  <c r="Y484" i="7"/>
  <c r="AA484" i="7"/>
  <c r="T485" i="7"/>
  <c r="U485" i="7"/>
  <c r="V485" i="7"/>
  <c r="W485" i="7"/>
  <c r="X485" i="7"/>
  <c r="Y485" i="7"/>
  <c r="AA485" i="7"/>
  <c r="T486" i="7"/>
  <c r="U486" i="7"/>
  <c r="V486" i="7"/>
  <c r="W486" i="7"/>
  <c r="X486" i="7"/>
  <c r="Y486" i="7"/>
  <c r="AA486" i="7"/>
  <c r="T487" i="7"/>
  <c r="U487" i="7"/>
  <c r="V487" i="7"/>
  <c r="W487" i="7"/>
  <c r="X487" i="7"/>
  <c r="Y487" i="7"/>
  <c r="AA487" i="7"/>
  <c r="T488" i="7"/>
  <c r="U488" i="7"/>
  <c r="V488" i="7"/>
  <c r="W488" i="7"/>
  <c r="X488" i="7"/>
  <c r="Y488" i="7"/>
  <c r="AA488" i="7"/>
  <c r="T489" i="7"/>
  <c r="U489" i="7"/>
  <c r="V489" i="7"/>
  <c r="W489" i="7"/>
  <c r="X489" i="7"/>
  <c r="Y489" i="7"/>
  <c r="AA489" i="7"/>
  <c r="T490" i="7"/>
  <c r="U490" i="7"/>
  <c r="V490" i="7"/>
  <c r="W490" i="7"/>
  <c r="X490" i="7"/>
  <c r="Y490" i="7"/>
  <c r="AA490" i="7"/>
  <c r="T491" i="7"/>
  <c r="U491" i="7"/>
  <c r="V491" i="7"/>
  <c r="W491" i="7"/>
  <c r="X491" i="7"/>
  <c r="Y491" i="7"/>
  <c r="Z491" i="7"/>
  <c r="AA491" i="7"/>
  <c r="T492" i="7"/>
  <c r="U492" i="7"/>
  <c r="V492" i="7"/>
  <c r="W492" i="7"/>
  <c r="X492" i="7"/>
  <c r="Y492" i="7"/>
  <c r="Z492" i="7"/>
  <c r="AA492" i="7"/>
  <c r="T493" i="7"/>
  <c r="U493" i="7"/>
  <c r="V493" i="7"/>
  <c r="W493" i="7"/>
  <c r="X493" i="7"/>
  <c r="Y493" i="7"/>
  <c r="Z493" i="7"/>
  <c r="AA493" i="7"/>
  <c r="T494" i="7"/>
  <c r="U494" i="7"/>
  <c r="V494" i="7"/>
  <c r="W494" i="7"/>
  <c r="X494" i="7"/>
  <c r="Y494" i="7"/>
  <c r="AA494" i="7"/>
  <c r="T495" i="7"/>
  <c r="U495" i="7"/>
  <c r="V495" i="7"/>
  <c r="W495" i="7"/>
  <c r="X495" i="7"/>
  <c r="Y495" i="7"/>
  <c r="AA495" i="7"/>
  <c r="T496" i="7"/>
  <c r="U496" i="7"/>
  <c r="V496" i="7"/>
  <c r="W496" i="7"/>
  <c r="X496" i="7"/>
  <c r="Y496" i="7"/>
  <c r="AA496" i="7"/>
  <c r="T497" i="7"/>
  <c r="U497" i="7"/>
  <c r="V497" i="7"/>
  <c r="W497" i="7"/>
  <c r="X497" i="7"/>
  <c r="Y497" i="7"/>
  <c r="Z497" i="7"/>
  <c r="AA497" i="7"/>
  <c r="T498" i="7"/>
  <c r="U498" i="7"/>
  <c r="V498" i="7"/>
  <c r="W498" i="7"/>
  <c r="X498" i="7"/>
  <c r="Y498" i="7"/>
  <c r="Z498" i="7"/>
  <c r="AA498" i="7"/>
  <c r="T499" i="7"/>
  <c r="U499" i="7"/>
  <c r="V499" i="7"/>
  <c r="W499" i="7"/>
  <c r="X499" i="7"/>
  <c r="Y499" i="7"/>
  <c r="Z499" i="7"/>
  <c r="AA499" i="7"/>
  <c r="T500" i="7"/>
  <c r="U500" i="7"/>
  <c r="V500" i="7"/>
  <c r="W500" i="7"/>
  <c r="X500" i="7"/>
  <c r="Y500" i="7"/>
  <c r="AA500" i="7"/>
  <c r="T501" i="7"/>
  <c r="U501" i="7"/>
  <c r="V501" i="7"/>
  <c r="W501" i="7"/>
  <c r="X501" i="7"/>
  <c r="Y501" i="7"/>
  <c r="AA501" i="7"/>
  <c r="T502" i="7"/>
  <c r="U502" i="7"/>
  <c r="V502" i="7"/>
  <c r="W502" i="7"/>
  <c r="X502" i="7"/>
  <c r="Y502" i="7"/>
  <c r="AA502" i="7"/>
  <c r="T503" i="7"/>
  <c r="U503" i="7"/>
  <c r="V503" i="7"/>
  <c r="W503" i="7"/>
  <c r="X503" i="7"/>
  <c r="Y503" i="7"/>
  <c r="AA503" i="7"/>
  <c r="T504" i="7"/>
  <c r="U504" i="7"/>
  <c r="V504" i="7"/>
  <c r="W504" i="7"/>
  <c r="X504" i="7"/>
  <c r="Y504" i="7"/>
  <c r="Z504" i="7"/>
  <c r="AA504" i="7"/>
  <c r="T505" i="7"/>
  <c r="U505" i="7"/>
  <c r="V505" i="7"/>
  <c r="W505" i="7"/>
  <c r="X505" i="7"/>
  <c r="Y505" i="7"/>
  <c r="Z505" i="7"/>
  <c r="AA505" i="7"/>
  <c r="T506" i="7"/>
  <c r="U506" i="7"/>
  <c r="V506" i="7"/>
  <c r="W506" i="7"/>
  <c r="X506" i="7"/>
  <c r="Y506" i="7"/>
  <c r="AA506" i="7"/>
  <c r="T507" i="7"/>
  <c r="U507" i="7"/>
  <c r="V507" i="7"/>
  <c r="W507" i="7"/>
  <c r="X507" i="7"/>
  <c r="Y507" i="7"/>
  <c r="AA507" i="7"/>
  <c r="T508" i="7"/>
  <c r="U508" i="7"/>
  <c r="V508" i="7"/>
  <c r="W508" i="7"/>
  <c r="X508" i="7"/>
  <c r="Y508" i="7"/>
  <c r="AA508" i="7"/>
  <c r="T509" i="7"/>
  <c r="U509" i="7"/>
  <c r="V509" i="7"/>
  <c r="W509" i="7"/>
  <c r="X509" i="7"/>
  <c r="Y509" i="7"/>
  <c r="AA509" i="7"/>
  <c r="T510" i="7"/>
  <c r="U510" i="7"/>
  <c r="V510" i="7"/>
  <c r="W510" i="7"/>
  <c r="X510" i="7"/>
  <c r="Y510" i="7"/>
  <c r="AA510" i="7"/>
  <c r="T511" i="7"/>
  <c r="U511" i="7"/>
  <c r="V511" i="7"/>
  <c r="W511" i="7"/>
  <c r="X511" i="7"/>
  <c r="Y511" i="7"/>
  <c r="AA511" i="7"/>
  <c r="T512" i="7"/>
  <c r="U512" i="7"/>
  <c r="V512" i="7"/>
  <c r="W512" i="7"/>
  <c r="X512" i="7"/>
  <c r="Y512" i="7"/>
  <c r="AA512" i="7"/>
  <c r="T513" i="7"/>
  <c r="U513" i="7"/>
  <c r="V513" i="7"/>
  <c r="W513" i="7"/>
  <c r="X513" i="7"/>
  <c r="Y513" i="7"/>
  <c r="Z513" i="7"/>
  <c r="AA513" i="7"/>
  <c r="T514" i="7"/>
  <c r="U514" i="7"/>
  <c r="V514" i="7"/>
  <c r="W514" i="7"/>
  <c r="X514" i="7"/>
  <c r="Y514" i="7"/>
  <c r="Z514" i="7"/>
  <c r="AA514" i="7"/>
  <c r="T515" i="7"/>
  <c r="U515" i="7"/>
  <c r="V515" i="7"/>
  <c r="W515" i="7"/>
  <c r="X515" i="7"/>
  <c r="Y515" i="7"/>
  <c r="Z515" i="7"/>
  <c r="AA515" i="7"/>
  <c r="T516" i="7"/>
  <c r="U516" i="7"/>
  <c r="V516" i="7"/>
  <c r="W516" i="7"/>
  <c r="X516" i="7"/>
  <c r="Y516" i="7"/>
  <c r="AA516" i="7"/>
  <c r="T517" i="7"/>
  <c r="U517" i="7"/>
  <c r="V517" i="7"/>
  <c r="W517" i="7"/>
  <c r="X517" i="7"/>
  <c r="Y517" i="7"/>
  <c r="AA517" i="7"/>
  <c r="T518" i="7"/>
  <c r="U518" i="7"/>
  <c r="V518" i="7"/>
  <c r="W518" i="7"/>
  <c r="X518" i="7"/>
  <c r="Y518" i="7"/>
  <c r="AA518" i="7"/>
  <c r="T519" i="7"/>
  <c r="U519" i="7"/>
  <c r="V519" i="7"/>
  <c r="W519" i="7"/>
  <c r="X519" i="7"/>
  <c r="Y519" i="7"/>
  <c r="Z519" i="7"/>
  <c r="AA519" i="7"/>
  <c r="T520" i="7"/>
  <c r="U520" i="7"/>
  <c r="V520" i="7"/>
  <c r="W520" i="7"/>
  <c r="X520" i="7"/>
  <c r="Y520" i="7"/>
  <c r="Z520" i="7"/>
  <c r="AA520" i="7"/>
  <c r="T521" i="7"/>
  <c r="U521" i="7"/>
  <c r="V521" i="7"/>
  <c r="W521" i="7"/>
  <c r="X521" i="7"/>
  <c r="Y521" i="7"/>
  <c r="Z521" i="7"/>
  <c r="AA521" i="7"/>
  <c r="T522" i="7"/>
  <c r="U522" i="7"/>
  <c r="V522" i="7"/>
  <c r="W522" i="7"/>
  <c r="X522" i="7"/>
  <c r="Y522" i="7"/>
  <c r="AA522" i="7"/>
  <c r="T523" i="7"/>
  <c r="U523" i="7"/>
  <c r="V523" i="7"/>
  <c r="W523" i="7"/>
  <c r="X523" i="7"/>
  <c r="Y523" i="7"/>
  <c r="AA523" i="7"/>
  <c r="T524" i="7"/>
  <c r="U524" i="7"/>
  <c r="V524" i="7"/>
  <c r="W524" i="7"/>
  <c r="X524" i="7"/>
  <c r="Y524" i="7"/>
  <c r="AA524" i="7"/>
  <c r="T525" i="7"/>
  <c r="U525" i="7"/>
  <c r="V525" i="7"/>
  <c r="W525" i="7"/>
  <c r="X525" i="7"/>
  <c r="Y525" i="7"/>
  <c r="AA525" i="7"/>
  <c r="T526" i="7"/>
  <c r="U526" i="7"/>
  <c r="V526" i="7"/>
  <c r="W526" i="7"/>
  <c r="X526" i="7"/>
  <c r="Y526" i="7"/>
  <c r="Z526" i="7"/>
  <c r="AA526" i="7"/>
  <c r="T527" i="7"/>
  <c r="U527" i="7"/>
  <c r="V527" i="7"/>
  <c r="W527" i="7"/>
  <c r="X527" i="7"/>
  <c r="Y527" i="7"/>
  <c r="Z527" i="7"/>
  <c r="AA527" i="7"/>
  <c r="T528" i="7"/>
  <c r="U528" i="7"/>
  <c r="V528" i="7"/>
  <c r="W528" i="7"/>
  <c r="X528" i="7"/>
  <c r="Y528" i="7"/>
  <c r="AA528" i="7"/>
  <c r="T529" i="7"/>
  <c r="U529" i="7"/>
  <c r="V529" i="7"/>
  <c r="W529" i="7"/>
  <c r="X529" i="7"/>
  <c r="Y529" i="7"/>
  <c r="AA529" i="7"/>
  <c r="T530" i="7"/>
  <c r="U530" i="7"/>
  <c r="V530" i="7"/>
  <c r="W530" i="7"/>
  <c r="X530" i="7"/>
  <c r="Y530" i="7"/>
  <c r="AA530" i="7"/>
  <c r="T531" i="7"/>
  <c r="U531" i="7"/>
  <c r="V531" i="7"/>
  <c r="W531" i="7"/>
  <c r="X531" i="7"/>
  <c r="Y531" i="7"/>
  <c r="AA531" i="7"/>
  <c r="T532" i="7"/>
  <c r="U532" i="7"/>
  <c r="V532" i="7"/>
  <c r="W532" i="7"/>
  <c r="X532" i="7"/>
  <c r="Y532" i="7"/>
  <c r="AA532" i="7"/>
  <c r="T533" i="7"/>
  <c r="U533" i="7"/>
  <c r="V533" i="7"/>
  <c r="W533" i="7"/>
  <c r="X533" i="7"/>
  <c r="Y533" i="7"/>
  <c r="AA533" i="7"/>
  <c r="T534" i="7"/>
  <c r="U534" i="7"/>
  <c r="V534" i="7"/>
  <c r="W534" i="7"/>
  <c r="X534" i="7"/>
  <c r="Y534" i="7"/>
  <c r="AA534" i="7"/>
  <c r="T535" i="7"/>
  <c r="U535" i="7"/>
  <c r="V535" i="7"/>
  <c r="W535" i="7"/>
  <c r="X535" i="7"/>
  <c r="Y535" i="7"/>
  <c r="Z535" i="7"/>
  <c r="AA535" i="7"/>
  <c r="T536" i="7"/>
  <c r="U536" i="7"/>
  <c r="V536" i="7"/>
  <c r="W536" i="7"/>
  <c r="X536" i="7"/>
  <c r="Y536" i="7"/>
  <c r="Z536" i="7"/>
  <c r="AA536" i="7"/>
  <c r="T537" i="7"/>
  <c r="U537" i="7"/>
  <c r="V537" i="7"/>
  <c r="W537" i="7"/>
  <c r="X537" i="7"/>
  <c r="Y537" i="7"/>
  <c r="Z537" i="7"/>
  <c r="AA537" i="7"/>
  <c r="T538" i="7"/>
  <c r="U538" i="7"/>
  <c r="V538" i="7"/>
  <c r="W538" i="7"/>
  <c r="X538" i="7"/>
  <c r="Y538" i="7"/>
  <c r="AA538" i="7"/>
  <c r="T539" i="7"/>
  <c r="U539" i="7"/>
  <c r="V539" i="7"/>
  <c r="W539" i="7"/>
  <c r="X539" i="7"/>
  <c r="Y539" i="7"/>
  <c r="AA539" i="7"/>
  <c r="T540" i="7"/>
  <c r="U540" i="7"/>
  <c r="V540" i="7"/>
  <c r="W540" i="7"/>
  <c r="X540" i="7"/>
  <c r="Y540" i="7"/>
  <c r="AA540" i="7"/>
  <c r="T541" i="7"/>
  <c r="U541" i="7"/>
  <c r="V541" i="7"/>
  <c r="W541" i="7"/>
  <c r="X541" i="7"/>
  <c r="Y541" i="7"/>
  <c r="Z541" i="7"/>
  <c r="AA541" i="7"/>
  <c r="T542" i="7"/>
  <c r="U542" i="7"/>
  <c r="V542" i="7"/>
  <c r="W542" i="7"/>
  <c r="X542" i="7"/>
  <c r="Y542" i="7"/>
  <c r="Z542" i="7"/>
  <c r="AA542" i="7"/>
  <c r="T543" i="7"/>
  <c r="U543" i="7"/>
  <c r="V543" i="7"/>
  <c r="W543" i="7"/>
  <c r="X543" i="7"/>
  <c r="Y543" i="7"/>
  <c r="Z543" i="7"/>
  <c r="AA543" i="7"/>
  <c r="T544" i="7"/>
  <c r="U544" i="7"/>
  <c r="V544" i="7"/>
  <c r="W544" i="7"/>
  <c r="X544" i="7"/>
  <c r="Y544" i="7"/>
  <c r="AA544" i="7"/>
  <c r="T545" i="7"/>
  <c r="U545" i="7"/>
  <c r="V545" i="7"/>
  <c r="W545" i="7"/>
  <c r="X545" i="7"/>
  <c r="Y545" i="7"/>
  <c r="AA545" i="7"/>
  <c r="T546" i="7"/>
  <c r="U546" i="7"/>
  <c r="V546" i="7"/>
  <c r="W546" i="7"/>
  <c r="X546" i="7"/>
  <c r="Y546" i="7"/>
  <c r="AA546" i="7"/>
  <c r="T547" i="7"/>
  <c r="U547" i="7"/>
  <c r="V547" i="7"/>
  <c r="W547" i="7"/>
  <c r="X547" i="7"/>
  <c r="AA6" i="7"/>
  <c r="V6" i="7"/>
  <c r="W6" i="7"/>
  <c r="X6" i="7"/>
  <c r="Y6" i="7"/>
  <c r="U6" i="7"/>
  <c r="T6" i="7"/>
  <c r="K127" i="7"/>
  <c r="Z127" i="7" s="1"/>
  <c r="K21" i="7" l="1"/>
  <c r="Z21" i="7" s="1"/>
  <c r="K20" i="7"/>
  <c r="Z20" i="7" s="1"/>
  <c r="K19" i="7"/>
  <c r="Z19" i="7" s="1"/>
  <c r="K15" i="7"/>
  <c r="Z15" i="7" s="1"/>
  <c r="K14" i="7"/>
  <c r="Z14" i="7" s="1"/>
  <c r="K13" i="7"/>
  <c r="Z13" i="7" s="1"/>
  <c r="K42" i="7"/>
  <c r="Z42" i="7" s="1"/>
  <c r="K41" i="7"/>
  <c r="Z41" i="7" s="1"/>
  <c r="K40" i="7"/>
  <c r="Z40" i="7" s="1"/>
  <c r="K36" i="7"/>
  <c r="Z36" i="7" s="1"/>
  <c r="K35" i="7"/>
  <c r="Z35" i="7" s="1"/>
  <c r="K34" i="7"/>
  <c r="Z34" i="7" s="1"/>
  <c r="K84" i="7"/>
  <c r="Z84" i="7" s="1"/>
  <c r="K83" i="7"/>
  <c r="Z83" i="7" s="1"/>
  <c r="K82" i="7"/>
  <c r="Z82" i="7" s="1"/>
  <c r="K78" i="7"/>
  <c r="Z78" i="7" s="1"/>
  <c r="K77" i="7"/>
  <c r="Z77" i="7" s="1"/>
  <c r="K76" i="7"/>
  <c r="Z76" i="7" s="1"/>
  <c r="K126" i="7"/>
  <c r="Z126" i="7" s="1"/>
  <c r="K125" i="7"/>
  <c r="Z125" i="7" s="1"/>
  <c r="K124" i="7"/>
  <c r="Z124" i="7" s="1"/>
  <c r="K120" i="7"/>
  <c r="Z120" i="7" s="1"/>
  <c r="K119" i="7"/>
  <c r="Z119" i="7" s="1"/>
  <c r="K118" i="7"/>
  <c r="Z118" i="7" s="1"/>
  <c r="K172" i="7"/>
  <c r="Z172" i="7" s="1"/>
  <c r="K171" i="7"/>
  <c r="Z171" i="7" s="1"/>
  <c r="K170" i="7"/>
  <c r="Z170" i="7" s="1"/>
  <c r="K166" i="7"/>
  <c r="Z166" i="7" s="1"/>
  <c r="K165" i="7"/>
  <c r="Z165" i="7" s="1"/>
  <c r="K164" i="7"/>
  <c r="Z164" i="7" s="1"/>
  <c r="K193" i="7"/>
  <c r="Z193" i="7" s="1"/>
  <c r="K192" i="7"/>
  <c r="Z192" i="7" s="1"/>
  <c r="K191" i="7"/>
  <c r="Z191" i="7" s="1"/>
  <c r="K187" i="7"/>
  <c r="Z187" i="7" s="1"/>
  <c r="K186" i="7"/>
  <c r="Z186" i="7" s="1"/>
  <c r="K185" i="7"/>
  <c r="Z185" i="7" s="1"/>
  <c r="K214" i="7"/>
  <c r="Z214" i="7" s="1"/>
  <c r="K213" i="7"/>
  <c r="Z213" i="7" s="1"/>
  <c r="K212" i="7"/>
  <c r="Z212" i="7" s="1"/>
  <c r="K208" i="7"/>
  <c r="Z208" i="7" s="1"/>
  <c r="K207" i="7"/>
  <c r="Z207" i="7" s="1"/>
  <c r="K206" i="7"/>
  <c r="Z206" i="7" s="1"/>
  <c r="K235" i="7"/>
  <c r="Z235" i="7" s="1"/>
  <c r="K234" i="7"/>
  <c r="Z234" i="7" s="1"/>
  <c r="K233" i="7"/>
  <c r="Z233" i="7" s="1"/>
  <c r="K229" i="7"/>
  <c r="Z229" i="7" s="1"/>
  <c r="K228" i="7"/>
  <c r="Z228" i="7" s="1"/>
  <c r="K227" i="7"/>
  <c r="Z227" i="7" s="1"/>
  <c r="K256" i="7"/>
  <c r="Z256" i="7" s="1"/>
  <c r="K255" i="7"/>
  <c r="Z255" i="7" s="1"/>
  <c r="K254" i="7"/>
  <c r="Z254" i="7" s="1"/>
  <c r="K250" i="7"/>
  <c r="Z250" i="7" s="1"/>
  <c r="K249" i="7"/>
  <c r="Z249" i="7" s="1"/>
  <c r="K248" i="7"/>
  <c r="Z248" i="7" s="1"/>
  <c r="K281" i="7"/>
  <c r="Z281" i="7" s="1"/>
  <c r="K280" i="7"/>
  <c r="Z280" i="7" s="1"/>
  <c r="K279" i="7"/>
  <c r="Z279" i="7" s="1"/>
  <c r="K275" i="7"/>
  <c r="Z275" i="7" s="1"/>
  <c r="K274" i="7"/>
  <c r="Z274" i="7" s="1"/>
  <c r="K273" i="7"/>
  <c r="Z273" i="7" s="1"/>
  <c r="K302" i="7"/>
  <c r="Z302" i="7" s="1"/>
  <c r="K301" i="7"/>
  <c r="Z301" i="7" s="1"/>
  <c r="K300" i="7"/>
  <c r="Z300" i="7" s="1"/>
  <c r="K296" i="7"/>
  <c r="Z296" i="7" s="1"/>
  <c r="K295" i="7"/>
  <c r="Z295" i="7" s="1"/>
  <c r="K294" i="7"/>
  <c r="Z294" i="7" s="1"/>
  <c r="K323" i="7"/>
  <c r="Z323" i="7" s="1"/>
  <c r="K322" i="7"/>
  <c r="Z322" i="7" s="1"/>
  <c r="K321" i="7"/>
  <c r="Z321" i="7" s="1"/>
  <c r="K317" i="7"/>
  <c r="Z317" i="7" s="1"/>
  <c r="K316" i="7"/>
  <c r="Z316" i="7" s="1"/>
  <c r="K315" i="7"/>
  <c r="Z315" i="7" s="1"/>
  <c r="K365" i="7"/>
  <c r="Z365" i="7" s="1"/>
  <c r="K364" i="7"/>
  <c r="Z364" i="7" s="1"/>
  <c r="K363" i="7"/>
  <c r="Z363" i="7" s="1"/>
  <c r="K359" i="7"/>
  <c r="Z359" i="7" s="1"/>
  <c r="K358" i="7"/>
  <c r="Z358" i="7" s="1"/>
  <c r="K357" i="7"/>
  <c r="Z357" i="7" s="1"/>
  <c r="K386" i="7"/>
  <c r="Z386" i="7" s="1"/>
  <c r="K385" i="7"/>
  <c r="Z385" i="7" s="1"/>
  <c r="K384" i="7"/>
  <c r="Z384" i="7" s="1"/>
  <c r="K380" i="7"/>
  <c r="Z380" i="7" s="1"/>
  <c r="K379" i="7"/>
  <c r="Z379" i="7" s="1"/>
  <c r="K378" i="7"/>
  <c r="Z378" i="7" s="1"/>
  <c r="K411" i="7"/>
  <c r="Z411" i="7" s="1"/>
  <c r="K410" i="7"/>
  <c r="Z410" i="7" s="1"/>
  <c r="K409" i="7"/>
  <c r="Z409" i="7" s="1"/>
  <c r="K405" i="7"/>
  <c r="Z405" i="7" s="1"/>
  <c r="K404" i="7"/>
  <c r="Z404" i="7" s="1"/>
  <c r="K403" i="7"/>
  <c r="Z403" i="7" s="1"/>
  <c r="K456" i="7"/>
  <c r="Z456" i="7" s="1"/>
  <c r="K477" i="7"/>
  <c r="Z477" i="7" s="1"/>
  <c r="K476" i="7"/>
  <c r="Z476" i="7" s="1"/>
  <c r="K475" i="7"/>
  <c r="Z475" i="7" s="1"/>
  <c r="K547" i="7" l="1"/>
  <c r="Z547" i="7" s="1"/>
  <c r="K546" i="7"/>
  <c r="Z546" i="7" s="1"/>
  <c r="K545" i="7"/>
  <c r="Z545" i="7" s="1"/>
  <c r="K544" i="7"/>
  <c r="Z544" i="7" s="1"/>
  <c r="K540" i="7"/>
  <c r="Z540" i="7" s="1"/>
  <c r="K539" i="7"/>
  <c r="Z539" i="7" s="1"/>
  <c r="K538" i="7"/>
  <c r="Z538" i="7" s="1"/>
  <c r="K534" i="7"/>
  <c r="Z534" i="7" s="1"/>
  <c r="K533" i="7"/>
  <c r="Z533" i="7" s="1"/>
  <c r="K532" i="7"/>
  <c r="Z532" i="7" s="1"/>
  <c r="K531" i="7"/>
  <c r="Z531" i="7" s="1"/>
  <c r="K530" i="7"/>
  <c r="Z530" i="7" s="1"/>
  <c r="K529" i="7"/>
  <c r="Z529" i="7" s="1"/>
  <c r="K528" i="7"/>
  <c r="Z528" i="7" s="1"/>
  <c r="K525" i="7"/>
  <c r="Z525" i="7" s="1"/>
  <c r="K524" i="7"/>
  <c r="Z524" i="7" s="1"/>
  <c r="K523" i="7"/>
  <c r="Z523" i="7" s="1"/>
  <c r="K522" i="7"/>
  <c r="Z522" i="7" s="1"/>
  <c r="K518" i="7"/>
  <c r="Z518" i="7" s="1"/>
  <c r="K517" i="7"/>
  <c r="Z517" i="7" s="1"/>
  <c r="K516" i="7"/>
  <c r="Z516" i="7" s="1"/>
  <c r="K512" i="7"/>
  <c r="Z512" i="7" s="1"/>
  <c r="K511" i="7"/>
  <c r="Z511" i="7" s="1"/>
  <c r="K510" i="7"/>
  <c r="Z510" i="7" s="1"/>
  <c r="K509" i="7"/>
  <c r="Z509" i="7" s="1"/>
  <c r="K508" i="7"/>
  <c r="Z508" i="7" s="1"/>
  <c r="K507" i="7"/>
  <c r="Z507" i="7" s="1"/>
  <c r="K506" i="7"/>
  <c r="Z506" i="7" s="1"/>
  <c r="K503" i="7"/>
  <c r="Z503" i="7" s="1"/>
  <c r="K502" i="7"/>
  <c r="Z502" i="7" s="1"/>
  <c r="K501" i="7"/>
  <c r="Z501" i="7" s="1"/>
  <c r="K500" i="7"/>
  <c r="Z500" i="7" s="1"/>
  <c r="K496" i="7"/>
  <c r="Z496" i="7" s="1"/>
  <c r="K495" i="7"/>
  <c r="Z495" i="7" s="1"/>
  <c r="K494" i="7"/>
  <c r="Z494" i="7" s="1"/>
  <c r="K490" i="7"/>
  <c r="Z490" i="7" s="1"/>
  <c r="K489" i="7"/>
  <c r="Z489" i="7" s="1"/>
  <c r="K488" i="7"/>
  <c r="Z488" i="7" s="1"/>
  <c r="K487" i="7"/>
  <c r="Z487" i="7" s="1"/>
  <c r="K486" i="7"/>
  <c r="Z486" i="7" s="1"/>
  <c r="K485" i="7"/>
  <c r="Z485" i="7" s="1"/>
  <c r="K484" i="7"/>
  <c r="Z484" i="7" s="1"/>
  <c r="K481" i="7"/>
  <c r="Z481" i="7" s="1"/>
  <c r="K480" i="7"/>
  <c r="Z480" i="7" s="1"/>
  <c r="K479" i="7"/>
  <c r="Z479" i="7" s="1"/>
  <c r="K478" i="7"/>
  <c r="Z478" i="7" s="1"/>
  <c r="K474" i="7"/>
  <c r="Z474" i="7" s="1"/>
  <c r="K473" i="7"/>
  <c r="Z473" i="7" s="1"/>
  <c r="K472" i="7"/>
  <c r="Z472" i="7" s="1"/>
  <c r="K468" i="7"/>
  <c r="Z468" i="7" s="1"/>
  <c r="K467" i="7"/>
  <c r="Z467" i="7" s="1"/>
  <c r="K466" i="7"/>
  <c r="Z466" i="7" s="1"/>
  <c r="K465" i="7"/>
  <c r="Z465" i="7" s="1"/>
  <c r="K464" i="7"/>
  <c r="Z464" i="7" s="1"/>
  <c r="K463" i="7"/>
  <c r="Z463" i="7" s="1"/>
  <c r="K462" i="7"/>
  <c r="Z462" i="7" s="1"/>
  <c r="K459" i="7"/>
  <c r="Z459" i="7" s="1"/>
  <c r="K458" i="7"/>
  <c r="Z458" i="7" s="1"/>
  <c r="K457" i="7"/>
  <c r="Z457" i="7" s="1"/>
  <c r="K452" i="7"/>
  <c r="Z452" i="7" s="1"/>
  <c r="K451" i="7"/>
  <c r="Z451" i="7" s="1"/>
  <c r="K450" i="7"/>
  <c r="Z450" i="7" s="1"/>
  <c r="K446" i="7"/>
  <c r="Z446" i="7" s="1"/>
  <c r="K445" i="7"/>
  <c r="Z445" i="7" s="1"/>
  <c r="K444" i="7"/>
  <c r="Z444" i="7" s="1"/>
  <c r="K443" i="7"/>
  <c r="Z443" i="7" s="1"/>
  <c r="K442" i="7"/>
  <c r="Z442" i="7" s="1"/>
  <c r="K441" i="7"/>
  <c r="Z441" i="7" s="1"/>
  <c r="K440" i="7"/>
  <c r="Z440" i="7" s="1"/>
  <c r="K437" i="7"/>
  <c r="Z437" i="7" s="1"/>
  <c r="K436" i="7"/>
  <c r="Z436" i="7" s="1"/>
  <c r="K435" i="7"/>
  <c r="Z435" i="7" s="1"/>
  <c r="K434" i="7"/>
  <c r="Z434" i="7" s="1"/>
  <c r="K430" i="7"/>
  <c r="Z430" i="7" s="1"/>
  <c r="K429" i="7"/>
  <c r="Z429" i="7" s="1"/>
  <c r="K428" i="7"/>
  <c r="Z428" i="7" s="1"/>
  <c r="K424" i="7"/>
  <c r="Z424" i="7" s="1"/>
  <c r="K423" i="7"/>
  <c r="Z423" i="7" s="1"/>
  <c r="K422" i="7"/>
  <c r="Z422" i="7" s="1"/>
  <c r="K421" i="7"/>
  <c r="Z421" i="7" s="1"/>
  <c r="K420" i="7"/>
  <c r="Z420" i="7" s="1"/>
  <c r="K419" i="7"/>
  <c r="Z419" i="7" s="1"/>
  <c r="K418" i="7"/>
  <c r="Z418" i="7" s="1"/>
  <c r="K415" i="7"/>
  <c r="Z415" i="7" s="1"/>
  <c r="K414" i="7"/>
  <c r="Z414" i="7" s="1"/>
  <c r="K413" i="7"/>
  <c r="Z413" i="7" s="1"/>
  <c r="K412" i="7"/>
  <c r="Z412" i="7" s="1"/>
  <c r="K408" i="7"/>
  <c r="Z408" i="7" s="1"/>
  <c r="K407" i="7"/>
  <c r="Z407" i="7" s="1"/>
  <c r="K406" i="7"/>
  <c r="Z406" i="7" s="1"/>
  <c r="K402" i="7"/>
  <c r="Z402" i="7" s="1"/>
  <c r="K401" i="7"/>
  <c r="Z401" i="7" s="1"/>
  <c r="K400" i="7"/>
  <c r="Z400" i="7" s="1"/>
  <c r="K399" i="7"/>
  <c r="Z399" i="7" s="1"/>
  <c r="K398" i="7"/>
  <c r="Z398" i="7" s="1"/>
  <c r="K397" i="7"/>
  <c r="Z397" i="7" s="1"/>
  <c r="K396" i="7"/>
  <c r="Z396" i="7" s="1"/>
  <c r="K390" i="7"/>
  <c r="Z390" i="7" s="1"/>
  <c r="K389" i="7"/>
  <c r="Z389" i="7" s="1"/>
  <c r="K388" i="7"/>
  <c r="Z388" i="7" s="1"/>
  <c r="K387" i="7"/>
  <c r="Z387" i="7" s="1"/>
  <c r="K383" i="7"/>
  <c r="Z383" i="7" s="1"/>
  <c r="K382" i="7"/>
  <c r="Z382" i="7" s="1"/>
  <c r="K381" i="7"/>
  <c r="Z381" i="7" s="1"/>
  <c r="K377" i="7"/>
  <c r="Z377" i="7" s="1"/>
  <c r="K376" i="7"/>
  <c r="Z376" i="7" s="1"/>
  <c r="K375" i="7"/>
  <c r="Z375" i="7" s="1"/>
  <c r="K374" i="7"/>
  <c r="Z374" i="7" s="1"/>
  <c r="K373" i="7"/>
  <c r="Z373" i="7" s="1"/>
  <c r="K372" i="7"/>
  <c r="Z372" i="7" s="1"/>
  <c r="K371" i="7"/>
  <c r="Z371" i="7" s="1"/>
  <c r="K369" i="7"/>
  <c r="Z369" i="7" s="1"/>
  <c r="K368" i="7"/>
  <c r="Z368" i="7" s="1"/>
  <c r="K367" i="7"/>
  <c r="Z367" i="7" s="1"/>
  <c r="K366" i="7"/>
  <c r="Z366" i="7" s="1"/>
  <c r="K362" i="7"/>
  <c r="Z362" i="7" s="1"/>
  <c r="K361" i="7"/>
  <c r="Z361" i="7" s="1"/>
  <c r="K360" i="7"/>
  <c r="Z360" i="7" s="1"/>
  <c r="K356" i="7"/>
  <c r="Z356" i="7" s="1"/>
  <c r="K355" i="7"/>
  <c r="Z355" i="7" s="1"/>
  <c r="K354" i="7"/>
  <c r="Z354" i="7" s="1"/>
  <c r="K353" i="7"/>
  <c r="Z353" i="7" s="1"/>
  <c r="K352" i="7"/>
  <c r="Z352" i="7" s="1"/>
  <c r="K351" i="7"/>
  <c r="Z351" i="7" s="1"/>
  <c r="K350" i="7"/>
  <c r="Z350" i="7" s="1"/>
  <c r="K348" i="7"/>
  <c r="Z348" i="7" s="1"/>
  <c r="K347" i="7"/>
  <c r="Z347" i="7" s="1"/>
  <c r="K346" i="7"/>
  <c r="Z346" i="7" s="1"/>
  <c r="K345" i="7"/>
  <c r="Z345" i="7" s="1"/>
  <c r="K341" i="7"/>
  <c r="Z341" i="7" s="1"/>
  <c r="K340" i="7"/>
  <c r="Z340" i="7" s="1"/>
  <c r="K339" i="7"/>
  <c r="Z339" i="7" s="1"/>
  <c r="K335" i="7"/>
  <c r="Z335" i="7" s="1"/>
  <c r="K334" i="7"/>
  <c r="Z334" i="7" s="1"/>
  <c r="K333" i="7"/>
  <c r="Z333" i="7" s="1"/>
  <c r="K332" i="7"/>
  <c r="Z332" i="7" s="1"/>
  <c r="K331" i="7"/>
  <c r="Z331" i="7" s="1"/>
  <c r="K330" i="7"/>
  <c r="Z330" i="7" s="1"/>
  <c r="K329" i="7"/>
  <c r="Z329" i="7" s="1"/>
  <c r="K327" i="7"/>
  <c r="Z327" i="7" s="1"/>
  <c r="K326" i="7"/>
  <c r="Z326" i="7" s="1"/>
  <c r="K325" i="7"/>
  <c r="Z325" i="7" s="1"/>
  <c r="K324" i="7"/>
  <c r="Z324" i="7" s="1"/>
  <c r="K320" i="7"/>
  <c r="Z320" i="7" s="1"/>
  <c r="K319" i="7"/>
  <c r="Z319" i="7" s="1"/>
  <c r="K318" i="7"/>
  <c r="Z318" i="7" s="1"/>
  <c r="K314" i="7"/>
  <c r="Z314" i="7" s="1"/>
  <c r="K313" i="7"/>
  <c r="Z313" i="7" s="1"/>
  <c r="K312" i="7"/>
  <c r="Z312" i="7" s="1"/>
  <c r="K311" i="7"/>
  <c r="Z311" i="7" s="1"/>
  <c r="K310" i="7"/>
  <c r="Z310" i="7" s="1"/>
  <c r="K309" i="7"/>
  <c r="Z309" i="7" s="1"/>
  <c r="K308" i="7"/>
  <c r="Z308" i="7" s="1"/>
  <c r="K306" i="7"/>
  <c r="Z306" i="7" s="1"/>
  <c r="K305" i="7"/>
  <c r="Z305" i="7" s="1"/>
  <c r="K304" i="7"/>
  <c r="Z304" i="7" s="1"/>
  <c r="K303" i="7"/>
  <c r="Z303" i="7" s="1"/>
  <c r="K299" i="7"/>
  <c r="Z299" i="7" s="1"/>
  <c r="K298" i="7"/>
  <c r="Z298" i="7" s="1"/>
  <c r="K297" i="7"/>
  <c r="Z297" i="7" s="1"/>
  <c r="K293" i="7"/>
  <c r="Z293" i="7" s="1"/>
  <c r="K292" i="7"/>
  <c r="Z292" i="7" s="1"/>
  <c r="K291" i="7"/>
  <c r="Z291" i="7" s="1"/>
  <c r="K290" i="7"/>
  <c r="Z290" i="7" s="1"/>
  <c r="K289" i="7"/>
  <c r="Z289" i="7" s="1"/>
  <c r="K288" i="7"/>
  <c r="Z288" i="7" s="1"/>
  <c r="K287" i="7"/>
  <c r="Z287" i="7" s="1"/>
  <c r="K285" i="7"/>
  <c r="Z285" i="7" s="1"/>
  <c r="K284" i="7"/>
  <c r="Z284" i="7" s="1"/>
  <c r="K283" i="7"/>
  <c r="Z283" i="7" s="1"/>
  <c r="K282" i="7"/>
  <c r="Z282" i="7" s="1"/>
  <c r="K278" i="7"/>
  <c r="Z278" i="7" s="1"/>
  <c r="K277" i="7"/>
  <c r="Z277" i="7" s="1"/>
  <c r="K276" i="7"/>
  <c r="Z276" i="7" s="1"/>
  <c r="K272" i="7"/>
  <c r="Z272" i="7" s="1"/>
  <c r="K271" i="7"/>
  <c r="Z271" i="7" s="1"/>
  <c r="K270" i="7"/>
  <c r="Z270" i="7" s="1"/>
  <c r="K269" i="7"/>
  <c r="Z269" i="7" s="1"/>
  <c r="K268" i="7"/>
  <c r="Z268" i="7" s="1"/>
  <c r="K267" i="7"/>
  <c r="Z267" i="7" s="1"/>
  <c r="K266" i="7"/>
  <c r="Z266" i="7" s="1"/>
  <c r="K260" i="7"/>
  <c r="Z260" i="7" s="1"/>
  <c r="K259" i="7"/>
  <c r="Z259" i="7" s="1"/>
  <c r="K258" i="7"/>
  <c r="Z258" i="7" s="1"/>
  <c r="K257" i="7"/>
  <c r="Z257" i="7" s="1"/>
  <c r="K253" i="7"/>
  <c r="Z253" i="7" s="1"/>
  <c r="K252" i="7"/>
  <c r="Z252" i="7" s="1"/>
  <c r="K251" i="7"/>
  <c r="Z251" i="7" s="1"/>
  <c r="K247" i="7"/>
  <c r="Z247" i="7" s="1"/>
  <c r="K246" i="7"/>
  <c r="Z246" i="7" s="1"/>
  <c r="K245" i="7"/>
  <c r="Z245" i="7" s="1"/>
  <c r="K244" i="7"/>
  <c r="Z244" i="7" s="1"/>
  <c r="K243" i="7"/>
  <c r="Z243" i="7" s="1"/>
  <c r="K242" i="7"/>
  <c r="Z242" i="7" s="1"/>
  <c r="K241" i="7"/>
  <c r="Z241" i="7" s="1"/>
  <c r="K239" i="7"/>
  <c r="Z239" i="7" s="1"/>
  <c r="K238" i="7"/>
  <c r="Z238" i="7" s="1"/>
  <c r="K237" i="7"/>
  <c r="Z237" i="7" s="1"/>
  <c r="K236" i="7"/>
  <c r="Z236" i="7" s="1"/>
  <c r="K232" i="7"/>
  <c r="Z232" i="7" s="1"/>
  <c r="K231" i="7"/>
  <c r="Z231" i="7" s="1"/>
  <c r="K230" i="7"/>
  <c r="Z230" i="7" s="1"/>
  <c r="K226" i="7"/>
  <c r="Z226" i="7" s="1"/>
  <c r="K225" i="7"/>
  <c r="Z225" i="7" s="1"/>
  <c r="K224" i="7"/>
  <c r="Z224" i="7" s="1"/>
  <c r="K223" i="7"/>
  <c r="Z223" i="7" s="1"/>
  <c r="K222" i="7"/>
  <c r="Z222" i="7" s="1"/>
  <c r="K221" i="7"/>
  <c r="Z221" i="7" s="1"/>
  <c r="K220" i="7"/>
  <c r="Z220" i="7" s="1"/>
  <c r="K218" i="7"/>
  <c r="Z218" i="7" s="1"/>
  <c r="K217" i="7"/>
  <c r="Z217" i="7" s="1"/>
  <c r="K216" i="7"/>
  <c r="Z216" i="7" s="1"/>
  <c r="K215" i="7"/>
  <c r="Z215" i="7" s="1"/>
  <c r="K211" i="7"/>
  <c r="Z211" i="7" s="1"/>
  <c r="K210" i="7"/>
  <c r="Z210" i="7" s="1"/>
  <c r="K209" i="7"/>
  <c r="Z209" i="7" s="1"/>
  <c r="K205" i="7"/>
  <c r="Z205" i="7" s="1"/>
  <c r="K204" i="7"/>
  <c r="Z204" i="7" s="1"/>
  <c r="K203" i="7"/>
  <c r="Z203" i="7" s="1"/>
  <c r="K202" i="7"/>
  <c r="Z202" i="7" s="1"/>
  <c r="K201" i="7"/>
  <c r="Z201" i="7" s="1"/>
  <c r="K200" i="7"/>
  <c r="Z200" i="7" s="1"/>
  <c r="K199" i="7"/>
  <c r="Z199" i="7" s="1"/>
  <c r="K197" i="7"/>
  <c r="Z197" i="7" s="1"/>
  <c r="K196" i="7"/>
  <c r="Z196" i="7" s="1"/>
  <c r="K195" i="7"/>
  <c r="Z195" i="7" s="1"/>
  <c r="K194" i="7"/>
  <c r="Z194" i="7" s="1"/>
  <c r="K190" i="7"/>
  <c r="Z190" i="7" s="1"/>
  <c r="K189" i="7"/>
  <c r="Z189" i="7" s="1"/>
  <c r="K188" i="7"/>
  <c r="Z188" i="7" s="1"/>
  <c r="K184" i="7"/>
  <c r="Z184" i="7" s="1"/>
  <c r="K183" i="7"/>
  <c r="Z183" i="7" s="1"/>
  <c r="K182" i="7"/>
  <c r="Z182" i="7" s="1"/>
  <c r="K181" i="7"/>
  <c r="Z181" i="7" s="1"/>
  <c r="K180" i="7"/>
  <c r="Z180" i="7" s="1"/>
  <c r="K179" i="7"/>
  <c r="Z179" i="7" s="1"/>
  <c r="K178" i="7"/>
  <c r="Z178" i="7" s="1"/>
  <c r="K176" i="7"/>
  <c r="Z176" i="7" s="1"/>
  <c r="K175" i="7"/>
  <c r="Z175" i="7" s="1"/>
  <c r="K174" i="7"/>
  <c r="Z174" i="7" s="1"/>
  <c r="K173" i="7"/>
  <c r="Z173" i="7" s="1"/>
  <c r="K169" i="7"/>
  <c r="Z169" i="7" s="1"/>
  <c r="K168" i="7"/>
  <c r="Z168" i="7" s="1"/>
  <c r="K167" i="7"/>
  <c r="Z167" i="7" s="1"/>
  <c r="K163" i="7"/>
  <c r="Z163" i="7" s="1"/>
  <c r="K162" i="7"/>
  <c r="Z162" i="7" s="1"/>
  <c r="K161" i="7"/>
  <c r="Z161" i="7" s="1"/>
  <c r="K160" i="7"/>
  <c r="Z160" i="7" s="1"/>
  <c r="K159" i="7"/>
  <c r="Z159" i="7" s="1"/>
  <c r="K158" i="7"/>
  <c r="Z158" i="7" s="1"/>
  <c r="K157" i="7"/>
  <c r="Z157" i="7" s="1"/>
  <c r="K155" i="7"/>
  <c r="Z155" i="7" s="1"/>
  <c r="K154" i="7"/>
  <c r="Z154" i="7" s="1"/>
  <c r="K153" i="7"/>
  <c r="Z153" i="7" s="1"/>
  <c r="K152" i="7"/>
  <c r="Z152" i="7" s="1"/>
  <c r="K148" i="7"/>
  <c r="Z148" i="7" s="1"/>
  <c r="K147" i="7"/>
  <c r="Z147" i="7" s="1"/>
  <c r="K146" i="7"/>
  <c r="Z146" i="7" s="1"/>
  <c r="K142" i="7"/>
  <c r="Z142" i="7" s="1"/>
  <c r="K141" i="7"/>
  <c r="Z141" i="7" s="1"/>
  <c r="K140" i="7"/>
  <c r="Z140" i="7" s="1"/>
  <c r="K139" i="7"/>
  <c r="Z139" i="7" s="1"/>
  <c r="K138" i="7"/>
  <c r="Z138" i="7" s="1"/>
  <c r="K137" i="7"/>
  <c r="Z137" i="7" s="1"/>
  <c r="K136" i="7"/>
  <c r="Z136" i="7" s="1"/>
  <c r="K130" i="7"/>
  <c r="Z130" i="7" s="1"/>
  <c r="K129" i="7"/>
  <c r="Z129" i="7" s="1"/>
  <c r="K128" i="7"/>
  <c r="Z128" i="7" s="1"/>
  <c r="K123" i="7"/>
  <c r="Z123" i="7" s="1"/>
  <c r="K122" i="7"/>
  <c r="Z122" i="7" s="1"/>
  <c r="K121" i="7"/>
  <c r="Z121" i="7" s="1"/>
  <c r="K117" i="7"/>
  <c r="Z117" i="7" s="1"/>
  <c r="K116" i="7"/>
  <c r="Z116" i="7" s="1"/>
  <c r="K115" i="7"/>
  <c r="Z115" i="7" s="1"/>
  <c r="K114" i="7"/>
  <c r="Z114" i="7" s="1"/>
  <c r="K113" i="7"/>
  <c r="Z113" i="7" s="1"/>
  <c r="K112" i="7"/>
  <c r="Z112" i="7" s="1"/>
  <c r="K111" i="7"/>
  <c r="Z111" i="7" s="1"/>
  <c r="K109" i="7"/>
  <c r="Z109" i="7" s="1"/>
  <c r="K108" i="7"/>
  <c r="Z108" i="7" s="1"/>
  <c r="K107" i="7"/>
  <c r="Z107" i="7" s="1"/>
  <c r="K106" i="7"/>
  <c r="Z106" i="7" s="1"/>
  <c r="K102" i="7"/>
  <c r="Z102" i="7" s="1"/>
  <c r="K101" i="7"/>
  <c r="Z101" i="7" s="1"/>
  <c r="K100" i="7"/>
  <c r="Z100" i="7" s="1"/>
  <c r="K96" i="7"/>
  <c r="Z96" i="7" s="1"/>
  <c r="K95" i="7"/>
  <c r="Z95" i="7" s="1"/>
  <c r="K94" i="7"/>
  <c r="Z94" i="7" s="1"/>
  <c r="K93" i="7"/>
  <c r="Z93" i="7" s="1"/>
  <c r="K92" i="7"/>
  <c r="Z92" i="7" s="1"/>
  <c r="K91" i="7"/>
  <c r="Z91" i="7" s="1"/>
  <c r="K90" i="7"/>
  <c r="Z90" i="7" s="1"/>
  <c r="K88" i="7"/>
  <c r="Z88" i="7" s="1"/>
  <c r="K87" i="7"/>
  <c r="Z87" i="7" s="1"/>
  <c r="K86" i="7"/>
  <c r="Z86" i="7" s="1"/>
  <c r="K85" i="7"/>
  <c r="Z85" i="7" s="1"/>
  <c r="K81" i="7"/>
  <c r="Z81" i="7" s="1"/>
  <c r="K80" i="7"/>
  <c r="Z80" i="7" s="1"/>
  <c r="K79" i="7"/>
  <c r="Z79" i="7" s="1"/>
  <c r="K75" i="7"/>
  <c r="Z75" i="7" s="1"/>
  <c r="K74" i="7"/>
  <c r="Z74" i="7" s="1"/>
  <c r="K73" i="7"/>
  <c r="Z73" i="7" s="1"/>
  <c r="K72" i="7"/>
  <c r="Z72" i="7" s="1"/>
  <c r="K71" i="7"/>
  <c r="Z71" i="7" s="1"/>
  <c r="K70" i="7"/>
  <c r="Z70" i="7" s="1"/>
  <c r="K69" i="7"/>
  <c r="Z69" i="7" s="1"/>
  <c r="K67" i="7"/>
  <c r="Z67" i="7" s="1"/>
  <c r="K66" i="7"/>
  <c r="Z66" i="7" s="1"/>
  <c r="K65" i="7"/>
  <c r="Z65" i="7" s="1"/>
  <c r="K64" i="7"/>
  <c r="Z64" i="7" s="1"/>
  <c r="K60" i="7"/>
  <c r="Z60" i="7" s="1"/>
  <c r="K59" i="7"/>
  <c r="Z59" i="7" s="1"/>
  <c r="K58" i="7"/>
  <c r="Z58" i="7" s="1"/>
  <c r="K54" i="7"/>
  <c r="Z54" i="7" s="1"/>
  <c r="K53" i="7"/>
  <c r="Z53" i="7" s="1"/>
  <c r="K52" i="7"/>
  <c r="Z52" i="7" s="1"/>
  <c r="K51" i="7"/>
  <c r="Z51" i="7" s="1"/>
  <c r="K50" i="7"/>
  <c r="Z50" i="7" s="1"/>
  <c r="K49" i="7"/>
  <c r="Z49" i="7" s="1"/>
  <c r="K48" i="7"/>
  <c r="Z48" i="7" s="1"/>
  <c r="K46" i="7"/>
  <c r="Z46" i="7" s="1"/>
  <c r="K45" i="7"/>
  <c r="Z45" i="7" s="1"/>
  <c r="K44" i="7"/>
  <c r="Z44" i="7" s="1"/>
  <c r="K43" i="7"/>
  <c r="Z43" i="7" s="1"/>
  <c r="K39" i="7"/>
  <c r="Z39" i="7" s="1"/>
  <c r="K38" i="7"/>
  <c r="Z38" i="7" s="1"/>
  <c r="K37" i="7"/>
  <c r="Z37" i="7" s="1"/>
  <c r="K33" i="7"/>
  <c r="Z33" i="7" s="1"/>
  <c r="K32" i="7"/>
  <c r="Z32" i="7" s="1"/>
  <c r="K31" i="7"/>
  <c r="Z31" i="7" s="1"/>
  <c r="K30" i="7"/>
  <c r="Z30" i="7" s="1"/>
  <c r="K29" i="7"/>
  <c r="Z29" i="7" s="1"/>
  <c r="K28" i="7"/>
  <c r="Z28" i="7" s="1"/>
  <c r="K27" i="7"/>
  <c r="Z27" i="7" s="1"/>
  <c r="K25" i="7"/>
  <c r="Z25" i="7" s="1"/>
  <c r="K24" i="7"/>
  <c r="Z24" i="7" s="1"/>
  <c r="K23" i="7"/>
  <c r="Z23" i="7" s="1"/>
  <c r="K22" i="7"/>
  <c r="Z22" i="7" s="1"/>
  <c r="K18" i="7"/>
  <c r="Z18" i="7" s="1"/>
  <c r="K17" i="7"/>
  <c r="Z17" i="7" s="1"/>
  <c r="K16" i="7"/>
  <c r="Z16" i="7" s="1"/>
  <c r="K12" i="7"/>
  <c r="Z12" i="7" s="1"/>
  <c r="K11" i="7"/>
  <c r="Z11" i="7" s="1"/>
  <c r="K10" i="7"/>
  <c r="Z10" i="7" s="1"/>
  <c r="K9" i="7"/>
  <c r="Z9" i="7" s="1"/>
  <c r="K8" i="7"/>
  <c r="Z8" i="7" s="1"/>
  <c r="K7" i="7"/>
  <c r="Z7" i="7" s="1"/>
  <c r="K6" i="7"/>
  <c r="Z6" i="7" s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<sst xmlns="http://schemas.openxmlformats.org/spreadsheetml/2006/main" count="8584" uniqueCount="44">
  <si>
    <t>Year</t>
  </si>
  <si>
    <t>Scenario(Country)</t>
  </si>
  <si>
    <t>Stage</t>
  </si>
  <si>
    <t>Silicon</t>
  </si>
  <si>
    <t>IPCC GWP 100a</t>
  </si>
  <si>
    <t>China</t>
  </si>
  <si>
    <t>metallurgical grade Si</t>
  </si>
  <si>
    <t>All</t>
  </si>
  <si>
    <t>electronics grade Si</t>
  </si>
  <si>
    <t>solar grade Si</t>
  </si>
  <si>
    <t>CED</t>
  </si>
  <si>
    <t>Biomass(non-renewable)</t>
  </si>
  <si>
    <t>Fossil(non-renewable)</t>
  </si>
  <si>
    <t>Water(renewable)</t>
  </si>
  <si>
    <t>Nuclear(non-renewable)</t>
  </si>
  <si>
    <t>Biomass(renewable)</t>
  </si>
  <si>
    <t>Others(wind,solar,geothermal)(renewable)</t>
  </si>
  <si>
    <t>multi-Si casted</t>
  </si>
  <si>
    <t>Multi-Si</t>
  </si>
  <si>
    <t>Ribbon-Si</t>
  </si>
  <si>
    <t>Single-Si</t>
  </si>
  <si>
    <t>multi-Si wafer</t>
  </si>
  <si>
    <t>multi-Si cell</t>
  </si>
  <si>
    <t>multi-Si panel</t>
  </si>
  <si>
    <t>ribbon-Si wafer</t>
  </si>
  <si>
    <t>ribbon-Si cell</t>
  </si>
  <si>
    <t>ribbon-Si panel</t>
  </si>
  <si>
    <t>single-Si wafer</t>
  </si>
  <si>
    <t>single-Si crystal</t>
  </si>
  <si>
    <t>single-Si cell</t>
  </si>
  <si>
    <t>single-Si panel</t>
  </si>
  <si>
    <t>Germany</t>
  </si>
  <si>
    <t>Japan</t>
  </si>
  <si>
    <t>Mexico</t>
  </si>
  <si>
    <t>Malaysia</t>
  </si>
  <si>
    <t>Taiwan</t>
  </si>
  <si>
    <t>Korea</t>
  </si>
  <si>
    <t>Singapore</t>
  </si>
  <si>
    <t>Thailand</t>
  </si>
  <si>
    <t>Vietnam</t>
  </si>
  <si>
    <t>US</t>
  </si>
  <si>
    <t>Global</t>
  </si>
  <si>
    <t>FACTOR</t>
  </si>
  <si>
    <t>Energy current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</si>
</sst>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Fill="1"/>
    <xf numFmtId="0" fontId="2" fillId="2" borderId="0" xfId="0" applyFont="1" applyFill="1"/>
    <xf numFmtId="164" fontId="2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4" fillId="4" borderId="0" xfId="0" applyFont="1" applyFill="1"/>
    <xf numFmtId="164" fontId="4" fillId="4" borderId="0" xfId="0" applyNumberFormat="1" applyFont="1" applyFill="1"/>
    <xf numFmtId="0" fontId="5" fillId="5" borderId="0" xfId="0" applyFont="1" applyFill="1"/>
    <xf numFmtId="164" fontId="5" fillId="5" borderId="0" xfId="0" applyNumberFormat="1" applyFont="1" applyFill="1"/>
    <xf numFmtId="0" fontId="0" fillId="6" borderId="0" xfId="0" applyFill="1"/>
    <xf numFmtId="0" fontId="0" fillId="6" borderId="0" xfId="0" applyFont="1" applyFill="1"/>
    <xf numFmtId="0" fontId="3" fillId="6" borderId="0" xfId="0" applyFont="1" applyFill="1"/>
    <xf numFmtId="164" fontId="0" fillId="6" borderId="0" xfId="0" applyNumberFormat="1" applyFont="1" applyFill="1"/>
    <xf numFmtId="0" fontId="5" fillId="6" borderId="0" xfId="0" applyFont="1" applyFill="1"/>
    <xf numFmtId="0" fontId="4" fillId="6" borderId="0" xfId="0" applyFont="1" applyFill="1"/>
    <xf numFmtId="0" fontId="2" fillId="6" borderId="0" xfId="0" applyFont="1" applyFill="1"/>
    <xf numFmtId="164" fontId="0" fillId="6" borderId="0" xfId="0" applyNumberFormat="1" applyFill="1"/>
    <xf numFmtId="0" fontId="1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'Single(Energy)'!$E$1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'Single(Energy)'!$E$2:$E$7</c:f>
              <c:numCache>
                <c:formatCode>0.000</c:formatCode>
                <c:ptCount val="6"/>
                <c:pt idx="0">
                  <c:v>5.8409999999999997E-2</c:v>
                </c:pt>
                <c:pt idx="1">
                  <c:v>4.9950000000000001E-2</c:v>
                </c:pt>
                <c:pt idx="2">
                  <c:v>6.1339999999999999E-2</c:v>
                </c:pt>
                <c:pt idx="3">
                  <c:v>5.4539999999999998E-2</c:v>
                </c:pt>
                <c:pt idx="4">
                  <c:v>5.7750000000000003E-2</c:v>
                </c:pt>
                <c:pt idx="5">
                  <c:v>5.8599999999999999E-2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182-B73C-8ED468B8B4F7}"/>
            </c:ext>
          </c:extLst>
        </c:ser>
        <c:ser>
          <c:idx val="1"/>
          <c:order val="1"/>
          <c:tx>
            <c:strRef>
              <c:f>'Single(Energy)'!$F$1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'Single(Energy)'!$F$2:$F$7</c:f>
              <c:numCache>
                <c:formatCode>0.000</c:formatCode>
                <c:ptCount val="6"/>
                <c:pt idx="0">
                  <c:v>4066.84123</c:v>
                </c:pt>
                <c:pt idx="1">
                  <c:v>3558.1849900000002</c:v>
                </c:pt>
                <c:pt idx="2">
                  <c:v>3499.04837</c:v>
                </c:pt>
                <c:pt idx="3">
                  <c:v>3955.03737</c:v>
                </c:pt>
                <c:pt idx="4">
                  <c:v>4600.9893599999996</c:v>
                </c:pt>
                <c:pt idx="5">
                  <c:v>4107.2536300000002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182-B73C-8ED468B8B4F7}"/>
            </c:ext>
          </c:extLst>
        </c:ser>
        <c:ser>
          <c:idx val="2"/>
          <c:order val="2"/>
          <c:tx>
            <c:strRef>
              <c:f>'Single(Energy)'!$G$1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'Single(Energy)'!$G$2:$G$7</c:f>
              <c:numCache>
                <c:formatCode>0.000</c:formatCode>
                <c:ptCount val="6"/>
                <c:pt idx="0">
                  <c:v>259.89454999999998</c:v>
                </c:pt>
                <c:pt idx="1">
                  <c:v>109.35952</c:v>
                </c:pt>
                <c:pt idx="2">
                  <c:v>152.26888</c:v>
                </c:pt>
                <c:pt idx="3">
                  <c:v>219.80656999999999</c:v>
                </c:pt>
                <c:pt idx="4">
                  <c:v>130.14622</c:v>
                </c:pt>
                <c:pt idx="5">
                  <c:v>92.645650000000003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182-B73C-8ED468B8B4F7}"/>
            </c:ext>
          </c:extLst>
        </c:ser>
        <c:ser>
          <c:idx val="3"/>
          <c:order val="3"/>
          <c:tx>
            <c:strRef>
              <c:f>'Single(Energy)'!$H$1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'Single(Energy)'!$H$2:$H$7</c:f>
              <c:numCache>
                <c:formatCode>0.000</c:formatCode>
                <c:ptCount val="6"/>
                <c:pt idx="0">
                  <c:v>213.54406</c:v>
                </c:pt>
                <c:pt idx="1">
                  <c:v>988.95104000000003</c:v>
                </c:pt>
                <c:pt idx="2">
                  <c:v>1096.8752500000001</c:v>
                </c:pt>
                <c:pt idx="3">
                  <c:v>234.09417999999999</c:v>
                </c:pt>
                <c:pt idx="4">
                  <c:v>145.58473000000001</c:v>
                </c:pt>
                <c:pt idx="5">
                  <c:v>747.83835999999997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B-4182-B73C-8ED468B8B4F7}"/>
            </c:ext>
          </c:extLst>
        </c:ser>
        <c:ser>
          <c:idx val="4"/>
          <c:order val="4"/>
          <c:tx>
            <c:strRef>
              <c:f>'Single(Energy)'!$I$1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'Single(Energy)'!$I$2:$I$7</c:f>
              <c:numCache>
                <c:formatCode>0.000</c:formatCode>
                <c:ptCount val="6"/>
                <c:pt idx="0">
                  <c:v>128.11435</c:v>
                </c:pt>
                <c:pt idx="1">
                  <c:v>96.158460000000005</c:v>
                </c:pt>
                <c:pt idx="2">
                  <c:v>116.26357</c:v>
                </c:pt>
                <c:pt idx="3">
                  <c:v>80.712980000000002</c:v>
                </c:pt>
                <c:pt idx="4">
                  <c:v>116.75314</c:v>
                </c:pt>
                <c:pt idx="5">
                  <c:v>79.034289999999999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B-4182-B73C-8ED468B8B4F7}"/>
            </c:ext>
          </c:extLst>
        </c:ser>
        <c:ser>
          <c:idx val="5"/>
          <c:order val="5"/>
          <c:tx>
            <c:strRef>
              <c:f>'Single(Energy)'!$J$1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'Single(Energy)'!$J$2:$J$7</c:f>
              <c:numCache>
                <c:formatCode>0.000</c:formatCode>
                <c:ptCount val="6"/>
                <c:pt idx="0">
                  <c:v>30.233730000000001</c:v>
                </c:pt>
                <c:pt idx="1">
                  <c:v>100.11436</c:v>
                </c:pt>
                <c:pt idx="2">
                  <c:v>27.87116</c:v>
                </c:pt>
                <c:pt idx="3">
                  <c:v>73.825540000000004</c:v>
                </c:pt>
                <c:pt idx="4">
                  <c:v>18.505949999999999</c:v>
                </c:pt>
                <c:pt idx="5">
                  <c:v>23.596609999999998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FB-4182-B73C-8ED468B8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41152"/>
        <c:axId val="738606848"/>
      </c:barChart>
      <c:catAx>
        <c:axId val="8187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6848"/>
        <c:crosses val="autoZero"/>
        <c:auto val="1"/>
        <c:lblAlgn val="ctr"/>
        <c:lblOffset val="100"/>
        <c:noMultiLvlLbl val="0"/>
      </c:catAx>
      <c:valAx>
        <c:axId val="7386068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'Ribbon(Energy)'!$A$33:$D$43</c15:sqref>
                  </c15:fullRef>
                  <c15:levelRef>
                    <c15:sqref>'Ribbon(Energy)'!$A$33:$A$43</c15:sqref>
                  </c15:levelRef>
                </c:ext>
              </c:extLst>
              <c:f>'Ribbon(Energy)'!$A$33:$A$43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70A-A57D-F8B89095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21696"/>
        <c:axId val="915533344"/>
      </c:barChart>
      <c:catAx>
        <c:axId val="9155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33344"/>
        <c:crosses val="autoZero"/>
        <c:auto val="1"/>
        <c:lblAlgn val="ctr"/>
        <c:lblOffset val="100"/>
        <c:noMultiLvlLbl val="0"/>
      </c:catAx>
      <c:valAx>
        <c:axId val="9155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'Ribbon(Energy)'!$K$32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'Ribbon(Energy)'!$A$33:$D$43</c15:sqref>
                  </c15:fullRef>
                  <c15:levelRef>
                    <c15:sqref>'Ribbon(Energy)'!$A$33:$A$43</c15:sqref>
                  </c15:levelRef>
                </c:ext>
              </c:extLst>
              <c:f>'Ribbon(Energy)'!$A$33:$A$43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'Ribbon(Energy)'!$K$33:$K$43</c:f>
              <c:numCache>
                <c:formatCode>0.000</c:formatCode>
                <c:ptCount val="11"/>
                <c:pt idx="0">
                  <c:v>2732.61454</c:v>
                </c:pt>
                <c:pt idx="1">
                  <c:v>2604.1613599999996</c:v>
                </c:pt>
                <c:pt idx="2">
                  <c:v>2512.0454599999998</c:v>
                </c:pt>
                <c:pt idx="3">
                  <c:v>2453.7902100000001</c:v>
                </c:pt>
                <c:pt idx="4">
                  <c:v>2416.6185300000002</c:v>
                </c:pt>
                <c:pt idx="5">
                  <c:v>2384.1665199999998</c:v>
                </c:pt>
                <c:pt idx="6">
                  <c:v>2349.6212299999997</c:v>
                </c:pt>
                <c:pt idx="7" formatCode="General">
                  <c:v>0</c:v>
                </c:pt>
                <c:pt idx="8">
                  <c:v>3026.4244551836473</c:v>
                </c:pt>
                <c:pt idx="9">
                  <c:v>2922.0685243099383</c:v>
                </c:pt>
                <c:pt idx="10">
                  <c:v>2809.1588706611542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C-47AA-8EC6-71A17D65B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597696"/>
        <c:axId val="1040610176"/>
      </c:barChart>
      <c:catAx>
        <c:axId val="10405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10176"/>
        <c:crosses val="autoZero"/>
        <c:auto val="1"/>
        <c:lblAlgn val="ctr"/>
        <c:lblOffset val="100"/>
        <c:noMultiLvlLbl val="0"/>
      </c:catAx>
      <c:valAx>
        <c:axId val="1040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'Ribbon(Energy)'!$L$1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'Ribbon(Energy)'!$L$2:$L$27</c:f>
              <c:numCache>
                <c:formatCode>0.000</c:formatCode>
                <c:ptCount val="26"/>
                <c:pt idx="0">
                  <c:v>246.67146</c:v>
                </c:pt>
                <c:pt idx="1">
                  <c:v>184.50856999999999</c:v>
                </c:pt>
                <c:pt idx="2">
                  <c:v>174.16337999999999</c:v>
                </c:pt>
                <c:pt idx="3">
                  <c:v>183.30133000000001</c:v>
                </c:pt>
                <c:pt idx="4">
                  <c:v>220.27319</c:v>
                </c:pt>
                <c:pt idx="5">
                  <c:v>216.59989999999999</c:v>
                </c:pt>
                <c:pt idx="6" formatCode="General">
                  <c:v>0</c:v>
                </c:pt>
                <c:pt idx="7">
                  <c:v>217.06912958781908</c:v>
                </c:pt>
                <c:pt idx="8" formatCode="General">
                  <c:v>0</c:v>
                </c:pt>
                <c:pt idx="9">
                  <c:v>233.39440999999999</c:v>
                </c:pt>
                <c:pt idx="10">
                  <c:v>198.51006000000001</c:v>
                </c:pt>
                <c:pt idx="11">
                  <c:v>192.65152</c:v>
                </c:pt>
                <c:pt idx="12">
                  <c:v>177.39475999999999</c:v>
                </c:pt>
                <c:pt idx="13">
                  <c:v>223.31163000000001</c:v>
                </c:pt>
                <c:pt idx="14">
                  <c:v>213.56219999999999</c:v>
                </c:pt>
                <c:pt idx="15" formatCode="General">
                  <c:v>0</c:v>
                </c:pt>
                <c:pt idx="16">
                  <c:v>220.06337577266513</c:v>
                </c:pt>
                <c:pt idx="17" formatCode="General">
                  <c:v>0</c:v>
                </c:pt>
                <c:pt idx="18">
                  <c:v>221.67887999999999</c:v>
                </c:pt>
                <c:pt idx="19">
                  <c:v>187.16979000000001</c:v>
                </c:pt>
                <c:pt idx="20">
                  <c:v>220.4862</c:v>
                </c:pt>
                <c:pt idx="21">
                  <c:v>160.03757999999999</c:v>
                </c:pt>
                <c:pt idx="22">
                  <c:v>190.52893</c:v>
                </c:pt>
                <c:pt idx="23">
                  <c:v>186.01221000000001</c:v>
                </c:pt>
                <c:pt idx="24" formatCode="General">
                  <c:v>0</c:v>
                </c:pt>
                <c:pt idx="25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2-4657-B72D-C40D9D6E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974240"/>
        <c:axId val="1047970080"/>
      </c:barChart>
      <c:catAx>
        <c:axId val="104797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7970080"/>
        <c:crosses val="autoZero"/>
        <c:auto val="1"/>
        <c:lblAlgn val="ctr"/>
        <c:lblOffset val="100"/>
        <c:noMultiLvlLbl val="0"/>
      </c:catAx>
      <c:valAx>
        <c:axId val="10479700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'Multi(Energy）'!$E$1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'Multi(Energy）'!$E$2:$E$7</c:f>
              <c:numCache>
                <c:formatCode>0.000</c:formatCode>
                <c:ptCount val="6"/>
                <c:pt idx="0">
                  <c:v>5.2200000000000003E-2</c:v>
                </c:pt>
                <c:pt idx="1">
                  <c:v>4.845E-2</c:v>
                </c:pt>
                <c:pt idx="2">
                  <c:v>5.4600000000000003E-2</c:v>
                </c:pt>
                <c:pt idx="3">
                  <c:v>4.9050000000000003E-2</c:v>
                </c:pt>
                <c:pt idx="4">
                  <c:v>5.1659999999999998E-2</c:v>
                </c:pt>
                <c:pt idx="5">
                  <c:v>5.237E-2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4-45CE-A3FC-3F98629CF521}"/>
            </c:ext>
          </c:extLst>
        </c:ser>
        <c:ser>
          <c:idx val="1"/>
          <c:order val="1"/>
          <c:tx>
            <c:strRef>
              <c:f>'Multi(Energy）'!$F$1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'Multi(Energy）'!$F$2:$F$7</c:f>
              <c:numCache>
                <c:formatCode>0.000</c:formatCode>
                <c:ptCount val="6"/>
                <c:pt idx="0">
                  <c:v>3408.9203200000002</c:v>
                </c:pt>
                <c:pt idx="1">
                  <c:v>3039.2520500000001</c:v>
                </c:pt>
                <c:pt idx="2">
                  <c:v>2950.1756500000001</c:v>
                </c:pt>
                <c:pt idx="3">
                  <c:v>3313.0486000000001</c:v>
                </c:pt>
                <c:pt idx="4">
                  <c:v>3841.8809000000001</c:v>
                </c:pt>
                <c:pt idx="5">
                  <c:v>3446.9021499999999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4-45CE-A3FC-3F98629CF521}"/>
            </c:ext>
          </c:extLst>
        </c:ser>
        <c:ser>
          <c:idx val="2"/>
          <c:order val="2"/>
          <c:tx>
            <c:strRef>
              <c:f>'Multi(Energy）'!$G$1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'Multi(Energy）'!$G$2:$G$7</c:f>
              <c:numCache>
                <c:formatCode>0.000</c:formatCode>
                <c:ptCount val="6"/>
                <c:pt idx="0">
                  <c:v>209.74959999999999</c:v>
                </c:pt>
                <c:pt idx="1">
                  <c:v>87.373609999999999</c:v>
                </c:pt>
                <c:pt idx="2">
                  <c:v>122.39831</c:v>
                </c:pt>
                <c:pt idx="3">
                  <c:v>176.83432999999999</c:v>
                </c:pt>
                <c:pt idx="4">
                  <c:v>104.27036</c:v>
                </c:pt>
                <c:pt idx="5">
                  <c:v>73.868319999999997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4-45CE-A3FC-3F98629CF521}"/>
            </c:ext>
          </c:extLst>
        </c:ser>
        <c:ser>
          <c:idx val="3"/>
          <c:order val="3"/>
          <c:tx>
            <c:strRef>
              <c:f>'Multi(Energy）'!$H$1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'Multi(Energy）'!$H$2:$H$7</c:f>
              <c:numCache>
                <c:formatCode>0.000</c:formatCode>
                <c:ptCount val="6"/>
                <c:pt idx="0">
                  <c:v>165.04925</c:v>
                </c:pt>
                <c:pt idx="1">
                  <c:v>762.84482000000003</c:v>
                </c:pt>
                <c:pt idx="2">
                  <c:v>884.36032999999998</c:v>
                </c:pt>
                <c:pt idx="3">
                  <c:v>181.54351</c:v>
                </c:pt>
                <c:pt idx="4">
                  <c:v>109.81095999999999</c:v>
                </c:pt>
                <c:pt idx="5">
                  <c:v>600.55291999999997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4-45CE-A3FC-3F98629CF521}"/>
            </c:ext>
          </c:extLst>
        </c:ser>
        <c:ser>
          <c:idx val="4"/>
          <c:order val="4"/>
          <c:tx>
            <c:strRef>
              <c:f>'Multi(Energy）'!$I$1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'Multi(Energy）'!$I$2:$I$7</c:f>
              <c:numCache>
                <c:formatCode>0.000</c:formatCode>
                <c:ptCount val="6"/>
                <c:pt idx="0">
                  <c:v>116.54277</c:v>
                </c:pt>
                <c:pt idx="1">
                  <c:v>89.788300000000007</c:v>
                </c:pt>
                <c:pt idx="2">
                  <c:v>106.97775</c:v>
                </c:pt>
                <c:pt idx="3">
                  <c:v>77.983440000000002</c:v>
                </c:pt>
                <c:pt idx="4">
                  <c:v>107.28416</c:v>
                </c:pt>
                <c:pt idx="5">
                  <c:v>76.673000000000002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4-45CE-A3FC-3F98629CF521}"/>
            </c:ext>
          </c:extLst>
        </c:ser>
        <c:ser>
          <c:idx val="5"/>
          <c:order val="5"/>
          <c:tx>
            <c:strRef>
              <c:f>'Multi(Energy）'!$J$1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'Multi(Energy）'!$J$2:$J$7</c:f>
              <c:numCache>
                <c:formatCode>0.000</c:formatCode>
                <c:ptCount val="6"/>
                <c:pt idx="0">
                  <c:v>23.077590000000001</c:v>
                </c:pt>
                <c:pt idx="1">
                  <c:v>76.419740000000004</c:v>
                </c:pt>
                <c:pt idx="2">
                  <c:v>21.171900000000001</c:v>
                </c:pt>
                <c:pt idx="3">
                  <c:v>58.38317</c:v>
                </c:pt>
                <c:pt idx="4">
                  <c:v>13.54514</c:v>
                </c:pt>
                <c:pt idx="5">
                  <c:v>17.695239999999998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4-45CE-A3FC-3F98629C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41152"/>
        <c:axId val="738606848"/>
      </c:barChart>
      <c:catAx>
        <c:axId val="8187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6848"/>
        <c:crosses val="autoZero"/>
        <c:auto val="1"/>
        <c:lblAlgn val="ctr"/>
        <c:lblOffset val="100"/>
        <c:noMultiLvlLbl val="0"/>
      </c:catAx>
      <c:valAx>
        <c:axId val="7386068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'Multi(Energy）'!$E$1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'Multi(Energy）'!$E$2:$E$27</c:f>
              <c:numCache>
                <c:formatCode>0.000</c:formatCode>
                <c:ptCount val="26"/>
                <c:pt idx="0">
                  <c:v>5.2200000000000003E-2</c:v>
                </c:pt>
                <c:pt idx="1">
                  <c:v>4.845E-2</c:v>
                </c:pt>
                <c:pt idx="2">
                  <c:v>5.4600000000000003E-2</c:v>
                </c:pt>
                <c:pt idx="3">
                  <c:v>4.9050000000000003E-2</c:v>
                </c:pt>
                <c:pt idx="4">
                  <c:v>5.1659999999999998E-2</c:v>
                </c:pt>
                <c:pt idx="5">
                  <c:v>5.237E-2</c:v>
                </c:pt>
                <c:pt idx="6" formatCode="General">
                  <c:v>0</c:v>
                </c:pt>
                <c:pt idx="7">
                  <c:v>5.1958727069599642E-2</c:v>
                </c:pt>
                <c:pt idx="8" formatCode="General">
                  <c:v>0</c:v>
                </c:pt>
                <c:pt idx="9">
                  <c:v>5.2499999999999998E-2</c:v>
                </c:pt>
                <c:pt idx="10">
                  <c:v>5.7290000000000001E-2</c:v>
                </c:pt>
                <c:pt idx="11">
                  <c:v>5.1459999999999999E-2</c:v>
                </c:pt>
                <c:pt idx="12">
                  <c:v>4.8989999999999999E-2</c:v>
                </c:pt>
                <c:pt idx="13">
                  <c:v>5.176E-2</c:v>
                </c:pt>
                <c:pt idx="14">
                  <c:v>5.1970000000000002E-2</c:v>
                </c:pt>
                <c:pt idx="15" formatCode="General">
                  <c:v>0</c:v>
                </c:pt>
                <c:pt idx="16">
                  <c:v>5.2248880857470217E-2</c:v>
                </c:pt>
                <c:pt idx="17" formatCode="General">
                  <c:v>0</c:v>
                </c:pt>
                <c:pt idx="18">
                  <c:v>5.339E-2</c:v>
                </c:pt>
                <c:pt idx="19">
                  <c:v>5.2089999999999997E-2</c:v>
                </c:pt>
                <c:pt idx="20">
                  <c:v>5.246E-2</c:v>
                </c:pt>
                <c:pt idx="21">
                  <c:v>4.7120000000000002E-2</c:v>
                </c:pt>
                <c:pt idx="22">
                  <c:v>4.9419999999999999E-2</c:v>
                </c:pt>
                <c:pt idx="23">
                  <c:v>4.9000000000000002E-2</c:v>
                </c:pt>
                <c:pt idx="24" formatCode="General">
                  <c:v>0</c:v>
                </c:pt>
                <c:pt idx="25">
                  <c:v>5.1015691323015797E-2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794-8868-0F1255175629}"/>
            </c:ext>
          </c:extLst>
        </c:ser>
        <c:ser>
          <c:idx val="1"/>
          <c:order val="1"/>
          <c:tx>
            <c:strRef>
              <c:f>'Multi(Energy）'!$F$1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'Multi(Energy）'!$F$2:$F$27</c:f>
              <c:numCache>
                <c:formatCode>0.000</c:formatCode>
                <c:ptCount val="26"/>
                <c:pt idx="0">
                  <c:v>3408.9203200000002</c:v>
                </c:pt>
                <c:pt idx="1">
                  <c:v>3039.2520500000001</c:v>
                </c:pt>
                <c:pt idx="2">
                  <c:v>2950.1756500000001</c:v>
                </c:pt>
                <c:pt idx="3">
                  <c:v>3313.0486000000001</c:v>
                </c:pt>
                <c:pt idx="4">
                  <c:v>3841.8809000000001</c:v>
                </c:pt>
                <c:pt idx="5">
                  <c:v>3446.9021499999999</c:v>
                </c:pt>
                <c:pt idx="6" formatCode="General">
                  <c:v>0</c:v>
                </c:pt>
                <c:pt idx="7">
                  <c:v>3502.7484920050592</c:v>
                </c:pt>
                <c:pt idx="8" formatCode="General">
                  <c:v>0</c:v>
                </c:pt>
                <c:pt idx="9">
                  <c:v>3257.5929500000002</c:v>
                </c:pt>
                <c:pt idx="10">
                  <c:v>3381.9819299999999</c:v>
                </c:pt>
                <c:pt idx="11">
                  <c:v>3195.8945899999999</c:v>
                </c:pt>
                <c:pt idx="12">
                  <c:v>3243.9455800000001</c:v>
                </c:pt>
                <c:pt idx="13">
                  <c:v>3764.9932100000001</c:v>
                </c:pt>
                <c:pt idx="14">
                  <c:v>3457.3106499999999</c:v>
                </c:pt>
                <c:pt idx="15" formatCode="General">
                  <c:v>0</c:v>
                </c:pt>
                <c:pt idx="16">
                  <c:v>3467.2013082623689</c:v>
                </c:pt>
                <c:pt idx="17" formatCode="General">
                  <c:v>0</c:v>
                </c:pt>
                <c:pt idx="18">
                  <c:v>3123.9306099999999</c:v>
                </c:pt>
                <c:pt idx="19">
                  <c:v>3142.8996099999999</c:v>
                </c:pt>
                <c:pt idx="20">
                  <c:v>3621.1600100000001</c:v>
                </c:pt>
                <c:pt idx="21">
                  <c:v>3401.98576</c:v>
                </c:pt>
                <c:pt idx="22">
                  <c:v>3364.6480200000001</c:v>
                </c:pt>
                <c:pt idx="23">
                  <c:v>2992.3180299999999</c:v>
                </c:pt>
                <c:pt idx="24" formatCode="General">
                  <c:v>0</c:v>
                </c:pt>
                <c:pt idx="25">
                  <c:v>3351.3824323942063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D-4794-8868-0F1255175629}"/>
            </c:ext>
          </c:extLst>
        </c:ser>
        <c:ser>
          <c:idx val="2"/>
          <c:order val="2"/>
          <c:tx>
            <c:strRef>
              <c:f>'Multi(Energy）'!$G$1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'Multi(Energy）'!$G$2:$G$27</c:f>
              <c:numCache>
                <c:formatCode>0.000</c:formatCode>
                <c:ptCount val="26"/>
                <c:pt idx="0">
                  <c:v>209.74959999999999</c:v>
                </c:pt>
                <c:pt idx="1">
                  <c:v>87.373609999999999</c:v>
                </c:pt>
                <c:pt idx="2">
                  <c:v>122.39831</c:v>
                </c:pt>
                <c:pt idx="3">
                  <c:v>176.83432999999999</c:v>
                </c:pt>
                <c:pt idx="4">
                  <c:v>104.27036</c:v>
                </c:pt>
                <c:pt idx="5">
                  <c:v>73.868319999999997</c:v>
                </c:pt>
                <c:pt idx="6" formatCode="General">
                  <c:v>0</c:v>
                </c:pt>
                <c:pt idx="7">
                  <c:v>108.26012424715704</c:v>
                </c:pt>
                <c:pt idx="8" formatCode="General">
                  <c:v>0</c:v>
                </c:pt>
                <c:pt idx="9">
                  <c:v>227.60137</c:v>
                </c:pt>
                <c:pt idx="10">
                  <c:v>130.05647999999999</c:v>
                </c:pt>
                <c:pt idx="11">
                  <c:v>61.069490000000002</c:v>
                </c:pt>
                <c:pt idx="12">
                  <c:v>146.48374999999999</c:v>
                </c:pt>
                <c:pt idx="13">
                  <c:v>138.78910999999999</c:v>
                </c:pt>
                <c:pt idx="14">
                  <c:v>73.539180000000002</c:v>
                </c:pt>
                <c:pt idx="15" formatCode="General">
                  <c:v>0</c:v>
                </c:pt>
                <c:pt idx="16">
                  <c:v>161.13346200700053</c:v>
                </c:pt>
                <c:pt idx="17" formatCode="General">
                  <c:v>0</c:v>
                </c:pt>
                <c:pt idx="18">
                  <c:v>209.10302999999999</c:v>
                </c:pt>
                <c:pt idx="19">
                  <c:v>61.519419999999997</c:v>
                </c:pt>
                <c:pt idx="20">
                  <c:v>188.50230999999999</c:v>
                </c:pt>
                <c:pt idx="21">
                  <c:v>55.299570000000003</c:v>
                </c:pt>
                <c:pt idx="22">
                  <c:v>79.880380000000002</c:v>
                </c:pt>
                <c:pt idx="23">
                  <c:v>301.65271000000001</c:v>
                </c:pt>
                <c:pt idx="24" formatCode="General">
                  <c:v>0</c:v>
                </c:pt>
                <c:pt idx="25">
                  <c:v>179.11478001380931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D-4794-8868-0F1255175629}"/>
            </c:ext>
          </c:extLst>
        </c:ser>
        <c:ser>
          <c:idx val="3"/>
          <c:order val="3"/>
          <c:tx>
            <c:strRef>
              <c:f>'Multi(Energy）'!$H$1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'Multi(Energy）'!$H$2:$H$27</c:f>
              <c:numCache>
                <c:formatCode>0.000</c:formatCode>
                <c:ptCount val="26"/>
                <c:pt idx="0">
                  <c:v>165.04925</c:v>
                </c:pt>
                <c:pt idx="1">
                  <c:v>762.84482000000003</c:v>
                </c:pt>
                <c:pt idx="2">
                  <c:v>884.36032999999998</c:v>
                </c:pt>
                <c:pt idx="3">
                  <c:v>181.54351</c:v>
                </c:pt>
                <c:pt idx="4">
                  <c:v>109.81095999999999</c:v>
                </c:pt>
                <c:pt idx="5">
                  <c:v>600.55291999999997</c:v>
                </c:pt>
                <c:pt idx="6" formatCode="General">
                  <c:v>0</c:v>
                </c:pt>
                <c:pt idx="7">
                  <c:v>409.5755135525028</c:v>
                </c:pt>
                <c:pt idx="8" formatCode="General">
                  <c:v>0</c:v>
                </c:pt>
                <c:pt idx="9">
                  <c:v>198.87672000000001</c:v>
                </c:pt>
                <c:pt idx="10">
                  <c:v>165.72721999999999</c:v>
                </c:pt>
                <c:pt idx="11">
                  <c:v>977.52112</c:v>
                </c:pt>
                <c:pt idx="12">
                  <c:v>228.77795</c:v>
                </c:pt>
                <c:pt idx="13">
                  <c:v>109.71531</c:v>
                </c:pt>
                <c:pt idx="14">
                  <c:v>522.99392999999998</c:v>
                </c:pt>
                <c:pt idx="15" formatCode="General">
                  <c:v>0</c:v>
                </c:pt>
                <c:pt idx="16">
                  <c:v>234.90924343238942</c:v>
                </c:pt>
                <c:pt idx="17" formatCode="General">
                  <c:v>0</c:v>
                </c:pt>
                <c:pt idx="18">
                  <c:v>250.87234000000001</c:v>
                </c:pt>
                <c:pt idx="19">
                  <c:v>909.32398999999998</c:v>
                </c:pt>
                <c:pt idx="20">
                  <c:v>109.56798999999999</c:v>
                </c:pt>
                <c:pt idx="21">
                  <c:v>108.13978</c:v>
                </c:pt>
                <c:pt idx="22">
                  <c:v>111.91386</c:v>
                </c:pt>
                <c:pt idx="23">
                  <c:v>108.02786</c:v>
                </c:pt>
                <c:pt idx="24" formatCode="General">
                  <c:v>0</c:v>
                </c:pt>
                <c:pt idx="25">
                  <c:v>196.69911972590532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D-4794-8868-0F1255175629}"/>
            </c:ext>
          </c:extLst>
        </c:ser>
        <c:ser>
          <c:idx val="4"/>
          <c:order val="4"/>
          <c:tx>
            <c:strRef>
              <c:f>'Multi(Energy）'!$I$1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'Multi(Energy）'!$I$2:$I$27</c:f>
              <c:numCache>
                <c:formatCode>0.000</c:formatCode>
                <c:ptCount val="26"/>
                <c:pt idx="0">
                  <c:v>116.54277</c:v>
                </c:pt>
                <c:pt idx="1">
                  <c:v>89.788300000000007</c:v>
                </c:pt>
                <c:pt idx="2">
                  <c:v>106.97775</c:v>
                </c:pt>
                <c:pt idx="3">
                  <c:v>77.983440000000002</c:v>
                </c:pt>
                <c:pt idx="4">
                  <c:v>107.28416</c:v>
                </c:pt>
                <c:pt idx="5">
                  <c:v>76.673000000000002</c:v>
                </c:pt>
                <c:pt idx="6" formatCode="General">
                  <c:v>0</c:v>
                </c:pt>
                <c:pt idx="7">
                  <c:v>94.11216901988513</c:v>
                </c:pt>
                <c:pt idx="8" formatCode="General">
                  <c:v>0</c:v>
                </c:pt>
                <c:pt idx="9">
                  <c:v>125.59312</c:v>
                </c:pt>
                <c:pt idx="10">
                  <c:v>123.00673999999999</c:v>
                </c:pt>
                <c:pt idx="11">
                  <c:v>87.565269999999998</c:v>
                </c:pt>
                <c:pt idx="12">
                  <c:v>84.056349999999995</c:v>
                </c:pt>
                <c:pt idx="13">
                  <c:v>98.32741</c:v>
                </c:pt>
                <c:pt idx="14">
                  <c:v>75.940960000000004</c:v>
                </c:pt>
                <c:pt idx="15" formatCode="General">
                  <c:v>0</c:v>
                </c:pt>
                <c:pt idx="16">
                  <c:v>106.62558890049753</c:v>
                </c:pt>
                <c:pt idx="17" formatCode="General">
                  <c:v>0</c:v>
                </c:pt>
                <c:pt idx="18">
                  <c:v>144.11919</c:v>
                </c:pt>
                <c:pt idx="19">
                  <c:v>109.99692</c:v>
                </c:pt>
                <c:pt idx="20">
                  <c:v>110.40673</c:v>
                </c:pt>
                <c:pt idx="21">
                  <c:v>71.799419999999998</c:v>
                </c:pt>
                <c:pt idx="22">
                  <c:v>72.963229999999996</c:v>
                </c:pt>
                <c:pt idx="23">
                  <c:v>90.818610000000007</c:v>
                </c:pt>
                <c:pt idx="24" formatCode="General">
                  <c:v>0</c:v>
                </c:pt>
                <c:pt idx="25">
                  <c:v>100.34937507977321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D-4794-8868-0F1255175629}"/>
            </c:ext>
          </c:extLst>
        </c:ser>
        <c:ser>
          <c:idx val="5"/>
          <c:order val="5"/>
          <c:tx>
            <c:strRef>
              <c:f>'Multi(Energy）'!$J$1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'Multi(Energy）'!$J$2:$J$27</c:f>
              <c:numCache>
                <c:formatCode>0.000</c:formatCode>
                <c:ptCount val="26"/>
                <c:pt idx="0">
                  <c:v>23.077590000000001</c:v>
                </c:pt>
                <c:pt idx="1">
                  <c:v>76.419740000000004</c:v>
                </c:pt>
                <c:pt idx="2">
                  <c:v>21.171900000000001</c:v>
                </c:pt>
                <c:pt idx="3">
                  <c:v>58.38317</c:v>
                </c:pt>
                <c:pt idx="4">
                  <c:v>13.54514</c:v>
                </c:pt>
                <c:pt idx="5">
                  <c:v>17.695239999999998</c:v>
                </c:pt>
                <c:pt idx="6" formatCode="General">
                  <c:v>0</c:v>
                </c:pt>
                <c:pt idx="7">
                  <c:v>21.811119584142478</c:v>
                </c:pt>
                <c:pt idx="8" formatCode="General">
                  <c:v>0</c:v>
                </c:pt>
                <c:pt idx="9">
                  <c:v>41.256340000000002</c:v>
                </c:pt>
                <c:pt idx="10">
                  <c:v>23.31054</c:v>
                </c:pt>
                <c:pt idx="11">
                  <c:v>16.12893</c:v>
                </c:pt>
                <c:pt idx="12">
                  <c:v>72.971559999999997</c:v>
                </c:pt>
                <c:pt idx="13">
                  <c:v>13.56879</c:v>
                </c:pt>
                <c:pt idx="14">
                  <c:v>19.173410000000001</c:v>
                </c:pt>
                <c:pt idx="15" formatCode="General">
                  <c:v>0</c:v>
                </c:pt>
                <c:pt idx="16">
                  <c:v>28.369912350427889</c:v>
                </c:pt>
                <c:pt idx="17" formatCode="General">
                  <c:v>0</c:v>
                </c:pt>
                <c:pt idx="18">
                  <c:v>65.931049999999999</c:v>
                </c:pt>
                <c:pt idx="19">
                  <c:v>19.252800000000001</c:v>
                </c:pt>
                <c:pt idx="20">
                  <c:v>13.566280000000001</c:v>
                </c:pt>
                <c:pt idx="21">
                  <c:v>13.187519999999999</c:v>
                </c:pt>
                <c:pt idx="22">
                  <c:v>28.218039999999998</c:v>
                </c:pt>
                <c:pt idx="23">
                  <c:v>15.91724</c:v>
                </c:pt>
                <c:pt idx="24" formatCode="General">
                  <c:v>0</c:v>
                </c:pt>
                <c:pt idx="25">
                  <c:v>20.571245288019064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D-4794-8868-0F125517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19392"/>
        <c:axId val="825120224"/>
      </c:barChart>
      <c:catAx>
        <c:axId val="8251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224"/>
        <c:crosses val="autoZero"/>
        <c:auto val="1"/>
        <c:lblAlgn val="ctr"/>
        <c:lblOffset val="100"/>
        <c:noMultiLvlLbl val="0"/>
      </c:catAx>
      <c:valAx>
        <c:axId val="8251202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5976283695956E-2"/>
          <c:y val="1.0880316094600493E-2"/>
          <c:w val="0.95423633396364094"/>
          <c:h val="0.9379023521615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'Multi(Energy）'!$E$32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'Multi(Energy）'!$E$33:$E$43</c:f>
              <c:numCache>
                <c:formatCode>0.000</c:formatCode>
                <c:ptCount val="11"/>
                <c:pt idx="0">
                  <c:v>4.8930000000000001E-2</c:v>
                </c:pt>
                <c:pt idx="1">
                  <c:v>4.8840000000000001E-2</c:v>
                </c:pt>
                <c:pt idx="2">
                  <c:v>4.888E-2</c:v>
                </c:pt>
                <c:pt idx="3">
                  <c:v>4.8860000000000001E-2</c:v>
                </c:pt>
                <c:pt idx="4">
                  <c:v>4.8809999999999999E-2</c:v>
                </c:pt>
                <c:pt idx="5">
                  <c:v>4.8770000000000001E-2</c:v>
                </c:pt>
                <c:pt idx="6">
                  <c:v>4.8770000000000001E-2</c:v>
                </c:pt>
                <c:pt idx="7" formatCode="General">
                  <c:v>0</c:v>
                </c:pt>
                <c:pt idx="8">
                  <c:v>5.1958727069599642E-2</c:v>
                </c:pt>
                <c:pt idx="9">
                  <c:v>5.2248880857470217E-2</c:v>
                </c:pt>
                <c:pt idx="10">
                  <c:v>5.1015691323015797E-2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8EE-B8AB-BF18C248E22F}"/>
            </c:ext>
          </c:extLst>
        </c:ser>
        <c:ser>
          <c:idx val="1"/>
          <c:order val="1"/>
          <c:tx>
            <c:strRef>
              <c:f>'Multi(Energy）'!$F$32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'Multi(Energy）'!$F$33:$F$43</c:f>
              <c:numCache>
                <c:formatCode>0.000</c:formatCode>
                <c:ptCount val="11"/>
                <c:pt idx="0">
                  <c:v>2732.0732200000002</c:v>
                </c:pt>
                <c:pt idx="1">
                  <c:v>2576.1116499999998</c:v>
                </c:pt>
                <c:pt idx="2">
                  <c:v>2545.0936299999998</c:v>
                </c:pt>
                <c:pt idx="3">
                  <c:v>2493.2341999999999</c:v>
                </c:pt>
                <c:pt idx="4">
                  <c:v>2476.4509400000002</c:v>
                </c:pt>
                <c:pt idx="5">
                  <c:v>2458.5765099999999</c:v>
                </c:pt>
                <c:pt idx="6">
                  <c:v>2443.3075600000002</c:v>
                </c:pt>
                <c:pt idx="7" formatCode="General">
                  <c:v>0</c:v>
                </c:pt>
                <c:pt idx="8">
                  <c:v>3502.7484920050592</c:v>
                </c:pt>
                <c:pt idx="9">
                  <c:v>3467.2013082623689</c:v>
                </c:pt>
                <c:pt idx="10">
                  <c:v>3351.3824323942063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4-48EE-B8AB-BF18C248E22F}"/>
            </c:ext>
          </c:extLst>
        </c:ser>
        <c:ser>
          <c:idx val="2"/>
          <c:order val="2"/>
          <c:tx>
            <c:strRef>
              <c:f>'Multi(Energy）'!$G$32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'Multi(Energy）'!$G$33:$G$43</c:f>
              <c:numCache>
                <c:formatCode>0.000</c:formatCode>
                <c:ptCount val="11"/>
                <c:pt idx="0">
                  <c:v>117.90004999999999</c:v>
                </c:pt>
                <c:pt idx="1">
                  <c:v>116.44686</c:v>
                </c:pt>
                <c:pt idx="2">
                  <c:v>114.61763000000001</c:v>
                </c:pt>
                <c:pt idx="3">
                  <c:v>112.27901</c:v>
                </c:pt>
                <c:pt idx="4">
                  <c:v>109.71138999999999</c:v>
                </c:pt>
                <c:pt idx="5">
                  <c:v>106.66818000000001</c:v>
                </c:pt>
                <c:pt idx="6">
                  <c:v>103.70668000000001</c:v>
                </c:pt>
                <c:pt idx="7" formatCode="General">
                  <c:v>0</c:v>
                </c:pt>
                <c:pt idx="8">
                  <c:v>108.26012424715704</c:v>
                </c:pt>
                <c:pt idx="9">
                  <c:v>161.13346200700053</c:v>
                </c:pt>
                <c:pt idx="10">
                  <c:v>179.11478001380931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4-48EE-B8AB-BF18C248E22F}"/>
            </c:ext>
          </c:extLst>
        </c:ser>
        <c:ser>
          <c:idx val="3"/>
          <c:order val="3"/>
          <c:tx>
            <c:strRef>
              <c:f>'Multi(Energy）'!$H$32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'Multi(Energy）'!$H$33:$H$43</c:f>
              <c:numCache>
                <c:formatCode>0.000</c:formatCode>
                <c:ptCount val="11"/>
                <c:pt idx="0">
                  <c:v>708.20600999999999</c:v>
                </c:pt>
                <c:pt idx="1">
                  <c:v>642.08975999999996</c:v>
                </c:pt>
                <c:pt idx="2">
                  <c:v>547.12072000000001</c:v>
                </c:pt>
                <c:pt idx="3">
                  <c:v>516.96056999999996</c:v>
                </c:pt>
                <c:pt idx="4">
                  <c:v>489.59237999999999</c:v>
                </c:pt>
                <c:pt idx="5">
                  <c:v>472.36644999999999</c:v>
                </c:pt>
                <c:pt idx="6">
                  <c:v>448.09649000000002</c:v>
                </c:pt>
                <c:pt idx="7" formatCode="General">
                  <c:v>0</c:v>
                </c:pt>
                <c:pt idx="8">
                  <c:v>409.5755135525028</c:v>
                </c:pt>
                <c:pt idx="9">
                  <c:v>234.90924343238942</c:v>
                </c:pt>
                <c:pt idx="10">
                  <c:v>196.69911972590532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4-48EE-B8AB-BF18C248E22F}"/>
            </c:ext>
          </c:extLst>
        </c:ser>
        <c:ser>
          <c:idx val="4"/>
          <c:order val="4"/>
          <c:tx>
            <c:strRef>
              <c:f>'Multi(Energy）'!$I$32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'Multi(Energy）'!$I$33:$I$43</c:f>
              <c:numCache>
                <c:formatCode>0.000</c:formatCode>
                <c:ptCount val="11"/>
                <c:pt idx="0">
                  <c:v>95.146420000000006</c:v>
                </c:pt>
                <c:pt idx="1">
                  <c:v>94.146780000000007</c:v>
                </c:pt>
                <c:pt idx="2">
                  <c:v>93.237610000000004</c:v>
                </c:pt>
                <c:pt idx="3">
                  <c:v>92.627769999999998</c:v>
                </c:pt>
                <c:pt idx="4">
                  <c:v>91.341530000000006</c:v>
                </c:pt>
                <c:pt idx="5">
                  <c:v>90.297020000000003</c:v>
                </c:pt>
                <c:pt idx="6">
                  <c:v>89.476950000000002</c:v>
                </c:pt>
                <c:pt idx="7" formatCode="General">
                  <c:v>0</c:v>
                </c:pt>
                <c:pt idx="8">
                  <c:v>94.11216901988513</c:v>
                </c:pt>
                <c:pt idx="9">
                  <c:v>106.62558890049753</c:v>
                </c:pt>
                <c:pt idx="10">
                  <c:v>100.34937507977321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4-48EE-B8AB-BF18C248E22F}"/>
            </c:ext>
          </c:extLst>
        </c:ser>
        <c:ser>
          <c:idx val="5"/>
          <c:order val="5"/>
          <c:tx>
            <c:strRef>
              <c:f>'Multi(Energy）'!$J$32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'Multi(Energy）'!$J$33:$J$43</c:f>
              <c:numCache>
                <c:formatCode>0.000</c:formatCode>
                <c:ptCount val="11"/>
                <c:pt idx="0">
                  <c:v>94.817459999999997</c:v>
                </c:pt>
                <c:pt idx="1">
                  <c:v>149.31589</c:v>
                </c:pt>
                <c:pt idx="2">
                  <c:v>156.19871000000001</c:v>
                </c:pt>
                <c:pt idx="3">
                  <c:v>164.21232000000001</c:v>
                </c:pt>
                <c:pt idx="4">
                  <c:v>163.10019</c:v>
                </c:pt>
                <c:pt idx="5">
                  <c:v>159.37173999999999</c:v>
                </c:pt>
                <c:pt idx="6">
                  <c:v>156.92204000000001</c:v>
                </c:pt>
                <c:pt idx="7" formatCode="General">
                  <c:v>0</c:v>
                </c:pt>
                <c:pt idx="8">
                  <c:v>21.811119584142478</c:v>
                </c:pt>
                <c:pt idx="9">
                  <c:v>28.369912350427889</c:v>
                </c:pt>
                <c:pt idx="10">
                  <c:v>20.571245288019064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4-48EE-B8AB-BF18C248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5408"/>
        <c:axId val="909605824"/>
      </c:barChart>
      <c:catAx>
        <c:axId val="909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824"/>
        <c:crosses val="autoZero"/>
        <c:auto val="1"/>
        <c:lblAlgn val="ctr"/>
        <c:lblOffset val="100"/>
        <c:noMultiLvlLbl val="0"/>
      </c:catAx>
      <c:valAx>
        <c:axId val="909605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C2-45E9-B802-BA5707CA925F}"/>
            </c:ext>
          </c:extLst>
        </c:ser>
        <c:ser>
          <c:idx val="9"/>
          <c:order val="1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C2-45E9-B802-BA5707CA925F}"/>
            </c:ext>
          </c:extLst>
        </c:ser>
        <c:ser>
          <c:idx val="10"/>
          <c:order val="2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C2-45E9-B802-BA5707CA925F}"/>
            </c:ext>
          </c:extLst>
        </c:ser>
        <c:ser>
          <c:idx val="11"/>
          <c:order val="3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'Single(Energy)'!$A$33:$D$43</c:f>
              <c:multiLvlStrCache>
                <c:ptCount val="11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  <c:pt idx="6">
                    <c:v>single-Si panel</c:v>
                  </c:pt>
                  <c:pt idx="7">
                    <c:v>Stage</c:v>
                  </c:pt>
                  <c:pt idx="8">
                    <c:v>single-Si panel</c:v>
                  </c:pt>
                  <c:pt idx="9">
                    <c:v>single-Si panel</c:v>
                  </c:pt>
                  <c:pt idx="10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Silicon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5C2-45E9-B802-BA5707CA925F}"/>
            </c:ext>
          </c:extLst>
        </c:ser>
        <c:ser>
          <c:idx val="12"/>
          <c:order val="4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5C2-45E9-B802-BA5707CA925F}"/>
            </c:ext>
          </c:extLst>
        </c:ser>
        <c:ser>
          <c:idx val="13"/>
          <c:order val="5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'Single(Energy)'!$A$33:$D$43</c:f>
              <c:multiLvlStrCache>
                <c:ptCount val="11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  <c:pt idx="6">
                    <c:v>single-Si panel</c:v>
                  </c:pt>
                  <c:pt idx="7">
                    <c:v>Stage</c:v>
                  </c:pt>
                  <c:pt idx="8">
                    <c:v>single-Si panel</c:v>
                  </c:pt>
                  <c:pt idx="9">
                    <c:v>single-Si panel</c:v>
                  </c:pt>
                  <c:pt idx="10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Silicon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5C2-45E9-B802-BA5707CA925F}"/>
            </c:ext>
          </c:extLst>
        </c:ser>
        <c:ser>
          <c:idx val="14"/>
          <c:order val="6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multiLvlStrRef>
              <c:f>'Ribbon(Energy)'!$A$33:$D$43</c:f>
              <c:multiLvlStrCache>
                <c:ptCount val="11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  <c:pt idx="6">
                    <c:v>ribbon-Si panel</c:v>
                  </c:pt>
                  <c:pt idx="7">
                    <c:v>Stage</c:v>
                  </c:pt>
                  <c:pt idx="8">
                    <c:v>ribbon-Si panel</c:v>
                  </c:pt>
                  <c:pt idx="9">
                    <c:v>ribbon-Si panel</c:v>
                  </c:pt>
                  <c:pt idx="10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  <c:pt idx="7">
                    <c:v>Silicon</c:v>
                  </c:pt>
                  <c:pt idx="8">
                    <c:v>Ribbon-Si</c:v>
                  </c:pt>
                  <c:pt idx="9">
                    <c:v>Ribbon-Si</c:v>
                  </c:pt>
                  <c:pt idx="10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5C2-45E9-B802-BA5707CA925F}"/>
            </c:ext>
          </c:extLst>
        </c:ser>
        <c:ser>
          <c:idx val="15"/>
          <c:order val="7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5C2-45E9-B802-BA5707CA925F}"/>
            </c:ext>
          </c:extLst>
        </c:ser>
        <c:ser>
          <c:idx val="6"/>
          <c:order val="8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'Single(Energy)'!$A$33:$D$43</c:f>
              <c:multiLvlStrCache>
                <c:ptCount val="11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  <c:pt idx="6">
                    <c:v>single-Si panel</c:v>
                  </c:pt>
                  <c:pt idx="7">
                    <c:v>Stage</c:v>
                  </c:pt>
                  <c:pt idx="8">
                    <c:v>single-Si panel</c:v>
                  </c:pt>
                  <c:pt idx="9">
                    <c:v>single-Si panel</c:v>
                  </c:pt>
                  <c:pt idx="10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Silicon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C2-45E9-B802-BA5707CA925F}"/>
            </c:ext>
          </c:extLst>
        </c:ser>
        <c:ser>
          <c:idx val="7"/>
          <c:order val="9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multiLvlStrRef>
              <c:f>'Ribbon(Energy)'!$A$33:$D$43</c:f>
              <c:multiLvlStrCache>
                <c:ptCount val="11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  <c:pt idx="6">
                    <c:v>ribbon-Si panel</c:v>
                  </c:pt>
                  <c:pt idx="7">
                    <c:v>Stage</c:v>
                  </c:pt>
                  <c:pt idx="8">
                    <c:v>ribbon-Si panel</c:v>
                  </c:pt>
                  <c:pt idx="9">
                    <c:v>ribbon-Si panel</c:v>
                  </c:pt>
                  <c:pt idx="10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  <c:pt idx="7">
                    <c:v>Silicon</c:v>
                  </c:pt>
                  <c:pt idx="8">
                    <c:v>Ribbon-Si</c:v>
                  </c:pt>
                  <c:pt idx="9">
                    <c:v>Ribbon-Si</c:v>
                  </c:pt>
                  <c:pt idx="10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C2-45E9-B802-BA5707CA925F}"/>
            </c:ext>
          </c:extLst>
        </c:ser>
        <c:ser>
          <c:idx val="0"/>
          <c:order val="10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C2-45E9-B802-BA5707CA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80576"/>
        <c:axId val="903982240"/>
      </c:barChart>
      <c:catAx>
        <c:axId val="9039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2240"/>
        <c:crosses val="autoZero"/>
        <c:auto val="1"/>
        <c:lblAlgn val="ctr"/>
        <c:lblOffset val="100"/>
        <c:noMultiLvlLbl val="0"/>
      </c:catAx>
      <c:valAx>
        <c:axId val="9039822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0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'Multi(Energy）'!$A$33:$D$43</c15:sqref>
                  </c15:fullRef>
                  <c15:levelRef>
                    <c15:sqref>'Multi(Energy）'!$A$33:$A$43</c15:sqref>
                  </c15:levelRef>
                </c:ext>
              </c:extLst>
              <c:f>'Multi(Energy）'!$A$33:$A$43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F-40A5-AF36-91CFBF1A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80576"/>
        <c:axId val="903982240"/>
      </c:barChart>
      <c:catAx>
        <c:axId val="9039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2240"/>
        <c:crosses val="autoZero"/>
        <c:auto val="1"/>
        <c:lblAlgn val="ctr"/>
        <c:lblOffset val="100"/>
        <c:noMultiLvlLbl val="0"/>
      </c:catAx>
      <c:valAx>
        <c:axId val="903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'Multi(Energy）'!$K$32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'Multi(Energy）'!$K$33:$K$43</c:f>
              <c:numCache>
                <c:formatCode>0.000</c:formatCode>
                <c:ptCount val="11"/>
                <c:pt idx="0">
                  <c:v>3748.1920900000005</c:v>
                </c:pt>
                <c:pt idx="1">
                  <c:v>3578.1597799999995</c:v>
                </c:pt>
                <c:pt idx="2">
                  <c:v>3456.31718</c:v>
                </c:pt>
                <c:pt idx="3">
                  <c:v>3379.3627300000003</c:v>
                </c:pt>
                <c:pt idx="4">
                  <c:v>3330.2452400000002</c:v>
                </c:pt>
                <c:pt idx="5">
                  <c:v>3287.3286699999999</c:v>
                </c:pt>
                <c:pt idx="6">
                  <c:v>3241.5584899999999</c:v>
                </c:pt>
                <c:pt idx="7" formatCode="General">
                  <c:v>0</c:v>
                </c:pt>
                <c:pt idx="8">
                  <c:v>4136.5593771358162</c:v>
                </c:pt>
                <c:pt idx="9">
                  <c:v>3998.2917638335416</c:v>
                </c:pt>
                <c:pt idx="10">
                  <c:v>3848.1679681930364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5BE-BEE8-CD6C39C5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51024"/>
        <c:axId val="1048962672"/>
      </c:barChart>
      <c:catAx>
        <c:axId val="1048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62672"/>
        <c:crosses val="autoZero"/>
        <c:auto val="1"/>
        <c:lblAlgn val="ctr"/>
        <c:lblOffset val="100"/>
        <c:noMultiLvlLbl val="0"/>
      </c:catAx>
      <c:valAx>
        <c:axId val="10489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'Single(Energy)'!$K$32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'Single(Energy)'!$K$33:$K$43</c:f>
              <c:numCache>
                <c:formatCode>0.000</c:formatCode>
                <c:ptCount val="11"/>
                <c:pt idx="0">
                  <c:v>4479.2494999999999</c:v>
                </c:pt>
                <c:pt idx="1">
                  <c:v>4269.8269299999993</c:v>
                </c:pt>
                <c:pt idx="2">
                  <c:v>4119.6247700000004</c:v>
                </c:pt>
                <c:pt idx="3">
                  <c:v>4024.6108500000005</c:v>
                </c:pt>
                <c:pt idx="4">
                  <c:v>3963.9875099999999</c:v>
                </c:pt>
                <c:pt idx="5">
                  <c:v>3911.0700499999998</c:v>
                </c:pt>
                <c:pt idx="6">
                  <c:v>3854.7597700000001</c:v>
                </c:pt>
                <c:pt idx="7" formatCode="General">
                  <c:v>0</c:v>
                </c:pt>
                <c:pt idx="8">
                  <c:v>4957.362715484097</c:v>
                </c:pt>
                <c:pt idx="9">
                  <c:v>4790.7085979772191</c:v>
                </c:pt>
                <c:pt idx="10">
                  <c:v>4606.7687514430727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8-4BA7-AA82-EB597D970B27}"/>
            </c:ext>
          </c:extLst>
        </c:ser>
        <c:ser>
          <c:idx val="3"/>
          <c:order val="1"/>
          <c:tx>
            <c:strRef>
              <c:f>'Ribbon(Energy)'!$K$32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'Ribbon(Energy)'!$K$33:$K$43</c:f>
              <c:numCache>
                <c:formatCode>0.000</c:formatCode>
                <c:ptCount val="11"/>
                <c:pt idx="0">
                  <c:v>2732.61454</c:v>
                </c:pt>
                <c:pt idx="1">
                  <c:v>2604.1613599999996</c:v>
                </c:pt>
                <c:pt idx="2">
                  <c:v>2512.0454599999998</c:v>
                </c:pt>
                <c:pt idx="3">
                  <c:v>2453.7902100000001</c:v>
                </c:pt>
                <c:pt idx="4">
                  <c:v>2416.6185300000002</c:v>
                </c:pt>
                <c:pt idx="5">
                  <c:v>2384.1665199999998</c:v>
                </c:pt>
                <c:pt idx="6">
                  <c:v>2349.6212299999997</c:v>
                </c:pt>
                <c:pt idx="7" formatCode="General">
                  <c:v>0</c:v>
                </c:pt>
                <c:pt idx="8">
                  <c:v>3026.4244551836473</c:v>
                </c:pt>
                <c:pt idx="9">
                  <c:v>2922.0685243099383</c:v>
                </c:pt>
                <c:pt idx="10">
                  <c:v>2809.1588706611542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8-4BA7-AA82-EB597D970B27}"/>
            </c:ext>
          </c:extLst>
        </c:ser>
        <c:ser>
          <c:idx val="0"/>
          <c:order val="2"/>
          <c:tx>
            <c:strRef>
              <c:f>'Multi(Energy）'!$K$32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'Multi(Energy）'!$K$33:$K$43</c:f>
              <c:numCache>
                <c:formatCode>0.000</c:formatCode>
                <c:ptCount val="11"/>
                <c:pt idx="0">
                  <c:v>3748.1920900000005</c:v>
                </c:pt>
                <c:pt idx="1">
                  <c:v>3578.1597799999995</c:v>
                </c:pt>
                <c:pt idx="2">
                  <c:v>3456.31718</c:v>
                </c:pt>
                <c:pt idx="3">
                  <c:v>3379.3627300000003</c:v>
                </c:pt>
                <c:pt idx="4">
                  <c:v>3330.2452400000002</c:v>
                </c:pt>
                <c:pt idx="5">
                  <c:v>3287.3286699999999</c:v>
                </c:pt>
                <c:pt idx="6">
                  <c:v>3241.5584899999999</c:v>
                </c:pt>
                <c:pt idx="7" formatCode="General">
                  <c:v>0</c:v>
                </c:pt>
                <c:pt idx="8">
                  <c:v>4136.5593771358162</c:v>
                </c:pt>
                <c:pt idx="9">
                  <c:v>3998.2917638335416</c:v>
                </c:pt>
                <c:pt idx="10">
                  <c:v>3848.1679681930364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8-4BA7-AA82-EB597D97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51024"/>
        <c:axId val="1048962672"/>
      </c:barChart>
      <c:catAx>
        <c:axId val="104895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962672"/>
        <c:crosses val="autoZero"/>
        <c:auto val="1"/>
        <c:lblAlgn val="ctr"/>
        <c:lblOffset val="100"/>
        <c:noMultiLvlLbl val="0"/>
      </c:catAx>
      <c:valAx>
        <c:axId val="10489626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1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'Single(Energy)'!$E$2:$E$27</c:f>
              <c:numCache>
                <c:formatCode>0.000</c:formatCode>
                <c:ptCount val="26"/>
                <c:pt idx="0">
                  <c:v>5.8409999999999997E-2</c:v>
                </c:pt>
                <c:pt idx="1">
                  <c:v>4.9950000000000001E-2</c:v>
                </c:pt>
                <c:pt idx="2">
                  <c:v>6.1339999999999999E-2</c:v>
                </c:pt>
                <c:pt idx="3">
                  <c:v>5.4539999999999998E-2</c:v>
                </c:pt>
                <c:pt idx="4">
                  <c:v>5.7750000000000003E-2</c:v>
                </c:pt>
                <c:pt idx="5">
                  <c:v>5.8599999999999999E-2</c:v>
                </c:pt>
                <c:pt idx="6" formatCode="General">
                  <c:v>0</c:v>
                </c:pt>
                <c:pt idx="7">
                  <c:v>5.7870411975305222E-2</c:v>
                </c:pt>
                <c:pt idx="8" formatCode="General">
                  <c:v>0</c:v>
                </c:pt>
                <c:pt idx="9">
                  <c:v>5.8790000000000002E-2</c:v>
                </c:pt>
                <c:pt idx="10">
                  <c:v>6.4640000000000003E-2</c:v>
                </c:pt>
                <c:pt idx="11">
                  <c:v>5.7500000000000002E-2</c:v>
                </c:pt>
                <c:pt idx="12">
                  <c:v>5.4469999999999998E-2</c:v>
                </c:pt>
                <c:pt idx="13">
                  <c:v>5.7869999999999998E-2</c:v>
                </c:pt>
                <c:pt idx="14">
                  <c:v>5.8110000000000002E-2</c:v>
                </c:pt>
                <c:pt idx="15" formatCode="General">
                  <c:v>0</c:v>
                </c:pt>
                <c:pt idx="16">
                  <c:v>5.8471510466807687E-2</c:v>
                </c:pt>
                <c:pt idx="17" formatCode="General">
                  <c:v>0</c:v>
                </c:pt>
                <c:pt idx="18">
                  <c:v>5.987E-2</c:v>
                </c:pt>
                <c:pt idx="19">
                  <c:v>5.8279999999999998E-2</c:v>
                </c:pt>
                <c:pt idx="20">
                  <c:v>5.8729999999999997E-2</c:v>
                </c:pt>
                <c:pt idx="21">
                  <c:v>5.2159999999999998E-2</c:v>
                </c:pt>
                <c:pt idx="22">
                  <c:v>5.4989999999999997E-2</c:v>
                </c:pt>
                <c:pt idx="23">
                  <c:v>5.4469999999999998E-2</c:v>
                </c:pt>
                <c:pt idx="24" formatCode="General">
                  <c:v>0</c:v>
                </c:pt>
                <c:pt idx="25">
                  <c:v>5.6952624307305022E-2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45B-99DD-1BF14C5CD761}"/>
            </c:ext>
          </c:extLst>
        </c:ser>
        <c:ser>
          <c:idx val="1"/>
          <c:order val="1"/>
          <c:tx>
            <c:strRef>
              <c:f>'Single(Energy)'!$F$1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'Single(Energy)'!$F$2:$F$27</c:f>
              <c:numCache>
                <c:formatCode>0.000</c:formatCode>
                <c:ptCount val="26"/>
                <c:pt idx="0">
                  <c:v>4066.84123</c:v>
                </c:pt>
                <c:pt idx="1">
                  <c:v>3558.1849900000002</c:v>
                </c:pt>
                <c:pt idx="2">
                  <c:v>3499.04837</c:v>
                </c:pt>
                <c:pt idx="3">
                  <c:v>3955.03737</c:v>
                </c:pt>
                <c:pt idx="4">
                  <c:v>4600.9893599999996</c:v>
                </c:pt>
                <c:pt idx="5">
                  <c:v>4107.2536300000002</c:v>
                </c:pt>
                <c:pt idx="6" formatCode="General">
                  <c:v>0</c:v>
                </c:pt>
                <c:pt idx="7">
                  <c:v>4176.6953570807882</c:v>
                </c:pt>
                <c:pt idx="8" formatCode="General">
                  <c:v>0</c:v>
                </c:pt>
                <c:pt idx="9">
                  <c:v>3880.7720800000002</c:v>
                </c:pt>
                <c:pt idx="10">
                  <c:v>4028.4366799999998</c:v>
                </c:pt>
                <c:pt idx="11">
                  <c:v>3803.5190299999999</c:v>
                </c:pt>
                <c:pt idx="12">
                  <c:v>3869.82341</c:v>
                </c:pt>
                <c:pt idx="13">
                  <c:v>4506.3908300000003</c:v>
                </c:pt>
                <c:pt idx="14">
                  <c:v>4119.8466099999996</c:v>
                </c:pt>
                <c:pt idx="15" formatCode="General">
                  <c:v>0</c:v>
                </c:pt>
                <c:pt idx="16">
                  <c:v>4138.5058879310254</c:v>
                </c:pt>
                <c:pt idx="17" formatCode="General">
                  <c:v>0</c:v>
                </c:pt>
                <c:pt idx="18">
                  <c:v>3716.5315099999998</c:v>
                </c:pt>
                <c:pt idx="19">
                  <c:v>3738.0464900000002</c:v>
                </c:pt>
                <c:pt idx="20">
                  <c:v>4329.3264099999997</c:v>
                </c:pt>
                <c:pt idx="21">
                  <c:v>4048.8644599999998</c:v>
                </c:pt>
                <c:pt idx="22">
                  <c:v>4012.6309000000001</c:v>
                </c:pt>
                <c:pt idx="23">
                  <c:v>3555.98344</c:v>
                </c:pt>
                <c:pt idx="24" formatCode="General">
                  <c:v>0</c:v>
                </c:pt>
                <c:pt idx="25">
                  <c:v>3996.620659171519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2-445B-99DD-1BF14C5CD761}"/>
            </c:ext>
          </c:extLst>
        </c:ser>
        <c:ser>
          <c:idx val="2"/>
          <c:order val="2"/>
          <c:tx>
            <c:strRef>
              <c:f>'Single(Energy)'!$G$1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'Single(Energy)'!$G$2:$G$27</c:f>
              <c:numCache>
                <c:formatCode>0.000</c:formatCode>
                <c:ptCount val="26"/>
                <c:pt idx="0">
                  <c:v>259.89454999999998</c:v>
                </c:pt>
                <c:pt idx="1">
                  <c:v>109.35952</c:v>
                </c:pt>
                <c:pt idx="2">
                  <c:v>152.26888</c:v>
                </c:pt>
                <c:pt idx="3">
                  <c:v>219.80656999999999</c:v>
                </c:pt>
                <c:pt idx="4">
                  <c:v>130.14622</c:v>
                </c:pt>
                <c:pt idx="5">
                  <c:v>92.645650000000003</c:v>
                </c:pt>
                <c:pt idx="6" formatCode="General">
                  <c:v>0</c:v>
                </c:pt>
                <c:pt idx="7">
                  <c:v>135.00792652861315</c:v>
                </c:pt>
                <c:pt idx="8" formatCode="General">
                  <c:v>0</c:v>
                </c:pt>
                <c:pt idx="9">
                  <c:v>281.87065000000001</c:v>
                </c:pt>
                <c:pt idx="10">
                  <c:v>161.63699</c:v>
                </c:pt>
                <c:pt idx="11">
                  <c:v>76.955730000000003</c:v>
                </c:pt>
                <c:pt idx="12">
                  <c:v>182.36439999999999</c:v>
                </c:pt>
                <c:pt idx="13">
                  <c:v>172.64132000000001</c:v>
                </c:pt>
                <c:pt idx="14">
                  <c:v>92.239930000000001</c:v>
                </c:pt>
                <c:pt idx="15" formatCode="General">
                  <c:v>0</c:v>
                </c:pt>
                <c:pt idx="16">
                  <c:v>200.10138597108093</c:v>
                </c:pt>
                <c:pt idx="17" formatCode="General">
                  <c:v>0</c:v>
                </c:pt>
                <c:pt idx="18">
                  <c:v>259.13022999999998</c:v>
                </c:pt>
                <c:pt idx="19">
                  <c:v>77.507660000000001</c:v>
                </c:pt>
                <c:pt idx="20">
                  <c:v>233.84025</c:v>
                </c:pt>
                <c:pt idx="21">
                  <c:v>69.854860000000002</c:v>
                </c:pt>
                <c:pt idx="22">
                  <c:v>100.10984999999999</c:v>
                </c:pt>
                <c:pt idx="23">
                  <c:v>373.25913000000003</c:v>
                </c:pt>
                <c:pt idx="24" formatCode="General">
                  <c:v>0</c:v>
                </c:pt>
                <c:pt idx="25">
                  <c:v>222.30371173001976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2-445B-99DD-1BF14C5CD761}"/>
            </c:ext>
          </c:extLst>
        </c:ser>
        <c:ser>
          <c:idx val="3"/>
          <c:order val="3"/>
          <c:tx>
            <c:strRef>
              <c:f>'Single(Energy)'!$H$1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'Single(Energy)'!$H$2:$H$27</c:f>
              <c:numCache>
                <c:formatCode>0.000</c:formatCode>
                <c:ptCount val="26"/>
                <c:pt idx="0">
                  <c:v>213.54406</c:v>
                </c:pt>
                <c:pt idx="1">
                  <c:v>988.95104000000003</c:v>
                </c:pt>
                <c:pt idx="2">
                  <c:v>1096.8752500000001</c:v>
                </c:pt>
                <c:pt idx="3">
                  <c:v>234.09417999999999</c:v>
                </c:pt>
                <c:pt idx="4">
                  <c:v>145.58473000000001</c:v>
                </c:pt>
                <c:pt idx="5">
                  <c:v>747.83835999999997</c:v>
                </c:pt>
                <c:pt idx="6" formatCode="General">
                  <c:v>0</c:v>
                </c:pt>
                <c:pt idx="7">
                  <c:v>516.10125467417333</c:v>
                </c:pt>
                <c:pt idx="8" formatCode="General">
                  <c:v>0</c:v>
                </c:pt>
                <c:pt idx="9">
                  <c:v>255.17092</c:v>
                </c:pt>
                <c:pt idx="10">
                  <c:v>214.21938</c:v>
                </c:pt>
                <c:pt idx="11">
                  <c:v>1212.6307400000001</c:v>
                </c:pt>
                <c:pt idx="12">
                  <c:v>292.37119000000001</c:v>
                </c:pt>
                <c:pt idx="13">
                  <c:v>145.46707000000001</c:v>
                </c:pt>
                <c:pt idx="14">
                  <c:v>652.61551999999995</c:v>
                </c:pt>
                <c:pt idx="15" formatCode="General">
                  <c:v>0</c:v>
                </c:pt>
                <c:pt idx="16">
                  <c:v>299.37386189874411</c:v>
                </c:pt>
                <c:pt idx="17" formatCode="General">
                  <c:v>0</c:v>
                </c:pt>
                <c:pt idx="18">
                  <c:v>319.16816999999998</c:v>
                </c:pt>
                <c:pt idx="19">
                  <c:v>1128.6229499999999</c:v>
                </c:pt>
                <c:pt idx="20">
                  <c:v>145.28572</c:v>
                </c:pt>
                <c:pt idx="21">
                  <c:v>143.51444000000001</c:v>
                </c:pt>
                <c:pt idx="22">
                  <c:v>148.17061000000001</c:v>
                </c:pt>
                <c:pt idx="23">
                  <c:v>143.39087000000001</c:v>
                </c:pt>
                <c:pt idx="24" formatCode="General">
                  <c:v>0</c:v>
                </c:pt>
                <c:pt idx="25">
                  <c:v>252.4259192056972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2-445B-99DD-1BF14C5CD761}"/>
            </c:ext>
          </c:extLst>
        </c:ser>
        <c:ser>
          <c:idx val="4"/>
          <c:order val="4"/>
          <c:tx>
            <c:strRef>
              <c:f>'Single(Energy)'!$I$1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'Single(Energy)'!$I$2:$I$27</c:f>
              <c:numCache>
                <c:formatCode>0.000</c:formatCode>
                <c:ptCount val="26"/>
                <c:pt idx="0">
                  <c:v>128.11435</c:v>
                </c:pt>
                <c:pt idx="1">
                  <c:v>96.158460000000005</c:v>
                </c:pt>
                <c:pt idx="2">
                  <c:v>116.26357</c:v>
                </c:pt>
                <c:pt idx="3">
                  <c:v>80.712980000000002</c:v>
                </c:pt>
                <c:pt idx="4">
                  <c:v>116.75314</c:v>
                </c:pt>
                <c:pt idx="5">
                  <c:v>79.034289999999999</c:v>
                </c:pt>
                <c:pt idx="6" formatCode="General">
                  <c:v>0</c:v>
                </c:pt>
                <c:pt idx="7">
                  <c:v>100.56950100721293</c:v>
                </c:pt>
                <c:pt idx="8" formatCode="General">
                  <c:v>0</c:v>
                </c:pt>
                <c:pt idx="9">
                  <c:v>139.25362999999999</c:v>
                </c:pt>
                <c:pt idx="10">
                  <c:v>135.92276000000001</c:v>
                </c:pt>
                <c:pt idx="11">
                  <c:v>92.452449999999999</c:v>
                </c:pt>
                <c:pt idx="12">
                  <c:v>88.205650000000006</c:v>
                </c:pt>
                <c:pt idx="13">
                  <c:v>105.72792</c:v>
                </c:pt>
                <c:pt idx="14">
                  <c:v>78.135090000000005</c:v>
                </c:pt>
                <c:pt idx="15" formatCode="General">
                  <c:v>0</c:v>
                </c:pt>
                <c:pt idx="16">
                  <c:v>115.9144991390809</c:v>
                </c:pt>
                <c:pt idx="17" formatCode="General">
                  <c:v>0</c:v>
                </c:pt>
                <c:pt idx="18">
                  <c:v>162.05928</c:v>
                </c:pt>
                <c:pt idx="19">
                  <c:v>120.02972</c:v>
                </c:pt>
                <c:pt idx="20">
                  <c:v>120.59805</c:v>
                </c:pt>
                <c:pt idx="21">
                  <c:v>73.045410000000004</c:v>
                </c:pt>
                <c:pt idx="22">
                  <c:v>74.500799999999998</c:v>
                </c:pt>
                <c:pt idx="23">
                  <c:v>96.496359999999996</c:v>
                </c:pt>
                <c:pt idx="24" formatCode="General">
                  <c:v>0</c:v>
                </c:pt>
                <c:pt idx="25">
                  <c:v>108.20966225084786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2-445B-99DD-1BF14C5CD761}"/>
            </c:ext>
          </c:extLst>
        </c:ser>
        <c:ser>
          <c:idx val="5"/>
          <c:order val="5"/>
          <c:tx>
            <c:strRef>
              <c:f>'Single(Energy)'!$J$1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'Single(Energy)'!$J$2:$J$27</c:f>
              <c:numCache>
                <c:formatCode>0.000</c:formatCode>
                <c:ptCount val="26"/>
                <c:pt idx="0">
                  <c:v>30.233730000000001</c:v>
                </c:pt>
                <c:pt idx="1">
                  <c:v>100.11436</c:v>
                </c:pt>
                <c:pt idx="2">
                  <c:v>27.87116</c:v>
                </c:pt>
                <c:pt idx="3">
                  <c:v>73.825540000000004</c:v>
                </c:pt>
                <c:pt idx="4">
                  <c:v>18.505949999999999</c:v>
                </c:pt>
                <c:pt idx="5">
                  <c:v>23.596609999999998</c:v>
                </c:pt>
                <c:pt idx="6" formatCode="General">
                  <c:v>0</c:v>
                </c:pt>
                <c:pt idx="7">
                  <c:v>28.930805781334904</c:v>
                </c:pt>
                <c:pt idx="8" formatCode="General">
                  <c:v>0</c:v>
                </c:pt>
                <c:pt idx="9">
                  <c:v>52.60239</c:v>
                </c:pt>
                <c:pt idx="10">
                  <c:v>30.492660000000001</c:v>
                </c:pt>
                <c:pt idx="11">
                  <c:v>21.682379999999998</c:v>
                </c:pt>
                <c:pt idx="12">
                  <c:v>91.824929999999995</c:v>
                </c:pt>
                <c:pt idx="13">
                  <c:v>18.535080000000001</c:v>
                </c:pt>
                <c:pt idx="14">
                  <c:v>25.410150000000002</c:v>
                </c:pt>
                <c:pt idx="15" formatCode="General">
                  <c:v>0</c:v>
                </c:pt>
                <c:pt idx="16">
                  <c:v>36.754491526821468</c:v>
                </c:pt>
                <c:pt idx="17" formatCode="General">
                  <c:v>0</c:v>
                </c:pt>
                <c:pt idx="18">
                  <c:v>82.970410000000001</c:v>
                </c:pt>
                <c:pt idx="19">
                  <c:v>25.522770000000001</c:v>
                </c:pt>
                <c:pt idx="20">
                  <c:v>18.531980000000001</c:v>
                </c:pt>
                <c:pt idx="21">
                  <c:v>18.06399</c:v>
                </c:pt>
                <c:pt idx="22">
                  <c:v>36.561509999999998</c:v>
                </c:pt>
                <c:pt idx="23">
                  <c:v>21.42765</c:v>
                </c:pt>
                <c:pt idx="24" formatCode="General">
                  <c:v>0</c:v>
                </c:pt>
                <c:pt idx="25">
                  <c:v>27.151846460681821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2-445B-99DD-1BF14C5C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19392"/>
        <c:axId val="825120224"/>
      </c:barChart>
      <c:catAx>
        <c:axId val="8251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224"/>
        <c:crosses val="autoZero"/>
        <c:auto val="1"/>
        <c:lblAlgn val="ctr"/>
        <c:lblOffset val="100"/>
        <c:noMultiLvlLbl val="0"/>
      </c:catAx>
      <c:valAx>
        <c:axId val="8251202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'Multi(Energy）'!$L$1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'Multi(Energy）'!$L$2:$L$27</c:f>
              <c:numCache>
                <c:formatCode>0.000</c:formatCode>
                <c:ptCount val="26"/>
                <c:pt idx="0">
                  <c:v>325.4794</c:v>
                </c:pt>
                <c:pt idx="1">
                  <c:v>247.5934</c:v>
                </c:pt>
                <c:pt idx="2">
                  <c:v>229.72734</c:v>
                </c:pt>
                <c:pt idx="3">
                  <c:v>241.26315</c:v>
                </c:pt>
                <c:pt idx="4">
                  <c:v>290.31997999999999</c:v>
                </c:pt>
                <c:pt idx="5">
                  <c:v>285.90539999999999</c:v>
                </c:pt>
                <c:pt idx="6" formatCode="General">
                  <c:v>0</c:v>
                </c:pt>
                <c:pt idx="7">
                  <c:v>286.60330591252836</c:v>
                </c:pt>
                <c:pt idx="8" formatCode="General">
                  <c:v>0</c:v>
                </c:pt>
                <c:pt idx="9">
                  <c:v>307.88036</c:v>
                </c:pt>
                <c:pt idx="10">
                  <c:v>262.08220999999998</c:v>
                </c:pt>
                <c:pt idx="11">
                  <c:v>254.10655</c:v>
                </c:pt>
                <c:pt idx="12">
                  <c:v>233.45372</c:v>
                </c:pt>
                <c:pt idx="13">
                  <c:v>294.34091999999998</c:v>
                </c:pt>
                <c:pt idx="14">
                  <c:v>281.88292999999999</c:v>
                </c:pt>
                <c:pt idx="15" formatCode="General">
                  <c:v>0</c:v>
                </c:pt>
                <c:pt idx="16">
                  <c:v>290.20074656445752</c:v>
                </c:pt>
                <c:pt idx="17" formatCode="General">
                  <c:v>0</c:v>
                </c:pt>
                <c:pt idx="18">
                  <c:v>292.34323000000001</c:v>
                </c:pt>
                <c:pt idx="19">
                  <c:v>246.85762</c:v>
                </c:pt>
                <c:pt idx="20">
                  <c:v>290.59933999999998</c:v>
                </c:pt>
                <c:pt idx="21">
                  <c:v>211.04706999999999</c:v>
                </c:pt>
                <c:pt idx="22">
                  <c:v>250.97432000000001</c:v>
                </c:pt>
                <c:pt idx="23">
                  <c:v>245.02237</c:v>
                </c:pt>
                <c:pt idx="24" formatCode="General">
                  <c:v>0</c:v>
                </c:pt>
                <c:pt idx="25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2B5-A59A-55A5881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121504"/>
        <c:axId val="735123584"/>
      </c:barChart>
      <c:catAx>
        <c:axId val="735121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5123584"/>
        <c:crosses val="autoZero"/>
        <c:auto val="1"/>
        <c:lblAlgn val="ctr"/>
        <c:lblOffset val="100"/>
        <c:noMultiLvlLbl val="0"/>
      </c:catAx>
      <c:valAx>
        <c:axId val="73512358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StageCal!#REF!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StageCal!#REF!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99-4D4B-88B4-0C722AF7202C}"/>
            </c:ext>
          </c:extLst>
        </c:ser>
        <c:ser>
          <c:idx val="1"/>
          <c:order val="1"/>
          <c:tx>
            <c:strRef>
              <c:f>StageCal!#REF!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StageCal!#REF!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99-4D4B-88B4-0C722AF7202C}"/>
            </c:ext>
          </c:extLst>
        </c:ser>
        <c:ser>
          <c:idx val="2"/>
          <c:order val="2"/>
          <c:tx>
            <c:strRef>
              <c:f>StageCal!#REF!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StageCal!#REF!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99-4D4B-88B4-0C722AF7202C}"/>
            </c:ext>
          </c:extLst>
        </c:ser>
        <c:ser>
          <c:idx val="3"/>
          <c:order val="3"/>
          <c:tx>
            <c:strRef>
              <c:f>StageCal!#REF!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StageCal!#REF!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899-4D4B-88B4-0C722AF7202C}"/>
            </c:ext>
          </c:extLst>
        </c:ser>
        <c:ser>
          <c:idx val="4"/>
          <c:order val="4"/>
          <c:tx>
            <c:strRef>
              <c:f>StageCal!$N$5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StageCal!$N$6:$N$8</c:f>
              <c:numCache>
                <c:formatCode>General</c:formatCode>
                <c:ptCount val="3"/>
                <c:pt idx="0">
                  <c:v>1238.9337949229998</c:v>
                </c:pt>
                <c:pt idx="1">
                  <c:v>791.66859322459175</c:v>
                </c:pt>
                <c:pt idx="2">
                  <c:v>1400.5750952420003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899-4D4B-88B4-0C722AF7202C}"/>
            </c:ext>
          </c:extLst>
        </c:ser>
        <c:ser>
          <c:idx val="5"/>
          <c:order val="5"/>
          <c:tx>
            <c:strRef>
              <c:f>StageCal!$O$5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StageCal!$O$6:$O$8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899-4D4B-88B4-0C722AF7202C}"/>
            </c:ext>
          </c:extLst>
        </c:ser>
        <c:ser>
          <c:idx val="6"/>
          <c:order val="6"/>
          <c:tx>
            <c:strRef>
              <c:f>StageCal!$P$5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StageCal!$P$6:$P$8</c:f>
              <c:numCache>
                <c:formatCode>General</c:formatCode>
                <c:ptCount val="3"/>
                <c:pt idx="0">
                  <c:v>1232.667692626</c:v>
                </c:pt>
                <c:pt idx="2">
                  <c:v>237.10110098299981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899-4D4B-88B4-0C722AF7202C}"/>
            </c:ext>
          </c:extLst>
        </c:ser>
        <c:ser>
          <c:idx val="7"/>
          <c:order val="7"/>
          <c:tx>
            <c:strRef>
              <c:f>StageCal!$Q$5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StageCal!$Q$6:$Q$8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899-4D4B-88B4-0C722AF7202C}"/>
            </c:ext>
          </c:extLst>
        </c:ser>
        <c:ser>
          <c:idx val="8"/>
          <c:order val="8"/>
          <c:tx>
            <c:strRef>
              <c:f>StageCal!$R$5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StageCal!$R$6:$R$8</c:f>
              <c:numCache>
                <c:formatCode>General</c:formatCode>
                <c:ptCount val="3"/>
                <c:pt idx="0">
                  <c:v>686.23131030149989</c:v>
                </c:pt>
                <c:pt idx="1">
                  <c:v>671.35389216999943</c:v>
                </c:pt>
                <c:pt idx="2">
                  <c:v>686.43044840999983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899-4D4B-88B4-0C722AF7202C}"/>
            </c:ext>
          </c:extLst>
        </c:ser>
        <c:ser>
          <c:idx val="9"/>
          <c:order val="9"/>
          <c:tx>
            <c:strRef>
              <c:f>StageCal!$S$5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StageCal!$S$6:$S$8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899-4D4B-88B4-0C722AF7202C}"/>
            </c:ext>
          </c:extLst>
        </c:ser>
        <c:ser>
          <c:idx val="10"/>
          <c:order val="10"/>
          <c:tx>
            <c:strRef>
              <c:f>StageCal!$T$5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StageCal!$T$6:$T$8</c:f>
              <c:numCache>
                <c:formatCode>General</c:formatCode>
                <c:ptCount val="3"/>
                <c:pt idx="0">
                  <c:v>396.57372658910026</c:v>
                </c:pt>
                <c:pt idx="1">
                  <c:v>396.59315343380013</c:v>
                </c:pt>
                <c:pt idx="2">
                  <c:v>396.57012548560033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899-4D4B-88B4-0C722AF7202C}"/>
            </c:ext>
          </c:extLst>
        </c:ser>
        <c:ser>
          <c:idx val="11"/>
          <c:order val="11"/>
          <c:tx>
            <c:strRef>
              <c:f>StageCal!$U$5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StageCal!$U$6:$U$8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899-4D4B-88B4-0C722AF7202C}"/>
            </c:ext>
          </c:extLst>
        </c:ser>
        <c:ser>
          <c:idx val="12"/>
          <c:order val="12"/>
          <c:tx>
            <c:strRef>
              <c:f>StageCal!$V$5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StageCal!$V$6:$V$8</c:f>
              <c:numCache>
                <c:formatCode>General</c:formatCode>
                <c:ptCount val="3"/>
                <c:pt idx="0">
                  <c:v>696.51457942140041</c:v>
                </c:pt>
                <c:pt idx="1">
                  <c:v>696.51459675620026</c:v>
                </c:pt>
                <c:pt idx="2">
                  <c:v>696.51460533540012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StageCal!#REF!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899-4D4B-88B4-0C722AF7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866608"/>
        <c:axId val="1791865776"/>
      </c:barChart>
      <c:catAx>
        <c:axId val="17918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5776"/>
        <c:crosses val="autoZero"/>
        <c:auto val="1"/>
        <c:lblAlgn val="ctr"/>
        <c:lblOffset val="100"/>
        <c:noMultiLvlLbl val="0"/>
      </c:catAx>
      <c:valAx>
        <c:axId val="17918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'Clean(CED)'!$O$1:$O$20</c:f>
              <c:numCache>
                <c:formatCode>0.000</c:formatCode>
                <c:ptCount val="20"/>
                <c:pt idx="0">
                  <c:v>224.20150132300003</c:v>
                </c:pt>
                <c:pt idx="1">
                  <c:v>231.18992385000001</c:v>
                </c:pt>
                <c:pt idx="2">
                  <c:v>233.49998259199998</c:v>
                </c:pt>
                <c:pt idx="3">
                  <c:v>218.17765180600003</c:v>
                </c:pt>
                <c:pt idx="4">
                  <c:v>240.56454690500001</c:v>
                </c:pt>
                <c:pt idx="5">
                  <c:v>241.29399489499994</c:v>
                </c:pt>
                <c:pt idx="7">
                  <c:v>219.63631852000003</c:v>
                </c:pt>
                <c:pt idx="8">
                  <c:v>216.86189423200008</c:v>
                </c:pt>
                <c:pt idx="9">
                  <c:v>250.190789395</c:v>
                </c:pt>
                <c:pt idx="10">
                  <c:v>216.16593181500002</c:v>
                </c:pt>
                <c:pt idx="11">
                  <c:v>237.30961929200001</c:v>
                </c:pt>
                <c:pt idx="12">
                  <c:v>237.06025430600002</c:v>
                </c:pt>
                <c:pt idx="14">
                  <c:v>216.07548637799999</c:v>
                </c:pt>
                <c:pt idx="15">
                  <c:v>244.08311768099998</c:v>
                </c:pt>
                <c:pt idx="16">
                  <c:v>232.08845551499999</c:v>
                </c:pt>
                <c:pt idx="17">
                  <c:v>205.17410460700003</c:v>
                </c:pt>
                <c:pt idx="18">
                  <c:v>207.420784037</c:v>
                </c:pt>
                <c:pt idx="19">
                  <c:v>198.30572830500003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5E3-BD47-17D140F3DB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'Clean(CED)'!$P$1:$P$20</c:f>
              <c:numCache>
                <c:formatCode>General</c:formatCode>
                <c:ptCount val="20"/>
                <c:pt idx="0">
                  <c:v>223.56372481599996</c:v>
                </c:pt>
                <c:pt idx="1">
                  <c:v>243.02945538</c:v>
                </c:pt>
                <c:pt idx="2">
                  <c:v>238.93140818800001</c:v>
                </c:pt>
                <c:pt idx="3">
                  <c:v>212.10760191399993</c:v>
                </c:pt>
                <c:pt idx="4">
                  <c:v>246.23738669200003</c:v>
                </c:pt>
                <c:pt idx="5">
                  <c:v>251.11301065000001</c:v>
                </c:pt>
                <c:pt idx="7">
                  <c:v>217.00000348399996</c:v>
                </c:pt>
                <c:pt idx="8">
                  <c:v>215.42068834999995</c:v>
                </c:pt>
                <c:pt idx="9">
                  <c:v>261.29376035599995</c:v>
                </c:pt>
                <c:pt idx="10">
                  <c:v>209.26484248399998</c:v>
                </c:pt>
                <c:pt idx="11">
                  <c:v>241.59059342799995</c:v>
                </c:pt>
                <c:pt idx="12">
                  <c:v>245.0856515159999</c:v>
                </c:pt>
                <c:pt idx="14">
                  <c:v>211.81354180999998</c:v>
                </c:pt>
                <c:pt idx="15">
                  <c:v>252.750567504</c:v>
                </c:pt>
                <c:pt idx="16">
                  <c:v>234.17263714599997</c:v>
                </c:pt>
                <c:pt idx="17">
                  <c:v>200.25813536999996</c:v>
                </c:pt>
                <c:pt idx="18">
                  <c:v>199.50798416999999</c:v>
                </c:pt>
                <c:pt idx="19">
                  <c:v>185.801144502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5E3-BD47-17D140F3DB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'Clean(CED)'!$Q$1:$Q$20</c:f>
              <c:numCache>
                <c:formatCode>General</c:formatCode>
                <c:ptCount val="20"/>
                <c:pt idx="0">
                  <c:v>1238.9337949229998</c:v>
                </c:pt>
                <c:pt idx="1">
                  <c:v>1345.8425188740002</c:v>
                </c:pt>
                <c:pt idx="2">
                  <c:v>1320.6434839999997</c:v>
                </c:pt>
                <c:pt idx="3">
                  <c:v>1178.0216047820002</c:v>
                </c:pt>
                <c:pt idx="4">
                  <c:v>1359.4886529689998</c:v>
                </c:pt>
                <c:pt idx="5">
                  <c:v>1385.412771279</c:v>
                </c:pt>
                <c:pt idx="7">
                  <c:v>1204.0347592719997</c:v>
                </c:pt>
                <c:pt idx="8">
                  <c:v>1195.6379679119996</c:v>
                </c:pt>
                <c:pt idx="9">
                  <c:v>1439.543004915</c:v>
                </c:pt>
                <c:pt idx="10">
                  <c:v>1162.9067778630001</c:v>
                </c:pt>
                <c:pt idx="11">
                  <c:v>1334.7818294839999</c:v>
                </c:pt>
                <c:pt idx="12">
                  <c:v>1353.3655377939997</c:v>
                </c:pt>
                <c:pt idx="14">
                  <c:v>1176.4585185700003</c:v>
                </c:pt>
                <c:pt idx="15">
                  <c:v>1394.1192193449999</c:v>
                </c:pt>
                <c:pt idx="16">
                  <c:v>1295.3408662510001</c:v>
                </c:pt>
                <c:pt idx="17">
                  <c:v>1115.0195379829997</c:v>
                </c:pt>
                <c:pt idx="18">
                  <c:v>1111.0303758290004</c:v>
                </c:pt>
                <c:pt idx="19">
                  <c:v>1038.1515385290002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A-45E3-BD47-17D140F3DB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'Clean(CED)'!$R$1:$R$20</c:f>
              <c:numCache>
                <c:formatCode>0.000</c:formatCode>
                <c:ptCount val="20"/>
                <c:pt idx="0">
                  <c:v>1232.667692626</c:v>
                </c:pt>
                <c:pt idx="1">
                  <c:v>1282.6300907999998</c:v>
                </c:pt>
                <c:pt idx="2">
                  <c:v>1292.9380586770003</c:v>
                </c:pt>
                <c:pt idx="3">
                  <c:v>1193.4817716979996</c:v>
                </c:pt>
                <c:pt idx="4">
                  <c:v>1338.7917756419999</c:v>
                </c:pt>
                <c:pt idx="5">
                  <c:v>1343.528030787</c:v>
                </c:pt>
                <c:pt idx="7">
                  <c:v>1203.0359919080001</c:v>
                </c:pt>
                <c:pt idx="8">
                  <c:v>1184.9433008160004</c:v>
                </c:pt>
                <c:pt idx="9">
                  <c:v>1401.2745630810002</c:v>
                </c:pt>
                <c:pt idx="10">
                  <c:v>1180.4240754309994</c:v>
                </c:pt>
                <c:pt idx="11">
                  <c:v>1317.6647349669995</c:v>
                </c:pt>
                <c:pt idx="12">
                  <c:v>1316.0474819490009</c:v>
                </c:pt>
                <c:pt idx="14">
                  <c:v>1179.9231721769997</c:v>
                </c:pt>
                <c:pt idx="15">
                  <c:v>1361.6307829040004</c:v>
                </c:pt>
                <c:pt idx="16">
                  <c:v>1283.7750463510004</c:v>
                </c:pt>
                <c:pt idx="17">
                  <c:v>1109.0806261710002</c:v>
                </c:pt>
                <c:pt idx="18">
                  <c:v>1123.6617879289995</c:v>
                </c:pt>
                <c:pt idx="19">
                  <c:v>1064.4975584189999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A-45E3-BD47-17D140F3DBA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'Clean(CED)'!$S$1:$S$20</c:f>
              <c:numCache>
                <c:formatCode>0.000</c:formatCode>
                <c:ptCount val="20"/>
                <c:pt idx="0">
                  <c:v>686.23131030149989</c:v>
                </c:pt>
                <c:pt idx="1">
                  <c:v>633.95120344950055</c:v>
                </c:pt>
                <c:pt idx="2">
                  <c:v>691.47543365699994</c:v>
                </c:pt>
                <c:pt idx="3">
                  <c:v>682.8341776530001</c:v>
                </c:pt>
                <c:pt idx="4">
                  <c:v>695.46025128899964</c:v>
                </c:pt>
                <c:pt idx="5">
                  <c:v>695.8711895309998</c:v>
                </c:pt>
                <c:pt idx="7">
                  <c:v>683.65649554500033</c:v>
                </c:pt>
                <c:pt idx="8">
                  <c:v>682.09140464700022</c:v>
                </c:pt>
                <c:pt idx="9">
                  <c:v>700.88935796550049</c:v>
                </c:pt>
                <c:pt idx="10">
                  <c:v>681.69952470450062</c:v>
                </c:pt>
                <c:pt idx="11">
                  <c:v>693.62446400250064</c:v>
                </c:pt>
                <c:pt idx="12">
                  <c:v>693.48330241799886</c:v>
                </c:pt>
                <c:pt idx="14">
                  <c:v>681.64817794499959</c:v>
                </c:pt>
                <c:pt idx="15">
                  <c:v>697.44457630799934</c:v>
                </c:pt>
                <c:pt idx="16">
                  <c:v>690.67967054999917</c:v>
                </c:pt>
                <c:pt idx="17">
                  <c:v>675.49923273750028</c:v>
                </c:pt>
                <c:pt idx="18">
                  <c:v>676.76684181300016</c:v>
                </c:pt>
                <c:pt idx="19">
                  <c:v>671.62600395899926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A-45E3-BD47-17D140F3DBA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'Clean(CED)'!$T$1:$T$20</c:f>
              <c:numCache>
                <c:formatCode>0.000</c:formatCode>
                <c:ptCount val="20"/>
                <c:pt idx="0">
                  <c:v>396.57372658910026</c:v>
                </c:pt>
                <c:pt idx="1">
                  <c:v>410.80536496769901</c:v>
                </c:pt>
                <c:pt idx="2">
                  <c:v>415.25926010699959</c:v>
                </c:pt>
                <c:pt idx="3">
                  <c:v>384.41913523030007</c:v>
                </c:pt>
                <c:pt idx="4">
                  <c:v>429.47835000030045</c:v>
                </c:pt>
                <c:pt idx="5">
                  <c:v>430.94669162150012</c:v>
                </c:pt>
                <c:pt idx="7">
                  <c:v>387.3852057952995</c:v>
                </c:pt>
                <c:pt idx="8">
                  <c:v>381.77100427979985</c:v>
                </c:pt>
                <c:pt idx="9">
                  <c:v>448.85361161150013</c:v>
                </c:pt>
                <c:pt idx="10">
                  <c:v>380.37005089159948</c:v>
                </c:pt>
                <c:pt idx="11">
                  <c:v>422.92702028429994</c:v>
                </c:pt>
                <c:pt idx="12">
                  <c:v>422.42519348000087</c:v>
                </c:pt>
                <c:pt idx="14">
                  <c:v>380.21811483030024</c:v>
                </c:pt>
                <c:pt idx="15">
                  <c:v>436.56039075580065</c:v>
                </c:pt>
                <c:pt idx="16">
                  <c:v>412.41811992649991</c:v>
                </c:pt>
                <c:pt idx="17">
                  <c:v>358.24651497159994</c:v>
                </c:pt>
                <c:pt idx="18">
                  <c:v>362.76835145750056</c:v>
                </c:pt>
                <c:pt idx="19">
                  <c:v>344.42207673810071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A-45E3-BD47-17D140F3DBA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'Clean(CED)'!$L$1:$N$20</c15:sqref>
                  </c15:fullRef>
                  <c15:levelRef>
                    <c15:sqref>'Clean(CED)'!$M$1:$M$20</c15:sqref>
                  </c15:levelRef>
                </c:ext>
              </c:extLst>
              <c:f>'Clean(CED)'!$M$1:$M$20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'Clean(CED)'!$U$1:$U$20</c:f>
              <c:numCache>
                <c:formatCode>0.000</c:formatCode>
                <c:ptCount val="20"/>
                <c:pt idx="0">
                  <c:v>696.51457942140041</c:v>
                </c:pt>
                <c:pt idx="1">
                  <c:v>705.36976267879982</c:v>
                </c:pt>
                <c:pt idx="2">
                  <c:v>699.6409427790004</c:v>
                </c:pt>
                <c:pt idx="3">
                  <c:v>694.48923691670007</c:v>
                </c:pt>
                <c:pt idx="4">
                  <c:v>702.01618650269847</c:v>
                </c:pt>
                <c:pt idx="5">
                  <c:v>702.26145123649985</c:v>
                </c:pt>
                <c:pt idx="7">
                  <c:v>694.97968547570053</c:v>
                </c:pt>
                <c:pt idx="8">
                  <c:v>694.04684976320095</c:v>
                </c:pt>
                <c:pt idx="9">
                  <c:v>705.2527426759998</c:v>
                </c:pt>
                <c:pt idx="10">
                  <c:v>693.81284681090028</c:v>
                </c:pt>
                <c:pt idx="11">
                  <c:v>700.92182854219936</c:v>
                </c:pt>
                <c:pt idx="12">
                  <c:v>700.83798853699864</c:v>
                </c:pt>
                <c:pt idx="14">
                  <c:v>693.78245828970012</c:v>
                </c:pt>
                <c:pt idx="15">
                  <c:v>703.19921550219988</c:v>
                </c:pt>
                <c:pt idx="16">
                  <c:v>699.1663442604995</c:v>
                </c:pt>
                <c:pt idx="17">
                  <c:v>690.11716815989939</c:v>
                </c:pt>
                <c:pt idx="18">
                  <c:v>690.87253476449951</c:v>
                </c:pt>
                <c:pt idx="19">
                  <c:v>687.80786954789937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A-45E3-BD47-17D140F3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671983"/>
        <c:axId val="842151535"/>
      </c:barChart>
      <c:catAx>
        <c:axId val="10686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51535"/>
        <c:crosses val="autoZero"/>
        <c:auto val="1"/>
        <c:lblAlgn val="ctr"/>
        <c:lblOffset val="100"/>
        <c:noMultiLvlLbl val="0"/>
      </c:catAx>
      <c:valAx>
        <c:axId val="842151535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'Clean(CED)'!$W$1:$Y$20</c15:sqref>
                  </c15:fullRef>
                  <c15:levelRef>
                    <c15:sqref>'Clean(CED)'!$X$1:$X$20</c15:sqref>
                  </c15:levelRef>
                </c:ext>
              </c:extLst>
              <c:f>'Clean(CED)'!$X$1:$X$20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'Clean(CED)'!$Z$1:$Z$20</c:f>
              <c:numCache>
                <c:formatCode>0.000</c:formatCode>
                <c:ptCount val="20"/>
                <c:pt idx="0">
                  <c:v>146.36378138500001</c:v>
                </c:pt>
                <c:pt idx="1">
                  <c:v>150.92598075000001</c:v>
                </c:pt>
                <c:pt idx="2">
                  <c:v>152.43403903999999</c:v>
                </c:pt>
                <c:pt idx="3">
                  <c:v>142.43127697000003</c:v>
                </c:pt>
                <c:pt idx="4">
                  <c:v>157.04594547500002</c:v>
                </c:pt>
                <c:pt idx="5">
                  <c:v>157.52214552499996</c:v>
                </c:pt>
                <c:pt idx="7">
                  <c:v>143.38352740000002</c:v>
                </c:pt>
                <c:pt idx="8">
                  <c:v>141.57232084000006</c:v>
                </c:pt>
                <c:pt idx="9">
                  <c:v>163.33017302499999</c:v>
                </c:pt>
                <c:pt idx="10">
                  <c:v>141.11798092500001</c:v>
                </c:pt>
                <c:pt idx="11">
                  <c:v>154.92105554</c:v>
                </c:pt>
                <c:pt idx="12">
                  <c:v>154.75826447</c:v>
                </c:pt>
                <c:pt idx="14">
                  <c:v>141.05893610999999</c:v>
                </c:pt>
                <c:pt idx="15">
                  <c:v>159.34294759499997</c:v>
                </c:pt>
                <c:pt idx="16">
                  <c:v>151.512562425</c:v>
                </c:pt>
                <c:pt idx="17">
                  <c:v>133.94226896500001</c:v>
                </c:pt>
                <c:pt idx="18">
                  <c:v>135.40895181499999</c:v>
                </c:pt>
                <c:pt idx="19">
                  <c:v>129.45843847500001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1-4AB2-8AC3-7185506F79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'Clean(CED)'!$W$1:$Y$20</c15:sqref>
                  </c15:fullRef>
                  <c15:levelRef>
                    <c15:sqref>'Clean(CED)'!$X$1:$X$20</c15:sqref>
                  </c15:levelRef>
                </c:ext>
              </c:extLst>
              <c:f>'Clean(CED)'!$X$1:$X$20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'Clean(CED)'!$AA$1:$AA$20</c:f>
              <c:numCache>
                <c:formatCode>General</c:formatCode>
                <c:ptCount val="20"/>
                <c:pt idx="0">
                  <c:v>145.97028205099997</c:v>
                </c:pt>
                <c:pt idx="1">
                  <c:v>158.68041105</c:v>
                </c:pt>
                <c:pt idx="2">
                  <c:v>156.00445278399999</c:v>
                </c:pt>
                <c:pt idx="3">
                  <c:v>138.49009026199997</c:v>
                </c:pt>
                <c:pt idx="4">
                  <c:v>160.77471662500005</c:v>
                </c:pt>
                <c:pt idx="5">
                  <c:v>163.958288815</c:v>
                </c:pt>
                <c:pt idx="7">
                  <c:v>141.68459011999997</c:v>
                </c:pt>
                <c:pt idx="8">
                  <c:v>140.65346110399994</c:v>
                </c:pt>
                <c:pt idx="9">
                  <c:v>170.60560143499995</c:v>
                </c:pt>
                <c:pt idx="10">
                  <c:v>136.63395073499998</c:v>
                </c:pt>
                <c:pt idx="11">
                  <c:v>157.74065748399997</c:v>
                </c:pt>
                <c:pt idx="12">
                  <c:v>160.02280880199996</c:v>
                </c:pt>
                <c:pt idx="14">
                  <c:v>138.29815926599997</c:v>
                </c:pt>
                <c:pt idx="15">
                  <c:v>165.02744693700001</c:v>
                </c:pt>
                <c:pt idx="16">
                  <c:v>152.89720687499999</c:v>
                </c:pt>
                <c:pt idx="17">
                  <c:v>130.75332287899997</c:v>
                </c:pt>
                <c:pt idx="18">
                  <c:v>130.263417589</c:v>
                </c:pt>
                <c:pt idx="19">
                  <c:v>121.313708625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1-4AB2-8AC3-7185506F79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'Clean(CED)'!$W$1:$Y$20</c15:sqref>
                  </c15:fullRef>
                  <c15:levelRef>
                    <c15:sqref>'Clean(CED)'!$X$1:$X$20</c15:sqref>
                  </c15:levelRef>
                </c:ext>
              </c:extLst>
              <c:f>'Clean(CED)'!$X$1:$X$20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'Clean(CED)'!$AB$1:$AB$20</c:f>
              <c:numCache>
                <c:formatCode>General</c:formatCode>
                <c:ptCount val="20"/>
                <c:pt idx="0">
                  <c:v>791.66859322459175</c:v>
                </c:pt>
                <c:pt idx="1">
                  <c:v>853.89478731416727</c:v>
                </c:pt>
                <c:pt idx="2">
                  <c:v>840.86991929339752</c:v>
                </c:pt>
                <c:pt idx="3">
                  <c:v>755.43044832236944</c:v>
                </c:pt>
                <c:pt idx="4">
                  <c:v>865.54187394329995</c:v>
                </c:pt>
                <c:pt idx="5">
                  <c:v>880.0757848166686</c:v>
                </c:pt>
                <c:pt idx="7">
                  <c:v>770.36647300180141</c:v>
                </c:pt>
                <c:pt idx="8">
                  <c:v>764.42885052256634</c:v>
                </c:pt>
                <c:pt idx="9">
                  <c:v>913.99658602534203</c:v>
                </c:pt>
                <c:pt idx="10">
                  <c:v>746.18773088607099</c:v>
                </c:pt>
                <c:pt idx="11">
                  <c:v>850.44985779748652</c:v>
                </c:pt>
                <c:pt idx="12">
                  <c:v>860.49421789320968</c:v>
                </c:pt>
                <c:pt idx="14">
                  <c:v>753.55664175795096</c:v>
                </c:pt>
                <c:pt idx="15">
                  <c:v>886.18990988012035</c:v>
                </c:pt>
                <c:pt idx="16">
                  <c:v>826.34540318908239</c:v>
                </c:pt>
                <c:pt idx="17">
                  <c:v>714.66647421573532</c:v>
                </c:pt>
                <c:pt idx="18">
                  <c:v>713.57325955005911</c:v>
                </c:pt>
                <c:pt idx="19">
                  <c:v>669.29126837916294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1-4AB2-8AC3-7185506F79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'Clean(CED)'!$W$1:$Y$20</c15:sqref>
                  </c15:fullRef>
                  <c15:levelRef>
                    <c15:sqref>'Clean(CED)'!$X$1:$X$20</c15:sqref>
                  </c15:levelRef>
                </c:ext>
              </c:extLst>
              <c:f>'Clean(CED)'!$X$1:$X$20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'Clean(CED)'!$AC$1:$AC$20</c:f>
              <c:numCache>
                <c:formatCode>0.000</c:formatCode>
                <c:ptCount val="20"/>
                <c:pt idx="0">
                  <c:v>671.35389216999943</c:v>
                </c:pt>
                <c:pt idx="1">
                  <c:v>685.53901265399941</c:v>
                </c:pt>
                <c:pt idx="2">
                  <c:v>699.4930699140001</c:v>
                </c:pt>
                <c:pt idx="3">
                  <c:v>653.12507094199941</c:v>
                </c:pt>
                <c:pt idx="4">
                  <c:v>720.87374439200005</c:v>
                </c:pt>
                <c:pt idx="5">
                  <c:v>723.07974067999987</c:v>
                </c:pt>
                <c:pt idx="7">
                  <c:v>657.53831603399999</c:v>
                </c:pt>
                <c:pt idx="8">
                  <c:v>649.14100634200008</c:v>
                </c:pt>
                <c:pt idx="9">
                  <c:v>750.00520950400005</c:v>
                </c:pt>
                <c:pt idx="10">
                  <c:v>647.03696746800017</c:v>
                </c:pt>
                <c:pt idx="11">
                  <c:v>711.02336957399973</c:v>
                </c:pt>
                <c:pt idx="12">
                  <c:v>710.2670665600001</c:v>
                </c:pt>
                <c:pt idx="14">
                  <c:v>646.76214332599943</c:v>
                </c:pt>
                <c:pt idx="15">
                  <c:v>731.5214238799997</c:v>
                </c:pt>
                <c:pt idx="16">
                  <c:v>695.22248529199976</c:v>
                </c:pt>
                <c:pt idx="17">
                  <c:v>613.76956165399997</c:v>
                </c:pt>
                <c:pt idx="18">
                  <c:v>620.57029196399981</c:v>
                </c:pt>
                <c:pt idx="19">
                  <c:v>592.98570586799974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1-4AB2-8AC3-7185506F790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'Clean(CED)'!$W$1:$Y$20</c15:sqref>
                  </c15:fullRef>
                  <c15:levelRef>
                    <c15:sqref>'Clean(CED)'!$X$1:$X$20</c15:sqref>
                  </c15:levelRef>
                </c:ext>
              </c:extLst>
              <c:f>'Clean(CED)'!$X$1:$X$20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'Clean(CED)'!$AD$1:$AD$20</c:f>
              <c:numCache>
                <c:formatCode>0.000</c:formatCode>
                <c:ptCount val="20"/>
                <c:pt idx="0">
                  <c:v>396.59315343380013</c:v>
                </c:pt>
                <c:pt idx="1">
                  <c:v>410.82625107440049</c:v>
                </c:pt>
                <c:pt idx="2">
                  <c:v>415.27988042229958</c:v>
                </c:pt>
                <c:pt idx="3">
                  <c:v>384.43770058360042</c:v>
                </c:pt>
                <c:pt idx="4">
                  <c:v>429.49961460019995</c:v>
                </c:pt>
                <c:pt idx="5">
                  <c:v>430.96823642549998</c:v>
                </c:pt>
                <c:pt idx="7">
                  <c:v>387.40407469510023</c:v>
                </c:pt>
                <c:pt idx="8">
                  <c:v>381.78968317240037</c:v>
                </c:pt>
                <c:pt idx="9">
                  <c:v>448.87605274929956</c:v>
                </c:pt>
                <c:pt idx="10">
                  <c:v>380.38839119599925</c:v>
                </c:pt>
                <c:pt idx="11">
                  <c:v>422.94791920329976</c:v>
                </c:pt>
                <c:pt idx="12">
                  <c:v>422.44627742839998</c:v>
                </c:pt>
                <c:pt idx="14">
                  <c:v>380.23660227650043</c:v>
                </c:pt>
                <c:pt idx="15">
                  <c:v>436.5821383655998</c:v>
                </c:pt>
                <c:pt idx="16">
                  <c:v>412.43840293079984</c:v>
                </c:pt>
                <c:pt idx="17">
                  <c:v>358.26393386060022</c:v>
                </c:pt>
                <c:pt idx="18">
                  <c:v>362.78578812390015</c:v>
                </c:pt>
                <c:pt idx="19">
                  <c:v>344.43845608510014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1-4AB2-8AC3-7185506F790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'Clean(CED)'!$W$1:$Y$20</c15:sqref>
                  </c15:fullRef>
                  <c15:levelRef>
                    <c15:sqref>'Clean(CED)'!$X$1:$X$20</c15:sqref>
                  </c15:levelRef>
                </c:ext>
              </c:extLst>
              <c:f>'Clean(CED)'!$X$1:$X$20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'Clean(CED)'!$AE$1:$AE$20</c:f>
              <c:numCache>
                <c:formatCode>0.000</c:formatCode>
                <c:ptCount val="20"/>
                <c:pt idx="0">
                  <c:v>696.51459675620026</c:v>
                </c:pt>
                <c:pt idx="1">
                  <c:v>705.36976749160021</c:v>
                </c:pt>
                <c:pt idx="2">
                  <c:v>699.64092906370024</c:v>
                </c:pt>
                <c:pt idx="3">
                  <c:v>694.48923533439984</c:v>
                </c:pt>
                <c:pt idx="4">
                  <c:v>702.01618798780009</c:v>
                </c:pt>
                <c:pt idx="5">
                  <c:v>702.26146821450038</c:v>
                </c:pt>
                <c:pt idx="7">
                  <c:v>694.97966565090019</c:v>
                </c:pt>
                <c:pt idx="8">
                  <c:v>694.04684950560022</c:v>
                </c:pt>
                <c:pt idx="9">
                  <c:v>705.25275042670137</c:v>
                </c:pt>
                <c:pt idx="10">
                  <c:v>693.81285969600049</c:v>
                </c:pt>
                <c:pt idx="11">
                  <c:v>700.92182244270089</c:v>
                </c:pt>
                <c:pt idx="12">
                  <c:v>700.83797949160044</c:v>
                </c:pt>
                <c:pt idx="14">
                  <c:v>693.78242723749963</c:v>
                </c:pt>
                <c:pt idx="15">
                  <c:v>703.19922115439977</c:v>
                </c:pt>
                <c:pt idx="16">
                  <c:v>699.16635323720084</c:v>
                </c:pt>
                <c:pt idx="17">
                  <c:v>690.11718488540009</c:v>
                </c:pt>
                <c:pt idx="18">
                  <c:v>690.87253449210016</c:v>
                </c:pt>
                <c:pt idx="19">
                  <c:v>687.80786662689979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1-4AB2-8AC3-7185506F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275935"/>
        <c:axId val="1067129439"/>
      </c:barChart>
      <c:catAx>
        <c:axId val="8502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29439"/>
        <c:crosses val="autoZero"/>
        <c:auto val="1"/>
        <c:lblAlgn val="ctr"/>
        <c:lblOffset val="100"/>
        <c:noMultiLvlLbl val="0"/>
      </c:catAx>
      <c:valAx>
        <c:axId val="1067129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'Clean(CED)'!$AJ$1:$AJ$20</c:f>
              <c:numCache>
                <c:formatCode>0.000</c:formatCode>
                <c:ptCount val="20"/>
                <c:pt idx="0">
                  <c:v>253.45665522100003</c:v>
                </c:pt>
                <c:pt idx="1">
                  <c:v>261.35696895000001</c:v>
                </c:pt>
                <c:pt idx="2">
                  <c:v>263.96845798399994</c:v>
                </c:pt>
                <c:pt idx="3">
                  <c:v>246.64677776200003</c:v>
                </c:pt>
                <c:pt idx="4">
                  <c:v>271.95484893500003</c:v>
                </c:pt>
                <c:pt idx="5">
                  <c:v>272.77947966499994</c:v>
                </c:pt>
                <c:pt idx="7">
                  <c:v>248.29578004000001</c:v>
                </c:pt>
                <c:pt idx="8">
                  <c:v>245.15933226400006</c:v>
                </c:pt>
                <c:pt idx="9">
                  <c:v>282.837181165</c:v>
                </c:pt>
                <c:pt idx="10">
                  <c:v>244.37255650500001</c:v>
                </c:pt>
                <c:pt idx="11">
                  <c:v>268.27519888399996</c:v>
                </c:pt>
                <c:pt idx="12">
                  <c:v>267.993295262</c:v>
                </c:pt>
                <c:pt idx="14">
                  <c:v>244.27030920599998</c:v>
                </c:pt>
                <c:pt idx="15">
                  <c:v>275.93254388699995</c:v>
                </c:pt>
                <c:pt idx="16">
                  <c:v>262.37274640499999</c:v>
                </c:pt>
                <c:pt idx="17">
                  <c:v>231.94644988900001</c:v>
                </c:pt>
                <c:pt idx="18">
                  <c:v>234.48628949899998</c:v>
                </c:pt>
                <c:pt idx="19">
                  <c:v>224.18184673500002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E-40B1-86C3-A3F8B05607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'Clean(CED)'!$AK$1:$AK$20</c:f>
              <c:numCache>
                <c:formatCode>General</c:formatCode>
                <c:ptCount val="20"/>
                <c:pt idx="0">
                  <c:v>252.74369932299996</c:v>
                </c:pt>
                <c:pt idx="1">
                  <c:v>274.75101675000002</c:v>
                </c:pt>
                <c:pt idx="2">
                  <c:v>270.11763281199995</c:v>
                </c:pt>
                <c:pt idx="3">
                  <c:v>239.79191641599991</c:v>
                </c:pt>
                <c:pt idx="4">
                  <c:v>278.37722036500008</c:v>
                </c:pt>
                <c:pt idx="5">
                  <c:v>283.88951294499998</c:v>
                </c:pt>
                <c:pt idx="7">
                  <c:v>245.32312633999999</c:v>
                </c:pt>
                <c:pt idx="8">
                  <c:v>243.53775966199998</c:v>
                </c:pt>
                <c:pt idx="9">
                  <c:v>295.39916637499994</c:v>
                </c:pt>
                <c:pt idx="10">
                  <c:v>236.57805543500001</c:v>
                </c:pt>
                <c:pt idx="11">
                  <c:v>273.12381971199994</c:v>
                </c:pt>
                <c:pt idx="12">
                  <c:v>277.07532372599991</c:v>
                </c:pt>
                <c:pt idx="14">
                  <c:v>239.45960214799996</c:v>
                </c:pt>
                <c:pt idx="15">
                  <c:v>285.740726241</c:v>
                </c:pt>
                <c:pt idx="16">
                  <c:v>264.73750124499998</c:v>
                </c:pt>
                <c:pt idx="17">
                  <c:v>226.39591313700001</c:v>
                </c:pt>
                <c:pt idx="18">
                  <c:v>225.54763976700002</c:v>
                </c:pt>
                <c:pt idx="19">
                  <c:v>210.05143081499997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E-40B1-86C3-A3F8B05607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'Clean(CED)'!$AL$1:$AL$20</c:f>
              <c:numCache>
                <c:formatCode>General</c:formatCode>
                <c:ptCount val="20"/>
                <c:pt idx="0">
                  <c:v>1400.5750952420003</c:v>
                </c:pt>
                <c:pt idx="1">
                  <c:v>1521.4312494330004</c:v>
                </c:pt>
                <c:pt idx="2">
                  <c:v>1492.944959054</c:v>
                </c:pt>
                <c:pt idx="3">
                  <c:v>1331.7161104410004</c:v>
                </c:pt>
                <c:pt idx="4">
                  <c:v>1536.8581843330001</c:v>
                </c:pt>
                <c:pt idx="5">
                  <c:v>1566.1643336080003</c:v>
                </c:pt>
                <c:pt idx="7">
                  <c:v>1361.1229552389998</c:v>
                </c:pt>
                <c:pt idx="8">
                  <c:v>1351.6305751129998</c:v>
                </c:pt>
                <c:pt idx="9">
                  <c:v>1627.3567801700001</c:v>
                </c:pt>
                <c:pt idx="10">
                  <c:v>1314.6293248260001</c:v>
                </c:pt>
                <c:pt idx="11">
                  <c:v>1508.9279825570002</c:v>
                </c:pt>
                <c:pt idx="12">
                  <c:v>1529.9360537699997</c:v>
                </c:pt>
                <c:pt idx="14">
                  <c:v>1329.9489817760004</c:v>
                </c:pt>
                <c:pt idx="15">
                  <c:v>1576.0067682620002</c:v>
                </c:pt>
                <c:pt idx="16">
                  <c:v>1464.3413484470002</c:v>
                </c:pt>
                <c:pt idx="17">
                  <c:v>1260.4941890699999</c:v>
                </c:pt>
                <c:pt idx="18">
                  <c:v>1255.9847474870005</c:v>
                </c:pt>
                <c:pt idx="19">
                  <c:v>1173.5977944030003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E-40B1-86C3-A3F8B05607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'Clean(CED)'!$AM$1:$AM$20</c:f>
              <c:numCache>
                <c:formatCode>0.000</c:formatCode>
                <c:ptCount val="20"/>
                <c:pt idx="0">
                  <c:v>237.10110098299981</c:v>
                </c:pt>
                <c:pt idx="1">
                  <c:v>247.85985932400007</c:v>
                </c:pt>
                <c:pt idx="2">
                  <c:v>251.531123949</c:v>
                </c:pt>
                <c:pt idx="3">
                  <c:v>227.75294795499974</c:v>
                </c:pt>
                <c:pt idx="4">
                  <c:v>262.49447823999952</c:v>
                </c:pt>
                <c:pt idx="5">
                  <c:v>263.62642360599983</c:v>
                </c:pt>
                <c:pt idx="7">
                  <c:v>230.01655728500003</c:v>
                </c:pt>
                <c:pt idx="8">
                  <c:v>225.71090317600027</c:v>
                </c:pt>
                <c:pt idx="9">
                  <c:v>277.4331848319996</c:v>
                </c:pt>
                <c:pt idx="10">
                  <c:v>224.63100241799981</c:v>
                </c:pt>
                <c:pt idx="11">
                  <c:v>257.44329374600028</c:v>
                </c:pt>
                <c:pt idx="12">
                  <c:v>257.05615448300028</c:v>
                </c:pt>
                <c:pt idx="14">
                  <c:v>224.49057237199975</c:v>
                </c:pt>
                <c:pt idx="15">
                  <c:v>267.9548164539994</c:v>
                </c:pt>
                <c:pt idx="16">
                  <c:v>249.34066481699944</c:v>
                </c:pt>
                <c:pt idx="17">
                  <c:v>207.5728876310003</c:v>
                </c:pt>
                <c:pt idx="18">
                  <c:v>211.05953304799931</c:v>
                </c:pt>
                <c:pt idx="19">
                  <c:v>196.91419820299978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E-40B1-86C3-A3F8B05607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'Clean(CED)'!$AN$1:$AN$20</c:f>
              <c:numCache>
                <c:formatCode>0.000</c:formatCode>
                <c:ptCount val="20"/>
                <c:pt idx="0">
                  <c:v>686.43044840999983</c:v>
                </c:pt>
                <c:pt idx="1">
                  <c:v>634.15643705999946</c:v>
                </c:pt>
                <c:pt idx="2">
                  <c:v>691.67992525600039</c:v>
                </c:pt>
                <c:pt idx="3">
                  <c:v>683.0294846610002</c:v>
                </c:pt>
                <c:pt idx="4">
                  <c:v>695.66779634500062</c:v>
                </c:pt>
                <c:pt idx="5">
                  <c:v>696.08000061999974</c:v>
                </c:pt>
                <c:pt idx="7">
                  <c:v>683.85324309899988</c:v>
                </c:pt>
                <c:pt idx="8">
                  <c:v>682.28723768849977</c:v>
                </c:pt>
                <c:pt idx="9">
                  <c:v>701.10224785650007</c:v>
                </c:pt>
                <c:pt idx="10">
                  <c:v>681.89381122150007</c:v>
                </c:pt>
                <c:pt idx="11">
                  <c:v>693.83028167449947</c:v>
                </c:pt>
                <c:pt idx="12">
                  <c:v>693.68992344649996</c:v>
                </c:pt>
                <c:pt idx="14">
                  <c:v>681.8430404174992</c:v>
                </c:pt>
                <c:pt idx="15">
                  <c:v>697.65431550000039</c:v>
                </c:pt>
                <c:pt idx="16">
                  <c:v>690.88280024699998</c:v>
                </c:pt>
                <c:pt idx="17">
                  <c:v>675.6893037149996</c:v>
                </c:pt>
                <c:pt idx="18">
                  <c:v>676.95719558250016</c:v>
                </c:pt>
                <c:pt idx="19">
                  <c:v>671.81140807149995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E-40B1-86C3-A3F8B05607F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'Clean(CED)'!$AO$1:$AO$20</c:f>
              <c:numCache>
                <c:formatCode>0.000</c:formatCode>
                <c:ptCount val="20"/>
                <c:pt idx="0">
                  <c:v>396.57012548560033</c:v>
                </c:pt>
                <c:pt idx="1">
                  <c:v>410.80165645039961</c:v>
                </c:pt>
                <c:pt idx="2">
                  <c:v>415.25551456579979</c:v>
                </c:pt>
                <c:pt idx="3">
                  <c:v>384.41562257770011</c:v>
                </c:pt>
                <c:pt idx="4">
                  <c:v>429.47444829489905</c:v>
                </c:pt>
                <c:pt idx="5">
                  <c:v>430.94280945000082</c:v>
                </c:pt>
                <c:pt idx="7">
                  <c:v>387.38165910420048</c:v>
                </c:pt>
                <c:pt idx="8">
                  <c:v>381.76753172510053</c:v>
                </c:pt>
                <c:pt idx="9">
                  <c:v>448.84954852479996</c:v>
                </c:pt>
                <c:pt idx="10">
                  <c:v>380.36657831800039</c:v>
                </c:pt>
                <c:pt idx="11">
                  <c:v>422.92319745880059</c:v>
                </c:pt>
                <c:pt idx="12">
                  <c:v>422.42139318310001</c:v>
                </c:pt>
                <c:pt idx="14">
                  <c:v>380.21464116530069</c:v>
                </c:pt>
                <c:pt idx="15">
                  <c:v>436.55644313099992</c:v>
                </c:pt>
                <c:pt idx="16">
                  <c:v>412.41438286950006</c:v>
                </c:pt>
                <c:pt idx="17">
                  <c:v>358.24325772519978</c:v>
                </c:pt>
                <c:pt idx="18">
                  <c:v>362.76500824150025</c:v>
                </c:pt>
                <c:pt idx="19">
                  <c:v>344.41891400149962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E-40B1-86C3-A3F8B05607F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'Clean(CED)'!$AG$1:$AI$20</c15:sqref>
                  </c15:fullRef>
                  <c15:levelRef>
                    <c15:sqref>'Clean(CED)'!$AH$1:$AH$20</c15:sqref>
                  </c15:levelRef>
                </c:ext>
              </c:extLst>
              <c:f>'Clean(CED)'!$AH$1:$AH$20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'Clean(CED)'!$AP$1:$AP$20</c:f>
              <c:numCache>
                <c:formatCode>0.000</c:formatCode>
                <c:ptCount val="20"/>
                <c:pt idx="0">
                  <c:v>696.51460533540012</c:v>
                </c:pt>
                <c:pt idx="1">
                  <c:v>705.3697820326006</c:v>
                </c:pt>
                <c:pt idx="2">
                  <c:v>699.64092637919975</c:v>
                </c:pt>
                <c:pt idx="3">
                  <c:v>694.48924018729986</c:v>
                </c:pt>
                <c:pt idx="4">
                  <c:v>702.01620348710048</c:v>
                </c:pt>
                <c:pt idx="5">
                  <c:v>702.2614401059991</c:v>
                </c:pt>
                <c:pt idx="7">
                  <c:v>694.97967889279971</c:v>
                </c:pt>
                <c:pt idx="8">
                  <c:v>694.04686037139982</c:v>
                </c:pt>
                <c:pt idx="9">
                  <c:v>705.25275107669995</c:v>
                </c:pt>
                <c:pt idx="10">
                  <c:v>693.81285127649926</c:v>
                </c:pt>
                <c:pt idx="11">
                  <c:v>700.92181596769979</c:v>
                </c:pt>
                <c:pt idx="12">
                  <c:v>700.83795612940048</c:v>
                </c:pt>
                <c:pt idx="14">
                  <c:v>693.78246291519963</c:v>
                </c:pt>
                <c:pt idx="15">
                  <c:v>703.19921652499988</c:v>
                </c:pt>
                <c:pt idx="16">
                  <c:v>699.16633596950032</c:v>
                </c:pt>
                <c:pt idx="17">
                  <c:v>690.11716883280042</c:v>
                </c:pt>
                <c:pt idx="18">
                  <c:v>690.87253637499998</c:v>
                </c:pt>
                <c:pt idx="19">
                  <c:v>687.80785777100027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DE-40B1-86C3-A3F8B056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198895"/>
        <c:axId val="1067085343"/>
      </c:barChart>
      <c:catAx>
        <c:axId val="10691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85343"/>
        <c:crosses val="autoZero"/>
        <c:auto val="1"/>
        <c:lblAlgn val="ctr"/>
        <c:lblOffset val="100"/>
        <c:noMultiLvlLbl val="0"/>
      </c:catAx>
      <c:valAx>
        <c:axId val="106708534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'Clean(CED)'!$AU$1:$AU$54</c:f>
              <c:numCache>
                <c:formatCode>0.000</c:formatCode>
                <c:ptCount val="54"/>
                <c:pt idx="0">
                  <c:v>224.20150132300003</c:v>
                </c:pt>
                <c:pt idx="1">
                  <c:v>231.18992385000001</c:v>
                </c:pt>
                <c:pt idx="2">
                  <c:v>233.49998259199998</c:v>
                </c:pt>
                <c:pt idx="3">
                  <c:v>218.17765180600003</c:v>
                </c:pt>
                <c:pt idx="4">
                  <c:v>240.56454690500001</c:v>
                </c:pt>
                <c:pt idx="5">
                  <c:v>241.29399489499994</c:v>
                </c:pt>
                <c:pt idx="6">
                  <c:v>219.63631852000003</c:v>
                </c:pt>
                <c:pt idx="7">
                  <c:v>216.86189423200008</c:v>
                </c:pt>
                <c:pt idx="8">
                  <c:v>250.190789395</c:v>
                </c:pt>
                <c:pt idx="9">
                  <c:v>216.16593181500002</c:v>
                </c:pt>
                <c:pt idx="10">
                  <c:v>237.30961929200001</c:v>
                </c:pt>
                <c:pt idx="11">
                  <c:v>237.06025430600002</c:v>
                </c:pt>
                <c:pt idx="12">
                  <c:v>216.07548637799999</c:v>
                </c:pt>
                <c:pt idx="13">
                  <c:v>244.08311768099998</c:v>
                </c:pt>
                <c:pt idx="14">
                  <c:v>232.08845551499999</c:v>
                </c:pt>
                <c:pt idx="15">
                  <c:v>205.17410460700003</c:v>
                </c:pt>
                <c:pt idx="16">
                  <c:v>207.420784037</c:v>
                </c:pt>
                <c:pt idx="17">
                  <c:v>198.30572830500003</c:v>
                </c:pt>
                <c:pt idx="18">
                  <c:v>146.36378138500001</c:v>
                </c:pt>
                <c:pt idx="19">
                  <c:v>150.92598075000001</c:v>
                </c:pt>
                <c:pt idx="20">
                  <c:v>152.43403903999999</c:v>
                </c:pt>
                <c:pt idx="21">
                  <c:v>142.43127697000003</c:v>
                </c:pt>
                <c:pt idx="22">
                  <c:v>157.04594547500002</c:v>
                </c:pt>
                <c:pt idx="23">
                  <c:v>157.52214552499996</c:v>
                </c:pt>
                <c:pt idx="24">
                  <c:v>143.38352740000002</c:v>
                </c:pt>
                <c:pt idx="25">
                  <c:v>141.57232084000006</c:v>
                </c:pt>
                <c:pt idx="26">
                  <c:v>163.33017302499999</c:v>
                </c:pt>
                <c:pt idx="27">
                  <c:v>141.11798092500001</c:v>
                </c:pt>
                <c:pt idx="28">
                  <c:v>154.92105554</c:v>
                </c:pt>
                <c:pt idx="29">
                  <c:v>154.75826447</c:v>
                </c:pt>
                <c:pt idx="30">
                  <c:v>141.05893610999999</c:v>
                </c:pt>
                <c:pt idx="31">
                  <c:v>159.34294759499997</c:v>
                </c:pt>
                <c:pt idx="32">
                  <c:v>151.512562425</c:v>
                </c:pt>
                <c:pt idx="33">
                  <c:v>133.94226896500001</c:v>
                </c:pt>
                <c:pt idx="34">
                  <c:v>135.40895181499999</c:v>
                </c:pt>
                <c:pt idx="35">
                  <c:v>129.45843847500001</c:v>
                </c:pt>
                <c:pt idx="36">
                  <c:v>253.45665522100003</c:v>
                </c:pt>
                <c:pt idx="37">
                  <c:v>261.35696895000001</c:v>
                </c:pt>
                <c:pt idx="38">
                  <c:v>263.96845798399994</c:v>
                </c:pt>
                <c:pt idx="39">
                  <c:v>246.64677776200003</c:v>
                </c:pt>
                <c:pt idx="40">
                  <c:v>271.95484893500003</c:v>
                </c:pt>
                <c:pt idx="41">
                  <c:v>272.77947966499994</c:v>
                </c:pt>
                <c:pt idx="42">
                  <c:v>248.29578004000001</c:v>
                </c:pt>
                <c:pt idx="43">
                  <c:v>245.15933226400006</c:v>
                </c:pt>
                <c:pt idx="44">
                  <c:v>282.837181165</c:v>
                </c:pt>
                <c:pt idx="45">
                  <c:v>244.37255650500001</c:v>
                </c:pt>
                <c:pt idx="46">
                  <c:v>268.27519888399996</c:v>
                </c:pt>
                <c:pt idx="47">
                  <c:v>267.993295262</c:v>
                </c:pt>
                <c:pt idx="48">
                  <c:v>244.27030920599998</c:v>
                </c:pt>
                <c:pt idx="49">
                  <c:v>275.93254388699995</c:v>
                </c:pt>
                <c:pt idx="50">
                  <c:v>262.37274640499999</c:v>
                </c:pt>
                <c:pt idx="51">
                  <c:v>231.94644988900001</c:v>
                </c:pt>
                <c:pt idx="52">
                  <c:v>234.48628949899998</c:v>
                </c:pt>
                <c:pt idx="53">
                  <c:v>224.18184673500002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B-4EFF-AF6A-55B75F29F9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'Clean(CED)'!$AV$1:$AV$54</c:f>
              <c:numCache>
                <c:formatCode>General</c:formatCode>
                <c:ptCount val="54"/>
                <c:pt idx="0">
                  <c:v>223.56372481599996</c:v>
                </c:pt>
                <c:pt idx="1">
                  <c:v>243.02945538</c:v>
                </c:pt>
                <c:pt idx="2">
                  <c:v>238.93140818800001</c:v>
                </c:pt>
                <c:pt idx="3">
                  <c:v>212.10760191399993</c:v>
                </c:pt>
                <c:pt idx="4">
                  <c:v>246.23738669200003</c:v>
                </c:pt>
                <c:pt idx="5">
                  <c:v>251.11301065000001</c:v>
                </c:pt>
                <c:pt idx="6">
                  <c:v>217.00000348399996</c:v>
                </c:pt>
                <c:pt idx="7">
                  <c:v>215.42068834999995</c:v>
                </c:pt>
                <c:pt idx="8">
                  <c:v>261.29376035599995</c:v>
                </c:pt>
                <c:pt idx="9">
                  <c:v>209.26484248399998</c:v>
                </c:pt>
                <c:pt idx="10">
                  <c:v>241.59059342799995</c:v>
                </c:pt>
                <c:pt idx="11">
                  <c:v>245.0856515159999</c:v>
                </c:pt>
                <c:pt idx="12">
                  <c:v>211.81354180999998</c:v>
                </c:pt>
                <c:pt idx="13">
                  <c:v>252.750567504</c:v>
                </c:pt>
                <c:pt idx="14">
                  <c:v>234.17263714599997</c:v>
                </c:pt>
                <c:pt idx="15">
                  <c:v>200.25813536999996</c:v>
                </c:pt>
                <c:pt idx="16">
                  <c:v>199.50798416999999</c:v>
                </c:pt>
                <c:pt idx="17">
                  <c:v>185.801144502</c:v>
                </c:pt>
                <c:pt idx="18">
                  <c:v>145.97028205099997</c:v>
                </c:pt>
                <c:pt idx="19">
                  <c:v>158.68041105</c:v>
                </c:pt>
                <c:pt idx="20">
                  <c:v>156.00445278399999</c:v>
                </c:pt>
                <c:pt idx="21">
                  <c:v>138.49009026199997</c:v>
                </c:pt>
                <c:pt idx="22">
                  <c:v>160.77471662500005</c:v>
                </c:pt>
                <c:pt idx="23">
                  <c:v>163.958288815</c:v>
                </c:pt>
                <c:pt idx="24">
                  <c:v>141.68459011999997</c:v>
                </c:pt>
                <c:pt idx="25">
                  <c:v>140.65346110399994</c:v>
                </c:pt>
                <c:pt idx="26">
                  <c:v>170.60560143499995</c:v>
                </c:pt>
                <c:pt idx="27">
                  <c:v>136.63395073499998</c:v>
                </c:pt>
                <c:pt idx="28">
                  <c:v>157.74065748399997</c:v>
                </c:pt>
                <c:pt idx="29">
                  <c:v>160.02280880199996</c:v>
                </c:pt>
                <c:pt idx="30">
                  <c:v>138.29815926599997</c:v>
                </c:pt>
                <c:pt idx="31">
                  <c:v>165.02744693700001</c:v>
                </c:pt>
                <c:pt idx="32">
                  <c:v>152.89720687499999</c:v>
                </c:pt>
                <c:pt idx="33">
                  <c:v>130.75332287899997</c:v>
                </c:pt>
                <c:pt idx="34">
                  <c:v>130.263417589</c:v>
                </c:pt>
                <c:pt idx="35">
                  <c:v>121.313708625</c:v>
                </c:pt>
                <c:pt idx="36">
                  <c:v>252.74369932299996</c:v>
                </c:pt>
                <c:pt idx="37">
                  <c:v>274.75101675000002</c:v>
                </c:pt>
                <c:pt idx="38">
                  <c:v>270.11763281199995</c:v>
                </c:pt>
                <c:pt idx="39">
                  <c:v>239.79191641599991</c:v>
                </c:pt>
                <c:pt idx="40">
                  <c:v>278.37722036500008</c:v>
                </c:pt>
                <c:pt idx="41">
                  <c:v>283.88951294499998</c:v>
                </c:pt>
                <c:pt idx="42">
                  <c:v>245.32312633999999</c:v>
                </c:pt>
                <c:pt idx="43">
                  <c:v>243.53775966199998</c:v>
                </c:pt>
                <c:pt idx="44">
                  <c:v>295.39916637499994</c:v>
                </c:pt>
                <c:pt idx="45">
                  <c:v>236.57805543500001</c:v>
                </c:pt>
                <c:pt idx="46">
                  <c:v>273.12381971199994</c:v>
                </c:pt>
                <c:pt idx="47">
                  <c:v>277.07532372599991</c:v>
                </c:pt>
                <c:pt idx="48">
                  <c:v>239.45960214799996</c:v>
                </c:pt>
                <c:pt idx="49">
                  <c:v>285.740726241</c:v>
                </c:pt>
                <c:pt idx="50">
                  <c:v>264.73750124499998</c:v>
                </c:pt>
                <c:pt idx="51">
                  <c:v>226.39591313700001</c:v>
                </c:pt>
                <c:pt idx="52">
                  <c:v>225.54763976700002</c:v>
                </c:pt>
                <c:pt idx="53">
                  <c:v>210.05143081499997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B-4EFF-AF6A-55B75F29F9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'Clean(CED)'!$AW$1:$AW$54</c:f>
              <c:numCache>
                <c:formatCode>General</c:formatCode>
                <c:ptCount val="54"/>
                <c:pt idx="0">
                  <c:v>1238.9337949229998</c:v>
                </c:pt>
                <c:pt idx="1">
                  <c:v>1345.8425188740002</c:v>
                </c:pt>
                <c:pt idx="2">
                  <c:v>1320.6434839999997</c:v>
                </c:pt>
                <c:pt idx="3">
                  <c:v>1178.0216047820002</c:v>
                </c:pt>
                <c:pt idx="4">
                  <c:v>1359.4886529689998</c:v>
                </c:pt>
                <c:pt idx="5">
                  <c:v>1385.412771279</c:v>
                </c:pt>
                <c:pt idx="6">
                  <c:v>1204.0347592719997</c:v>
                </c:pt>
                <c:pt idx="7">
                  <c:v>1195.6379679119996</c:v>
                </c:pt>
                <c:pt idx="8">
                  <c:v>1439.543004915</c:v>
                </c:pt>
                <c:pt idx="9">
                  <c:v>1162.9067778630001</c:v>
                </c:pt>
                <c:pt idx="10">
                  <c:v>1334.7818294839999</c:v>
                </c:pt>
                <c:pt idx="11">
                  <c:v>1353.3655377939997</c:v>
                </c:pt>
                <c:pt idx="12">
                  <c:v>1176.4585185700003</c:v>
                </c:pt>
                <c:pt idx="13">
                  <c:v>1394.1192193449999</c:v>
                </c:pt>
                <c:pt idx="14">
                  <c:v>1295.3408662510001</c:v>
                </c:pt>
                <c:pt idx="15">
                  <c:v>1115.0195379829997</c:v>
                </c:pt>
                <c:pt idx="16">
                  <c:v>1111.0303758290004</c:v>
                </c:pt>
                <c:pt idx="17">
                  <c:v>1038.1515385290002</c:v>
                </c:pt>
                <c:pt idx="18">
                  <c:v>791.66859322459175</c:v>
                </c:pt>
                <c:pt idx="19">
                  <c:v>853.89478731416727</c:v>
                </c:pt>
                <c:pt idx="20">
                  <c:v>840.86991929339752</c:v>
                </c:pt>
                <c:pt idx="21">
                  <c:v>755.43044832236944</c:v>
                </c:pt>
                <c:pt idx="22">
                  <c:v>865.54187394329995</c:v>
                </c:pt>
                <c:pt idx="23">
                  <c:v>880.0757848166686</c:v>
                </c:pt>
                <c:pt idx="24">
                  <c:v>770.36647300180141</c:v>
                </c:pt>
                <c:pt idx="25">
                  <c:v>764.42885052256634</c:v>
                </c:pt>
                <c:pt idx="26">
                  <c:v>913.99658602534203</c:v>
                </c:pt>
                <c:pt idx="27">
                  <c:v>746.18773088607099</c:v>
                </c:pt>
                <c:pt idx="28">
                  <c:v>850.44985779748652</c:v>
                </c:pt>
                <c:pt idx="29">
                  <c:v>860.49421789320968</c:v>
                </c:pt>
                <c:pt idx="30">
                  <c:v>753.55664175795096</c:v>
                </c:pt>
                <c:pt idx="31">
                  <c:v>886.18990988012035</c:v>
                </c:pt>
                <c:pt idx="32">
                  <c:v>826.34540318908239</c:v>
                </c:pt>
                <c:pt idx="33">
                  <c:v>714.66647421573532</c:v>
                </c:pt>
                <c:pt idx="34">
                  <c:v>713.57325955005911</c:v>
                </c:pt>
                <c:pt idx="35">
                  <c:v>669.29126837916294</c:v>
                </c:pt>
                <c:pt idx="36">
                  <c:v>1400.5750952420003</c:v>
                </c:pt>
                <c:pt idx="37">
                  <c:v>1521.4312494330004</c:v>
                </c:pt>
                <c:pt idx="38">
                  <c:v>1492.944959054</c:v>
                </c:pt>
                <c:pt idx="39">
                  <c:v>1331.7161104410004</c:v>
                </c:pt>
                <c:pt idx="40">
                  <c:v>1536.8581843330001</c:v>
                </c:pt>
                <c:pt idx="41">
                  <c:v>1566.1643336080003</c:v>
                </c:pt>
                <c:pt idx="42">
                  <c:v>1361.1229552389998</c:v>
                </c:pt>
                <c:pt idx="43">
                  <c:v>1351.6305751129998</c:v>
                </c:pt>
                <c:pt idx="44">
                  <c:v>1627.3567801700001</c:v>
                </c:pt>
                <c:pt idx="45">
                  <c:v>1314.6293248260001</c:v>
                </c:pt>
                <c:pt idx="46">
                  <c:v>1508.9279825570002</c:v>
                </c:pt>
                <c:pt idx="47">
                  <c:v>1529.9360537699997</c:v>
                </c:pt>
                <c:pt idx="48">
                  <c:v>1329.9489817760004</c:v>
                </c:pt>
                <c:pt idx="49">
                  <c:v>1576.0067682620002</c:v>
                </c:pt>
                <c:pt idx="50">
                  <c:v>1464.3413484470002</c:v>
                </c:pt>
                <c:pt idx="51">
                  <c:v>1260.4941890699999</c:v>
                </c:pt>
                <c:pt idx="52">
                  <c:v>1255.9847474870005</c:v>
                </c:pt>
                <c:pt idx="53">
                  <c:v>1173.5977944030003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B-4EFF-AF6A-55B75F29F9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'Clean(CED)'!$AX$1:$AX$54</c:f>
              <c:numCache>
                <c:formatCode>0.000</c:formatCode>
                <c:ptCount val="54"/>
                <c:pt idx="0">
                  <c:v>1232.667692626</c:v>
                </c:pt>
                <c:pt idx="1">
                  <c:v>1282.6300907999998</c:v>
                </c:pt>
                <c:pt idx="2">
                  <c:v>1292.9380586770003</c:v>
                </c:pt>
                <c:pt idx="3">
                  <c:v>1193.4817716979996</c:v>
                </c:pt>
                <c:pt idx="4">
                  <c:v>1338.7917756419999</c:v>
                </c:pt>
                <c:pt idx="5">
                  <c:v>1343.528030787</c:v>
                </c:pt>
                <c:pt idx="6">
                  <c:v>1203.0359919080001</c:v>
                </c:pt>
                <c:pt idx="7">
                  <c:v>1184.9433008160004</c:v>
                </c:pt>
                <c:pt idx="8">
                  <c:v>1401.2745630810002</c:v>
                </c:pt>
                <c:pt idx="9">
                  <c:v>1180.4240754309994</c:v>
                </c:pt>
                <c:pt idx="10">
                  <c:v>1317.6647349669995</c:v>
                </c:pt>
                <c:pt idx="11">
                  <c:v>1316.0474819490009</c:v>
                </c:pt>
                <c:pt idx="12">
                  <c:v>1179.9231721769997</c:v>
                </c:pt>
                <c:pt idx="13">
                  <c:v>1361.6307829040004</c:v>
                </c:pt>
                <c:pt idx="14">
                  <c:v>1283.7750463510004</c:v>
                </c:pt>
                <c:pt idx="15">
                  <c:v>1109.0806261710002</c:v>
                </c:pt>
                <c:pt idx="16">
                  <c:v>1123.6617879289995</c:v>
                </c:pt>
                <c:pt idx="17">
                  <c:v>1064.4975584189999</c:v>
                </c:pt>
                <c:pt idx="36">
                  <c:v>237.10110098299981</c:v>
                </c:pt>
                <c:pt idx="37">
                  <c:v>247.85985932400007</c:v>
                </c:pt>
                <c:pt idx="38">
                  <c:v>251.531123949</c:v>
                </c:pt>
                <c:pt idx="39">
                  <c:v>227.75294795499974</c:v>
                </c:pt>
                <c:pt idx="40">
                  <c:v>262.49447823999952</c:v>
                </c:pt>
                <c:pt idx="41">
                  <c:v>263.62642360599983</c:v>
                </c:pt>
                <c:pt idx="42">
                  <c:v>230.01655728500003</c:v>
                </c:pt>
                <c:pt idx="43">
                  <c:v>225.71090317600027</c:v>
                </c:pt>
                <c:pt idx="44">
                  <c:v>277.4331848319996</c:v>
                </c:pt>
                <c:pt idx="45">
                  <c:v>224.63100241799981</c:v>
                </c:pt>
                <c:pt idx="46">
                  <c:v>257.44329374600028</c:v>
                </c:pt>
                <c:pt idx="47">
                  <c:v>257.05615448300028</c:v>
                </c:pt>
                <c:pt idx="48">
                  <c:v>224.49057237199975</c:v>
                </c:pt>
                <c:pt idx="49">
                  <c:v>267.9548164539994</c:v>
                </c:pt>
                <c:pt idx="50">
                  <c:v>249.34066481699944</c:v>
                </c:pt>
                <c:pt idx="51">
                  <c:v>207.5728876310003</c:v>
                </c:pt>
                <c:pt idx="52">
                  <c:v>211.05953304799931</c:v>
                </c:pt>
                <c:pt idx="53">
                  <c:v>196.91419820299978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B-4EFF-AF6A-55B75F29F9F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'Clean(CED)'!$AY$1:$AY$54</c:f>
              <c:numCache>
                <c:formatCode>0.000</c:formatCode>
                <c:ptCount val="54"/>
                <c:pt idx="0">
                  <c:v>686.23131030149989</c:v>
                </c:pt>
                <c:pt idx="1">
                  <c:v>633.95120344950055</c:v>
                </c:pt>
                <c:pt idx="2">
                  <c:v>691.47543365699994</c:v>
                </c:pt>
                <c:pt idx="3">
                  <c:v>682.8341776530001</c:v>
                </c:pt>
                <c:pt idx="4">
                  <c:v>695.46025128899964</c:v>
                </c:pt>
                <c:pt idx="5">
                  <c:v>695.8711895309998</c:v>
                </c:pt>
                <c:pt idx="6">
                  <c:v>683.65649554500033</c:v>
                </c:pt>
                <c:pt idx="7">
                  <c:v>682.09140464700022</c:v>
                </c:pt>
                <c:pt idx="8">
                  <c:v>700.88935796550049</c:v>
                </c:pt>
                <c:pt idx="9">
                  <c:v>681.69952470450062</c:v>
                </c:pt>
                <c:pt idx="10">
                  <c:v>693.62446400250064</c:v>
                </c:pt>
                <c:pt idx="11">
                  <c:v>693.48330241799886</c:v>
                </c:pt>
                <c:pt idx="12">
                  <c:v>681.64817794499959</c:v>
                </c:pt>
                <c:pt idx="13">
                  <c:v>697.44457630799934</c:v>
                </c:pt>
                <c:pt idx="14">
                  <c:v>690.67967054999917</c:v>
                </c:pt>
                <c:pt idx="15">
                  <c:v>675.49923273750028</c:v>
                </c:pt>
                <c:pt idx="16">
                  <c:v>676.76684181300016</c:v>
                </c:pt>
                <c:pt idx="17">
                  <c:v>671.62600395899926</c:v>
                </c:pt>
                <c:pt idx="18">
                  <c:v>671.35389216999943</c:v>
                </c:pt>
                <c:pt idx="19">
                  <c:v>685.53901265399941</c:v>
                </c:pt>
                <c:pt idx="20">
                  <c:v>699.4930699140001</c:v>
                </c:pt>
                <c:pt idx="21">
                  <c:v>653.12507094199941</c:v>
                </c:pt>
                <c:pt idx="22">
                  <c:v>720.87374439200005</c:v>
                </c:pt>
                <c:pt idx="23">
                  <c:v>723.07974067999987</c:v>
                </c:pt>
                <c:pt idx="24">
                  <c:v>657.53831603399999</c:v>
                </c:pt>
                <c:pt idx="25">
                  <c:v>649.14100634200008</c:v>
                </c:pt>
                <c:pt idx="26">
                  <c:v>750.00520950400005</c:v>
                </c:pt>
                <c:pt idx="27">
                  <c:v>647.03696746800017</c:v>
                </c:pt>
                <c:pt idx="28">
                  <c:v>711.02336957399973</c:v>
                </c:pt>
                <c:pt idx="29">
                  <c:v>710.2670665600001</c:v>
                </c:pt>
                <c:pt idx="30">
                  <c:v>646.76214332599943</c:v>
                </c:pt>
                <c:pt idx="31">
                  <c:v>731.5214238799997</c:v>
                </c:pt>
                <c:pt idx="32">
                  <c:v>695.22248529199976</c:v>
                </c:pt>
                <c:pt idx="33">
                  <c:v>613.76956165399997</c:v>
                </c:pt>
                <c:pt idx="34">
                  <c:v>620.57029196399981</c:v>
                </c:pt>
                <c:pt idx="35">
                  <c:v>592.98570586799974</c:v>
                </c:pt>
                <c:pt idx="36">
                  <c:v>686.43044840999983</c:v>
                </c:pt>
                <c:pt idx="37">
                  <c:v>634.15643705999946</c:v>
                </c:pt>
                <c:pt idx="38">
                  <c:v>691.67992525600039</c:v>
                </c:pt>
                <c:pt idx="39">
                  <c:v>683.0294846610002</c:v>
                </c:pt>
                <c:pt idx="40">
                  <c:v>695.66779634500062</c:v>
                </c:pt>
                <c:pt idx="41">
                  <c:v>696.08000061999974</c:v>
                </c:pt>
                <c:pt idx="42">
                  <c:v>683.85324309899988</c:v>
                </c:pt>
                <c:pt idx="43">
                  <c:v>682.28723768849977</c:v>
                </c:pt>
                <c:pt idx="44">
                  <c:v>701.10224785650007</c:v>
                </c:pt>
                <c:pt idx="45">
                  <c:v>681.89381122150007</c:v>
                </c:pt>
                <c:pt idx="46">
                  <c:v>693.83028167449947</c:v>
                </c:pt>
                <c:pt idx="47">
                  <c:v>693.68992344649996</c:v>
                </c:pt>
                <c:pt idx="48">
                  <c:v>681.8430404174992</c:v>
                </c:pt>
                <c:pt idx="49">
                  <c:v>697.65431550000039</c:v>
                </c:pt>
                <c:pt idx="50">
                  <c:v>690.88280024699998</c:v>
                </c:pt>
                <c:pt idx="51">
                  <c:v>675.6893037149996</c:v>
                </c:pt>
                <c:pt idx="52">
                  <c:v>676.95719558250016</c:v>
                </c:pt>
                <c:pt idx="53">
                  <c:v>671.81140807149995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B-4EFF-AF6A-55B75F29F9F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'Clean(CED)'!$AZ$1:$AZ$54</c:f>
              <c:numCache>
                <c:formatCode>0.000</c:formatCode>
                <c:ptCount val="54"/>
                <c:pt idx="0">
                  <c:v>396.57372658910026</c:v>
                </c:pt>
                <c:pt idx="1">
                  <c:v>410.80536496769901</c:v>
                </c:pt>
                <c:pt idx="2">
                  <c:v>415.25926010699959</c:v>
                </c:pt>
                <c:pt idx="3">
                  <c:v>384.41913523030007</c:v>
                </c:pt>
                <c:pt idx="4">
                  <c:v>429.47835000030045</c:v>
                </c:pt>
                <c:pt idx="5">
                  <c:v>430.94669162150012</c:v>
                </c:pt>
                <c:pt idx="6">
                  <c:v>387.3852057952995</c:v>
                </c:pt>
                <c:pt idx="7">
                  <c:v>381.77100427979985</c:v>
                </c:pt>
                <c:pt idx="8">
                  <c:v>448.85361161150013</c:v>
                </c:pt>
                <c:pt idx="9">
                  <c:v>380.37005089159948</c:v>
                </c:pt>
                <c:pt idx="10">
                  <c:v>422.92702028429994</c:v>
                </c:pt>
                <c:pt idx="11">
                  <c:v>422.42519348000087</c:v>
                </c:pt>
                <c:pt idx="12">
                  <c:v>380.21811483030024</c:v>
                </c:pt>
                <c:pt idx="13">
                  <c:v>436.56039075580065</c:v>
                </c:pt>
                <c:pt idx="14">
                  <c:v>412.41811992649991</c:v>
                </c:pt>
                <c:pt idx="15">
                  <c:v>358.24651497159994</c:v>
                </c:pt>
                <c:pt idx="16">
                  <c:v>362.76835145750056</c:v>
                </c:pt>
                <c:pt idx="17">
                  <c:v>344.42207673810071</c:v>
                </c:pt>
                <c:pt idx="18">
                  <c:v>396.59315343380013</c:v>
                </c:pt>
                <c:pt idx="19">
                  <c:v>410.82625107440049</c:v>
                </c:pt>
                <c:pt idx="20">
                  <c:v>415.27988042229958</c:v>
                </c:pt>
                <c:pt idx="21">
                  <c:v>384.43770058360042</c:v>
                </c:pt>
                <c:pt idx="22">
                  <c:v>429.49961460019995</c:v>
                </c:pt>
                <c:pt idx="23">
                  <c:v>430.96823642549998</c:v>
                </c:pt>
                <c:pt idx="24">
                  <c:v>387.40407469510023</c:v>
                </c:pt>
                <c:pt idx="25">
                  <c:v>381.78968317240037</c:v>
                </c:pt>
                <c:pt idx="26">
                  <c:v>448.87605274929956</c:v>
                </c:pt>
                <c:pt idx="27">
                  <c:v>380.38839119599925</c:v>
                </c:pt>
                <c:pt idx="28">
                  <c:v>422.94791920329976</c:v>
                </c:pt>
                <c:pt idx="29">
                  <c:v>422.44627742839998</c:v>
                </c:pt>
                <c:pt idx="30">
                  <c:v>380.23660227650043</c:v>
                </c:pt>
                <c:pt idx="31">
                  <c:v>436.5821383655998</c:v>
                </c:pt>
                <c:pt idx="32">
                  <c:v>412.43840293079984</c:v>
                </c:pt>
                <c:pt idx="33">
                  <c:v>358.26393386060022</c:v>
                </c:pt>
                <c:pt idx="34">
                  <c:v>362.78578812390015</c:v>
                </c:pt>
                <c:pt idx="35">
                  <c:v>344.43845608510014</c:v>
                </c:pt>
                <c:pt idx="36">
                  <c:v>396.57012548560033</c:v>
                </c:pt>
                <c:pt idx="37">
                  <c:v>410.80165645039961</c:v>
                </c:pt>
                <c:pt idx="38">
                  <c:v>415.25551456579979</c:v>
                </c:pt>
                <c:pt idx="39">
                  <c:v>384.41562257770011</c:v>
                </c:pt>
                <c:pt idx="40">
                  <c:v>429.47444829489905</c:v>
                </c:pt>
                <c:pt idx="41">
                  <c:v>430.94280945000082</c:v>
                </c:pt>
                <c:pt idx="42">
                  <c:v>387.38165910420048</c:v>
                </c:pt>
                <c:pt idx="43">
                  <c:v>381.76753172510053</c:v>
                </c:pt>
                <c:pt idx="44">
                  <c:v>448.84954852479996</c:v>
                </c:pt>
                <c:pt idx="45">
                  <c:v>380.36657831800039</c:v>
                </c:pt>
                <c:pt idx="46">
                  <c:v>422.92319745880059</c:v>
                </c:pt>
                <c:pt idx="47">
                  <c:v>422.42139318310001</c:v>
                </c:pt>
                <c:pt idx="48">
                  <c:v>380.21464116530069</c:v>
                </c:pt>
                <c:pt idx="49">
                  <c:v>436.55644313099992</c:v>
                </c:pt>
                <c:pt idx="50">
                  <c:v>412.41438286950006</c:v>
                </c:pt>
                <c:pt idx="51">
                  <c:v>358.24325772519978</c:v>
                </c:pt>
                <c:pt idx="52">
                  <c:v>362.76500824150025</c:v>
                </c:pt>
                <c:pt idx="53">
                  <c:v>344.41891400149962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B-4EFF-AF6A-55B75F29F9F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'Clean(CED)'!$AR$1:$AT$54</c:f>
              <c:multiLvlStrCache>
                <c:ptCount val="54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Single-Si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  <c:pt idx="11">
                    <c:v>Single-Si</c:v>
                  </c:pt>
                  <c:pt idx="12">
                    <c:v>Single-Si</c:v>
                  </c:pt>
                  <c:pt idx="13">
                    <c:v>Single-Si</c:v>
                  </c:pt>
                  <c:pt idx="14">
                    <c:v>Single-Si</c:v>
                  </c:pt>
                  <c:pt idx="15">
                    <c:v>Single-Si</c:v>
                  </c:pt>
                  <c:pt idx="16">
                    <c:v>Single-Si</c:v>
                  </c:pt>
                  <c:pt idx="17">
                    <c:v>Single-Si</c:v>
                  </c:pt>
                  <c:pt idx="18">
                    <c:v>Ribbon-Si</c:v>
                  </c:pt>
                  <c:pt idx="19">
                    <c:v>Ribbon-Si</c:v>
                  </c:pt>
                  <c:pt idx="20">
                    <c:v>Ribbon-Si</c:v>
                  </c:pt>
                  <c:pt idx="21">
                    <c:v>Ribbon-Si</c:v>
                  </c:pt>
                  <c:pt idx="22">
                    <c:v>Ribbon-Si</c:v>
                  </c:pt>
                  <c:pt idx="23">
                    <c:v>Ribbon-Si</c:v>
                  </c:pt>
                  <c:pt idx="24">
                    <c:v>Ribbon-Si</c:v>
                  </c:pt>
                  <c:pt idx="25">
                    <c:v>Ribbon-Si</c:v>
                  </c:pt>
                  <c:pt idx="26">
                    <c:v>Ribbon-Si</c:v>
                  </c:pt>
                  <c:pt idx="27">
                    <c:v>Ribbon-Si</c:v>
                  </c:pt>
                  <c:pt idx="28">
                    <c:v>Ribbon-Si</c:v>
                  </c:pt>
                  <c:pt idx="29">
                    <c:v>Ribbon-Si</c:v>
                  </c:pt>
                  <c:pt idx="30">
                    <c:v>Ribbon-Si</c:v>
                  </c:pt>
                  <c:pt idx="31">
                    <c:v>Ribbon-Si</c:v>
                  </c:pt>
                  <c:pt idx="32">
                    <c:v>Ribbon-Si</c:v>
                  </c:pt>
                  <c:pt idx="33">
                    <c:v>Ribbon-Si</c:v>
                  </c:pt>
                  <c:pt idx="34">
                    <c:v>Ribbon-Si</c:v>
                  </c:pt>
                  <c:pt idx="35">
                    <c:v>Ribbon-Si</c:v>
                  </c:pt>
                  <c:pt idx="36">
                    <c:v>Multi-Si</c:v>
                  </c:pt>
                  <c:pt idx="37">
                    <c:v>Multi-Si</c:v>
                  </c:pt>
                  <c:pt idx="38">
                    <c:v>Multi-Si</c:v>
                  </c:pt>
                  <c:pt idx="39">
                    <c:v>Multi-Si</c:v>
                  </c:pt>
                  <c:pt idx="40">
                    <c:v>Multi-Si</c:v>
                  </c:pt>
                  <c:pt idx="41">
                    <c:v>Multi-Si</c:v>
                  </c:pt>
                  <c:pt idx="42">
                    <c:v>Multi-Si</c:v>
                  </c:pt>
                  <c:pt idx="43">
                    <c:v>Multi-Si</c:v>
                  </c:pt>
                  <c:pt idx="44">
                    <c:v>Multi-Si</c:v>
                  </c:pt>
                  <c:pt idx="45">
                    <c:v>Multi-Si</c:v>
                  </c:pt>
                  <c:pt idx="46">
                    <c:v>Multi-Si</c:v>
                  </c:pt>
                  <c:pt idx="47">
                    <c:v>Multi-Si</c:v>
                  </c:pt>
                  <c:pt idx="48">
                    <c:v>Multi-Si</c:v>
                  </c:pt>
                  <c:pt idx="49">
                    <c:v>Multi-Si</c:v>
                  </c:pt>
                  <c:pt idx="50">
                    <c:v>Multi-Si</c:v>
                  </c:pt>
                  <c:pt idx="51">
                    <c:v>Multi-Si</c:v>
                  </c:pt>
                  <c:pt idx="52">
                    <c:v>Multi-Si</c:v>
                  </c:pt>
                  <c:pt idx="53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  <c:pt idx="6">
                    <c:v>China</c:v>
                  </c:pt>
                  <c:pt idx="7">
                    <c:v>Japan</c:v>
                  </c:pt>
                  <c:pt idx="8">
                    <c:v>Korea</c:v>
                  </c:pt>
                  <c:pt idx="9">
                    <c:v>Mexico</c:v>
                  </c:pt>
                  <c:pt idx="10">
                    <c:v>Malaysia</c:v>
                  </c:pt>
                  <c:pt idx="11">
                    <c:v>Taiwan</c:v>
                  </c:pt>
                  <c:pt idx="12">
                    <c:v>China</c:v>
                  </c:pt>
                  <c:pt idx="13">
                    <c:v>Korea</c:v>
                  </c:pt>
                  <c:pt idx="14">
                    <c:v>Malaysia</c:v>
                  </c:pt>
                  <c:pt idx="15">
                    <c:v>Singapore</c:v>
                  </c:pt>
                  <c:pt idx="16">
                    <c:v>Thailand</c:v>
                  </c:pt>
                  <c:pt idx="17">
                    <c:v>Vietnam</c:v>
                  </c:pt>
                  <c:pt idx="18">
                    <c:v>China</c:v>
                  </c:pt>
                  <c:pt idx="19">
                    <c:v>Germany</c:v>
                  </c:pt>
                  <c:pt idx="20">
                    <c:v>Japan</c:v>
                  </c:pt>
                  <c:pt idx="21">
                    <c:v>Mexico</c:v>
                  </c:pt>
                  <c:pt idx="22">
                    <c:v>Malaysia</c:v>
                  </c:pt>
                  <c:pt idx="23">
                    <c:v>Taiwan</c:v>
                  </c:pt>
                  <c:pt idx="24">
                    <c:v>China</c:v>
                  </c:pt>
                  <c:pt idx="25">
                    <c:v>Japan</c:v>
                  </c:pt>
                  <c:pt idx="26">
                    <c:v>Korea</c:v>
                  </c:pt>
                  <c:pt idx="27">
                    <c:v>Mexico</c:v>
                  </c:pt>
                  <c:pt idx="28">
                    <c:v>Malaysia</c:v>
                  </c:pt>
                  <c:pt idx="29">
                    <c:v>Taiwan</c:v>
                  </c:pt>
                  <c:pt idx="30">
                    <c:v>China</c:v>
                  </c:pt>
                  <c:pt idx="31">
                    <c:v>Korea</c:v>
                  </c:pt>
                  <c:pt idx="32">
                    <c:v>Malaysia</c:v>
                  </c:pt>
                  <c:pt idx="33">
                    <c:v>Singapore</c:v>
                  </c:pt>
                  <c:pt idx="34">
                    <c:v>Thailand</c:v>
                  </c:pt>
                  <c:pt idx="35">
                    <c:v>Vietnam</c:v>
                  </c:pt>
                  <c:pt idx="36">
                    <c:v>China</c:v>
                  </c:pt>
                  <c:pt idx="37">
                    <c:v>Germany</c:v>
                  </c:pt>
                  <c:pt idx="38">
                    <c:v>Japan</c:v>
                  </c:pt>
                  <c:pt idx="39">
                    <c:v>Mexico</c:v>
                  </c:pt>
                  <c:pt idx="40">
                    <c:v>Malaysia</c:v>
                  </c:pt>
                  <c:pt idx="41">
                    <c:v>Taiwan</c:v>
                  </c:pt>
                  <c:pt idx="42">
                    <c:v>China</c:v>
                  </c:pt>
                  <c:pt idx="43">
                    <c:v>Japan</c:v>
                  </c:pt>
                  <c:pt idx="44">
                    <c:v>Korea</c:v>
                  </c:pt>
                  <c:pt idx="45">
                    <c:v>Mexico</c:v>
                  </c:pt>
                  <c:pt idx="46">
                    <c:v>Malaysia</c:v>
                  </c:pt>
                  <c:pt idx="47">
                    <c:v>Taiwan</c:v>
                  </c:pt>
                  <c:pt idx="48">
                    <c:v>China</c:v>
                  </c:pt>
                  <c:pt idx="49">
                    <c:v>Korea</c:v>
                  </c:pt>
                  <c:pt idx="50">
                    <c:v>Malaysia</c:v>
                  </c:pt>
                  <c:pt idx="51">
                    <c:v>Singapore</c:v>
                  </c:pt>
                  <c:pt idx="52">
                    <c:v>Thailand</c:v>
                  </c:pt>
                  <c:pt idx="53">
                    <c:v>Vietnam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2015</c:v>
                  </c:pt>
                  <c:pt idx="25">
                    <c:v>2015</c:v>
                  </c:pt>
                  <c:pt idx="26">
                    <c:v>2015</c:v>
                  </c:pt>
                  <c:pt idx="27">
                    <c:v>2015</c:v>
                  </c:pt>
                  <c:pt idx="28">
                    <c:v>2015</c:v>
                  </c:pt>
                  <c:pt idx="29">
                    <c:v>2015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2015</c:v>
                  </c:pt>
                  <c:pt idx="43">
                    <c:v>2015</c:v>
                  </c:pt>
                  <c:pt idx="44">
                    <c:v>2015</c:v>
                  </c:pt>
                  <c:pt idx="45">
                    <c:v>2015</c:v>
                  </c:pt>
                  <c:pt idx="46">
                    <c:v>2015</c:v>
                  </c:pt>
                  <c:pt idx="47">
                    <c:v>2015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2020</c:v>
                  </c:pt>
                  <c:pt idx="53">
                    <c:v>2020</c:v>
                  </c:pt>
                </c:lvl>
              </c:multiLvlStrCache>
            </c:multiLvlStrRef>
          </c:cat>
          <c:val>
            <c:numRef>
              <c:f>'Clean(CED)'!$BA$1:$BA$54</c:f>
              <c:numCache>
                <c:formatCode>0.000</c:formatCode>
                <c:ptCount val="54"/>
                <c:pt idx="0">
                  <c:v>696.51457942140041</c:v>
                </c:pt>
                <c:pt idx="1">
                  <c:v>705.36976267879982</c:v>
                </c:pt>
                <c:pt idx="2">
                  <c:v>699.6409427790004</c:v>
                </c:pt>
                <c:pt idx="3">
                  <c:v>694.48923691670007</c:v>
                </c:pt>
                <c:pt idx="4">
                  <c:v>702.01618650269847</c:v>
                </c:pt>
                <c:pt idx="5">
                  <c:v>702.26145123649985</c:v>
                </c:pt>
                <c:pt idx="6">
                  <c:v>694.97968547570053</c:v>
                </c:pt>
                <c:pt idx="7">
                  <c:v>694.04684976320095</c:v>
                </c:pt>
                <c:pt idx="8">
                  <c:v>705.2527426759998</c:v>
                </c:pt>
                <c:pt idx="9">
                  <c:v>693.81284681090028</c:v>
                </c:pt>
                <c:pt idx="10">
                  <c:v>700.92182854219936</c:v>
                </c:pt>
                <c:pt idx="11">
                  <c:v>700.83798853699864</c:v>
                </c:pt>
                <c:pt idx="12">
                  <c:v>693.78245828970012</c:v>
                </c:pt>
                <c:pt idx="13">
                  <c:v>703.19921550219988</c:v>
                </c:pt>
                <c:pt idx="14">
                  <c:v>699.1663442604995</c:v>
                </c:pt>
                <c:pt idx="15">
                  <c:v>690.11716815989939</c:v>
                </c:pt>
                <c:pt idx="16">
                  <c:v>690.87253476449951</c:v>
                </c:pt>
                <c:pt idx="17">
                  <c:v>687.80786954789937</c:v>
                </c:pt>
                <c:pt idx="18">
                  <c:v>696.51459675620026</c:v>
                </c:pt>
                <c:pt idx="19">
                  <c:v>705.36976749160021</c:v>
                </c:pt>
                <c:pt idx="20">
                  <c:v>699.64092906370024</c:v>
                </c:pt>
                <c:pt idx="21">
                  <c:v>694.48923533439984</c:v>
                </c:pt>
                <c:pt idx="22">
                  <c:v>702.01618798780009</c:v>
                </c:pt>
                <c:pt idx="23">
                  <c:v>702.26146821450038</c:v>
                </c:pt>
                <c:pt idx="24">
                  <c:v>694.97966565090019</c:v>
                </c:pt>
                <c:pt idx="25">
                  <c:v>694.04684950560022</c:v>
                </c:pt>
                <c:pt idx="26">
                  <c:v>705.25275042670137</c:v>
                </c:pt>
                <c:pt idx="27">
                  <c:v>693.81285969600049</c:v>
                </c:pt>
                <c:pt idx="28">
                  <c:v>700.92182244270089</c:v>
                </c:pt>
                <c:pt idx="29">
                  <c:v>700.83797949160044</c:v>
                </c:pt>
                <c:pt idx="30">
                  <c:v>693.78242723749963</c:v>
                </c:pt>
                <c:pt idx="31">
                  <c:v>703.19922115439977</c:v>
                </c:pt>
                <c:pt idx="32">
                  <c:v>699.16635323720084</c:v>
                </c:pt>
                <c:pt idx="33">
                  <c:v>690.11718488540009</c:v>
                </c:pt>
                <c:pt idx="34">
                  <c:v>690.87253449210016</c:v>
                </c:pt>
                <c:pt idx="35">
                  <c:v>687.80786662689979</c:v>
                </c:pt>
                <c:pt idx="36">
                  <c:v>696.51460533540012</c:v>
                </c:pt>
                <c:pt idx="37">
                  <c:v>705.3697820326006</c:v>
                </c:pt>
                <c:pt idx="38">
                  <c:v>699.64092637919975</c:v>
                </c:pt>
                <c:pt idx="39">
                  <c:v>694.48924018729986</c:v>
                </c:pt>
                <c:pt idx="40">
                  <c:v>702.01620348710048</c:v>
                </c:pt>
                <c:pt idx="41">
                  <c:v>702.2614401059991</c:v>
                </c:pt>
                <c:pt idx="42">
                  <c:v>694.97967889279971</c:v>
                </c:pt>
                <c:pt idx="43">
                  <c:v>694.04686037139982</c:v>
                </c:pt>
                <c:pt idx="44">
                  <c:v>705.25275107669995</c:v>
                </c:pt>
                <c:pt idx="45">
                  <c:v>693.81285127649926</c:v>
                </c:pt>
                <c:pt idx="46">
                  <c:v>700.92181596769979</c:v>
                </c:pt>
                <c:pt idx="47">
                  <c:v>700.83795612940048</c:v>
                </c:pt>
                <c:pt idx="48">
                  <c:v>693.78246291519963</c:v>
                </c:pt>
                <c:pt idx="49">
                  <c:v>703.19921652499988</c:v>
                </c:pt>
                <c:pt idx="50">
                  <c:v>699.16633596950032</c:v>
                </c:pt>
                <c:pt idx="51">
                  <c:v>690.11716883280042</c:v>
                </c:pt>
                <c:pt idx="52">
                  <c:v>690.87253637499998</c:v>
                </c:pt>
                <c:pt idx="53">
                  <c:v>687.80785777100027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B-4EFF-AF6A-55B75F29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212431"/>
        <c:axId val="1067104479"/>
      </c:barChart>
      <c:catAx>
        <c:axId val="10742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04479"/>
        <c:crosses val="autoZero"/>
        <c:auto val="1"/>
        <c:lblAlgn val="ctr"/>
        <c:lblOffset val="100"/>
        <c:noMultiLvlLbl val="0"/>
      </c:catAx>
      <c:valAx>
        <c:axId val="106710447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'Clean(CED)'!$P$119:$P$141</c:f>
              <c:numCache>
                <c:formatCode>0.000</c:formatCode>
                <c:ptCount val="23"/>
                <c:pt idx="0">
                  <c:v>212.84302683300001</c:v>
                </c:pt>
                <c:pt idx="1">
                  <c:v>202.02213016500002</c:v>
                </c:pt>
                <c:pt idx="2">
                  <c:v>194.24363152799998</c:v>
                </c:pt>
                <c:pt idx="3">
                  <c:v>189.30371344800002</c:v>
                </c:pt>
                <c:pt idx="4">
                  <c:v>186.15457935699999</c:v>
                </c:pt>
                <c:pt idx="5">
                  <c:v>183.41259620800002</c:v>
                </c:pt>
                <c:pt idx="6">
                  <c:v>180.51134961099999</c:v>
                </c:pt>
                <c:pt idx="8">
                  <c:v>138.94871383500001</c:v>
                </c:pt>
                <c:pt idx="9">
                  <c:v>131.884589175</c:v>
                </c:pt>
                <c:pt idx="10">
                  <c:v>126.80661035999999</c:v>
                </c:pt>
                <c:pt idx="11">
                  <c:v>123.58172076000001</c:v>
                </c:pt>
                <c:pt idx="12">
                  <c:v>121.52589521499999</c:v>
                </c:pt>
                <c:pt idx="13">
                  <c:v>119.73586696000001</c:v>
                </c:pt>
                <c:pt idx="14">
                  <c:v>117.84186794499999</c:v>
                </c:pt>
                <c:pt idx="16">
                  <c:v>240.61605899099999</c:v>
                </c:pt>
                <c:pt idx="17">
                  <c:v>228.38318695500001</c:v>
                </c:pt>
                <c:pt idx="18">
                  <c:v>219.58970325599998</c:v>
                </c:pt>
                <c:pt idx="19">
                  <c:v>214.00519509600002</c:v>
                </c:pt>
                <c:pt idx="20">
                  <c:v>210.44514313899998</c:v>
                </c:pt>
                <c:pt idx="21">
                  <c:v>207.345369616</c:v>
                </c:pt>
                <c:pt idx="22">
                  <c:v>204.06555099699997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7-4907-8500-B3BD46EFED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'Clean(CED)'!$Q$119:$Q$141</c:f>
              <c:numCache>
                <c:formatCode>General</c:formatCode>
                <c:ptCount val="23"/>
                <c:pt idx="0">
                  <c:v>207.95123217399998</c:v>
                </c:pt>
                <c:pt idx="1">
                  <c:v>192.62037786600001</c:v>
                </c:pt>
                <c:pt idx="2">
                  <c:v>181.65364083399996</c:v>
                </c:pt>
                <c:pt idx="3">
                  <c:v>174.74841660199996</c:v>
                </c:pt>
                <c:pt idx="4">
                  <c:v>170.338030632</c:v>
                </c:pt>
                <c:pt idx="5">
                  <c:v>166.47691943799995</c:v>
                </c:pt>
                <c:pt idx="6">
                  <c:v>162.341001874</c:v>
                </c:pt>
                <c:pt idx="8">
                  <c:v>135.77633768099997</c:v>
                </c:pt>
                <c:pt idx="9">
                  <c:v>125.766272325</c:v>
                </c:pt>
                <c:pt idx="10">
                  <c:v>118.60569729599999</c:v>
                </c:pt>
                <c:pt idx="11">
                  <c:v>114.09703089599998</c:v>
                </c:pt>
                <c:pt idx="12">
                  <c:v>111.217332869</c:v>
                </c:pt>
                <c:pt idx="13">
                  <c:v>108.69627533599999</c:v>
                </c:pt>
                <c:pt idx="14">
                  <c:v>105.995785547</c:v>
                </c:pt>
                <c:pt idx="16">
                  <c:v>235.09313122299997</c:v>
                </c:pt>
                <c:pt idx="17">
                  <c:v>217.76094349499999</c:v>
                </c:pt>
                <c:pt idx="18">
                  <c:v>205.36258001799999</c:v>
                </c:pt>
                <c:pt idx="19">
                  <c:v>197.55593277799997</c:v>
                </c:pt>
                <c:pt idx="20">
                  <c:v>192.56980499700003</c:v>
                </c:pt>
                <c:pt idx="21">
                  <c:v>188.20465451799998</c:v>
                </c:pt>
                <c:pt idx="22">
                  <c:v>183.52882122099999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7-4907-8500-B3BD46EFED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'Clean(CED)'!$R$119:$R$141</c:f>
              <c:numCache>
                <c:formatCode>General</c:formatCode>
                <c:ptCount val="23"/>
                <c:pt idx="0">
                  <c:v>1155.9305414249998</c:v>
                </c:pt>
                <c:pt idx="1">
                  <c:v>1074.4170145969999</c:v>
                </c:pt>
                <c:pt idx="2">
                  <c:v>1016.1073397839997</c:v>
                </c:pt>
                <c:pt idx="3">
                  <c:v>979.39254922399982</c:v>
                </c:pt>
                <c:pt idx="4">
                  <c:v>955.94271924499992</c:v>
                </c:pt>
                <c:pt idx="5">
                  <c:v>935.41335537600003</c:v>
                </c:pt>
                <c:pt idx="6">
                  <c:v>913.42285108299984</c:v>
                </c:pt>
                <c:pt idx="8">
                  <c:v>740.76213678930117</c:v>
                </c:pt>
                <c:pt idx="9">
                  <c:v>690.93027904094038</c:v>
                </c:pt>
                <c:pt idx="10">
                  <c:v>655.26531706203718</c:v>
                </c:pt>
                <c:pt idx="11">
                  <c:v>632.78836981325321</c:v>
                </c:pt>
                <c:pt idx="12">
                  <c:v>618.43519749976906</c:v>
                </c:pt>
                <c:pt idx="13">
                  <c:v>605.87683170486116</c:v>
                </c:pt>
                <c:pt idx="14">
                  <c:v>592.44204204324717</c:v>
                </c:pt>
                <c:pt idx="16">
                  <c:v>1306.7427881459998</c:v>
                </c:pt>
                <c:pt idx="17">
                  <c:v>1214.594585629</c:v>
                </c:pt>
                <c:pt idx="18">
                  <c:v>1148.6775272140001</c:v>
                </c:pt>
                <c:pt idx="19">
                  <c:v>1107.172731484</c:v>
                </c:pt>
                <c:pt idx="20">
                  <c:v>1080.6635133989998</c:v>
                </c:pt>
                <c:pt idx="21">
                  <c:v>1057.4557816880003</c:v>
                </c:pt>
                <c:pt idx="22">
                  <c:v>1032.596283718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7-4907-8500-B3BD46EFED7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'Clean(CED)'!$S$119:$S$141</c:f>
              <c:numCache>
                <c:formatCode>0.000</c:formatCode>
                <c:ptCount val="23"/>
                <c:pt idx="0">
                  <c:v>1158.8707907300002</c:v>
                </c:pt>
                <c:pt idx="1">
                  <c:v>1088.6344721980001</c:v>
                </c:pt>
                <c:pt idx="2">
                  <c:v>1038.1457885310001</c:v>
                </c:pt>
                <c:pt idx="3">
                  <c:v>1006.0816980470006</c:v>
                </c:pt>
                <c:pt idx="4">
                  <c:v>985.64111835300025</c:v>
                </c:pt>
                <c:pt idx="5">
                  <c:v>967.84343871999999</c:v>
                </c:pt>
                <c:pt idx="6">
                  <c:v>949.01208075300008</c:v>
                </c:pt>
                <c:pt idx="16">
                  <c:v>219.47415188000036</c:v>
                </c:pt>
                <c:pt idx="17">
                  <c:v>202.68152124800028</c:v>
                </c:pt>
                <c:pt idx="18">
                  <c:v>190.61029002699976</c:v>
                </c:pt>
                <c:pt idx="19">
                  <c:v>182.94413385699968</c:v>
                </c:pt>
                <c:pt idx="20">
                  <c:v>178.05705701600007</c:v>
                </c:pt>
                <c:pt idx="21">
                  <c:v>173.8018303749995</c:v>
                </c:pt>
                <c:pt idx="22">
                  <c:v>169.29950645700015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7-4907-8500-B3BD46EFED7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'Clean(CED)'!$T$119:$T$141</c:f>
              <c:numCache>
                <c:formatCode>0.000</c:formatCode>
                <c:ptCount val="23"/>
                <c:pt idx="0">
                  <c:v>679.7844139244994</c:v>
                </c:pt>
                <c:pt idx="1">
                  <c:v>673.68134258399959</c:v>
                </c:pt>
                <c:pt idx="2">
                  <c:v>669.29418700199994</c:v>
                </c:pt>
                <c:pt idx="3">
                  <c:v>666.50802311849884</c:v>
                </c:pt>
                <c:pt idx="4">
                  <c:v>664.73186589449915</c:v>
                </c:pt>
                <c:pt idx="5">
                  <c:v>663.18534904799981</c:v>
                </c:pt>
                <c:pt idx="6">
                  <c:v>661.5490231394997</c:v>
                </c:pt>
                <c:pt idx="8">
                  <c:v>636.97936477199994</c:v>
                </c:pt>
                <c:pt idx="9">
                  <c:v>604.23201896799958</c:v>
                </c:pt>
                <c:pt idx="10">
                  <c:v>580.69187907399987</c:v>
                </c:pt>
                <c:pt idx="11">
                  <c:v>565.74209553999981</c:v>
                </c:pt>
                <c:pt idx="12">
                  <c:v>556.21174222999991</c:v>
                </c:pt>
                <c:pt idx="13">
                  <c:v>547.91365230399958</c:v>
                </c:pt>
                <c:pt idx="14">
                  <c:v>539.13361662</c:v>
                </c:pt>
                <c:pt idx="16">
                  <c:v>679.97774439899945</c:v>
                </c:pt>
                <c:pt idx="17">
                  <c:v>673.86902634149988</c:v>
                </c:pt>
                <c:pt idx="18">
                  <c:v>669.47785158450074</c:v>
                </c:pt>
                <c:pt idx="19">
                  <c:v>666.68915981600048</c:v>
                </c:pt>
                <c:pt idx="20">
                  <c:v>664.91134497900021</c:v>
                </c:pt>
                <c:pt idx="21">
                  <c:v>663.36341943700063</c:v>
                </c:pt>
                <c:pt idx="22">
                  <c:v>661.72558204949951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7-4907-8500-B3BD46EFED7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'Clean(CED)'!$U$119:$U$141</c:f>
              <c:numCache>
                <c:formatCode>0.000</c:formatCode>
                <c:ptCount val="23"/>
                <c:pt idx="0">
                  <c:v>373.59601251010054</c:v>
                </c:pt>
                <c:pt idx="1">
                  <c:v>351.81634795109994</c:v>
                </c:pt>
                <c:pt idx="2">
                  <c:v>336.16021719220089</c:v>
                </c:pt>
                <c:pt idx="3">
                  <c:v>326.21740334250035</c:v>
                </c:pt>
                <c:pt idx="4">
                  <c:v>319.8789669852008</c:v>
                </c:pt>
                <c:pt idx="5">
                  <c:v>314.36005774969999</c:v>
                </c:pt>
                <c:pt idx="6">
                  <c:v>308.52060621920054</c:v>
                </c:pt>
                <c:pt idx="8">
                  <c:v>373.61413752960016</c:v>
                </c:pt>
                <c:pt idx="9">
                  <c:v>351.83322323430025</c:v>
                </c:pt>
                <c:pt idx="10">
                  <c:v>336.17619935560015</c:v>
                </c:pt>
                <c:pt idx="11">
                  <c:v>326.23281742109998</c:v>
                </c:pt>
                <c:pt idx="12">
                  <c:v>319.89401521640002</c:v>
                </c:pt>
                <c:pt idx="13">
                  <c:v>314.3747812454003</c:v>
                </c:pt>
                <c:pt idx="14">
                  <c:v>308.5350141045999</c:v>
                </c:pt>
                <c:pt idx="16">
                  <c:v>373.59259968200058</c:v>
                </c:pt>
                <c:pt idx="17">
                  <c:v>351.81311696119974</c:v>
                </c:pt>
                <c:pt idx="18">
                  <c:v>336.15710588559978</c:v>
                </c:pt>
                <c:pt idx="19">
                  <c:v>326.21438019089965</c:v>
                </c:pt>
                <c:pt idx="20">
                  <c:v>319.87599253559983</c:v>
                </c:pt>
                <c:pt idx="21">
                  <c:v>314.35714495129923</c:v>
                </c:pt>
                <c:pt idx="22">
                  <c:v>308.51773613609976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7-4907-8500-B3BD46EFED7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'Clean(CED)'!$M$119:$O$141</c15:sqref>
                  </c15:fullRef>
                  <c15:levelRef>
                    <c15:sqref>'Clean(CED)'!$M$119:$M$141</c15:sqref>
                  </c15:levelRef>
                </c:ext>
              </c:extLst>
              <c:f>'Clean(CED)'!$M$119:$M$141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'Clean(CED)'!$V$119:$V$141</c:f>
              <c:numCache>
                <c:formatCode>0.000</c:formatCode>
                <c:ptCount val="23"/>
                <c:pt idx="0">
                  <c:v>690.27348240340007</c:v>
                </c:pt>
                <c:pt idx="1">
                  <c:v>686.63524463889962</c:v>
                </c:pt>
                <c:pt idx="2">
                  <c:v>684.01996512879987</c:v>
                </c:pt>
                <c:pt idx="3">
                  <c:v>682.35904621800091</c:v>
                </c:pt>
                <c:pt idx="4">
                  <c:v>681.3002295332999</c:v>
                </c:pt>
                <c:pt idx="5">
                  <c:v>680.37833346029993</c:v>
                </c:pt>
                <c:pt idx="6">
                  <c:v>679.40285732029997</c:v>
                </c:pt>
                <c:pt idx="8">
                  <c:v>692.69562505840008</c:v>
                </c:pt>
                <c:pt idx="9">
                  <c:v>689.05739313769982</c:v>
                </c:pt>
                <c:pt idx="10">
                  <c:v>686.44210245039994</c:v>
                </c:pt>
                <c:pt idx="11">
                  <c:v>684.78120235890037</c:v>
                </c:pt>
                <c:pt idx="12">
                  <c:v>683.72238637360033</c:v>
                </c:pt>
                <c:pt idx="13">
                  <c:v>682.80047321059988</c:v>
                </c:pt>
                <c:pt idx="14">
                  <c:v>681.82500151539989</c:v>
                </c:pt>
                <c:pt idx="16">
                  <c:v>692.69561567900018</c:v>
                </c:pt>
                <c:pt idx="17">
                  <c:v>689.05739937029966</c:v>
                </c:pt>
                <c:pt idx="18">
                  <c:v>686.44212201489972</c:v>
                </c:pt>
                <c:pt idx="19">
                  <c:v>684.78119677810037</c:v>
                </c:pt>
                <c:pt idx="20">
                  <c:v>683.72238393440011</c:v>
                </c:pt>
                <c:pt idx="21">
                  <c:v>682.80046941470027</c:v>
                </c:pt>
                <c:pt idx="22">
                  <c:v>681.82500942140041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87-4907-8500-B3BD46EF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82096"/>
        <c:axId val="1608780848"/>
      </c:barChart>
      <c:catAx>
        <c:axId val="16087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80848"/>
        <c:crosses val="autoZero"/>
        <c:auto val="1"/>
        <c:lblAlgn val="ctr"/>
        <c:lblOffset val="100"/>
        <c:noMultiLvlLbl val="0"/>
      </c:catAx>
      <c:valAx>
        <c:axId val="1608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'Clean(CED)'!$P$119:$P$125</c:f>
              <c:numCache>
                <c:formatCode>0.000</c:formatCode>
                <c:ptCount val="7"/>
                <c:pt idx="0">
                  <c:v>212.84302683300001</c:v>
                </c:pt>
                <c:pt idx="1">
                  <c:v>202.02213016500002</c:v>
                </c:pt>
                <c:pt idx="2">
                  <c:v>194.24363152799998</c:v>
                </c:pt>
                <c:pt idx="3">
                  <c:v>189.30371344800002</c:v>
                </c:pt>
                <c:pt idx="4">
                  <c:v>186.15457935699999</c:v>
                </c:pt>
                <c:pt idx="5">
                  <c:v>183.41259620800002</c:v>
                </c:pt>
                <c:pt idx="6">
                  <c:v>180.51134961099999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1-418E-8B85-C9CD623E61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'Clean(CED)'!$Q$119:$Q$125</c:f>
              <c:numCache>
                <c:formatCode>General</c:formatCode>
                <c:ptCount val="7"/>
                <c:pt idx="0">
                  <c:v>207.95123217399998</c:v>
                </c:pt>
                <c:pt idx="1">
                  <c:v>192.62037786600001</c:v>
                </c:pt>
                <c:pt idx="2">
                  <c:v>181.65364083399996</c:v>
                </c:pt>
                <c:pt idx="3">
                  <c:v>174.74841660199996</c:v>
                </c:pt>
                <c:pt idx="4">
                  <c:v>170.338030632</c:v>
                </c:pt>
                <c:pt idx="5">
                  <c:v>166.47691943799995</c:v>
                </c:pt>
                <c:pt idx="6">
                  <c:v>162.341001874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1-418E-8B85-C9CD623E61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'Clean(CED)'!$R$119:$R$125</c:f>
              <c:numCache>
                <c:formatCode>General</c:formatCode>
                <c:ptCount val="7"/>
                <c:pt idx="0">
                  <c:v>1155.9305414249998</c:v>
                </c:pt>
                <c:pt idx="1">
                  <c:v>1074.4170145969999</c:v>
                </c:pt>
                <c:pt idx="2">
                  <c:v>1016.1073397839997</c:v>
                </c:pt>
                <c:pt idx="3">
                  <c:v>979.39254922399982</c:v>
                </c:pt>
                <c:pt idx="4">
                  <c:v>955.94271924499992</c:v>
                </c:pt>
                <c:pt idx="5">
                  <c:v>935.41335537600003</c:v>
                </c:pt>
                <c:pt idx="6">
                  <c:v>913.42285108299984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1-418E-8B85-C9CD623E61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'Clean(CED)'!$S$119:$S$125</c:f>
              <c:numCache>
                <c:formatCode>0.000</c:formatCode>
                <c:ptCount val="7"/>
                <c:pt idx="0">
                  <c:v>1158.8707907300002</c:v>
                </c:pt>
                <c:pt idx="1">
                  <c:v>1088.6344721980001</c:v>
                </c:pt>
                <c:pt idx="2">
                  <c:v>1038.1457885310001</c:v>
                </c:pt>
                <c:pt idx="3">
                  <c:v>1006.0816980470006</c:v>
                </c:pt>
                <c:pt idx="4">
                  <c:v>985.64111835300025</c:v>
                </c:pt>
                <c:pt idx="5">
                  <c:v>967.84343871999999</c:v>
                </c:pt>
                <c:pt idx="6">
                  <c:v>949.01208075300008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1-418E-8B85-C9CD623E611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'Clean(CED)'!$T$119:$T$125</c:f>
              <c:numCache>
                <c:formatCode>0.000</c:formatCode>
                <c:ptCount val="7"/>
                <c:pt idx="0">
                  <c:v>679.7844139244994</c:v>
                </c:pt>
                <c:pt idx="1">
                  <c:v>673.68134258399959</c:v>
                </c:pt>
                <c:pt idx="2">
                  <c:v>669.29418700199994</c:v>
                </c:pt>
                <c:pt idx="3">
                  <c:v>666.50802311849884</c:v>
                </c:pt>
                <c:pt idx="4">
                  <c:v>664.73186589449915</c:v>
                </c:pt>
                <c:pt idx="5">
                  <c:v>663.18534904799981</c:v>
                </c:pt>
                <c:pt idx="6">
                  <c:v>661.5490231394997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1-418E-8B85-C9CD623E611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'Clean(CED)'!$U$119:$U$125</c:f>
              <c:numCache>
                <c:formatCode>0.000</c:formatCode>
                <c:ptCount val="7"/>
                <c:pt idx="0">
                  <c:v>373.59601251010054</c:v>
                </c:pt>
                <c:pt idx="1">
                  <c:v>351.81634795109994</c:v>
                </c:pt>
                <c:pt idx="2">
                  <c:v>336.16021719220089</c:v>
                </c:pt>
                <c:pt idx="3">
                  <c:v>326.21740334250035</c:v>
                </c:pt>
                <c:pt idx="4">
                  <c:v>319.8789669852008</c:v>
                </c:pt>
                <c:pt idx="5">
                  <c:v>314.36005774969999</c:v>
                </c:pt>
                <c:pt idx="6">
                  <c:v>308.52060621920054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11-418E-8B85-C9CD623E611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'Clean(CED)'!$M$119:$O$125</c:f>
              <c:multiLvlStrCache>
                <c:ptCount val="7"/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'Clean(CED)'!$V$119:$V$125</c:f>
              <c:numCache>
                <c:formatCode>0.000</c:formatCode>
                <c:ptCount val="7"/>
                <c:pt idx="0">
                  <c:v>690.27348240340007</c:v>
                </c:pt>
                <c:pt idx="1">
                  <c:v>686.63524463889962</c:v>
                </c:pt>
                <c:pt idx="2">
                  <c:v>684.01996512879987</c:v>
                </c:pt>
                <c:pt idx="3">
                  <c:v>682.35904621800091</c:v>
                </c:pt>
                <c:pt idx="4">
                  <c:v>681.3002295332999</c:v>
                </c:pt>
                <c:pt idx="5">
                  <c:v>680.37833346029993</c:v>
                </c:pt>
                <c:pt idx="6">
                  <c:v>679.40285732029997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1-418E-8B85-C9CD623E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16816"/>
        <c:axId val="1610320560"/>
      </c:barChart>
      <c:catAx>
        <c:axId val="161031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0320560"/>
        <c:crosses val="autoZero"/>
        <c:auto val="1"/>
        <c:lblAlgn val="ctr"/>
        <c:lblOffset val="100"/>
        <c:noMultiLvlLbl val="0"/>
      </c:catAx>
      <c:valAx>
        <c:axId val="161032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'Clean(CED)'!$M$127:$O$133</c:f>
              <c:multiLvlStrCache>
                <c:ptCount val="7"/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'Clean(CED)'!$P$127:$P$133</c:f>
              <c:numCache>
                <c:formatCode>0.000</c:formatCode>
                <c:ptCount val="7"/>
                <c:pt idx="0">
                  <c:v>138.94871383500001</c:v>
                </c:pt>
                <c:pt idx="1">
                  <c:v>131.884589175</c:v>
                </c:pt>
                <c:pt idx="2">
                  <c:v>126.80661035999999</c:v>
                </c:pt>
                <c:pt idx="3">
                  <c:v>123.58172076000001</c:v>
                </c:pt>
                <c:pt idx="4">
                  <c:v>121.52589521499999</c:v>
                </c:pt>
                <c:pt idx="5">
                  <c:v>119.73586696000001</c:v>
                </c:pt>
                <c:pt idx="6">
                  <c:v>117.84186794499999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094-9C81-857D252296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'Clean(CED)'!$M$127:$O$133</c:f>
              <c:multiLvlStrCache>
                <c:ptCount val="7"/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'Clean(CED)'!$Q$127:$Q$133</c:f>
              <c:numCache>
                <c:formatCode>General</c:formatCode>
                <c:ptCount val="7"/>
                <c:pt idx="0">
                  <c:v>135.77633768099997</c:v>
                </c:pt>
                <c:pt idx="1">
                  <c:v>125.766272325</c:v>
                </c:pt>
                <c:pt idx="2">
                  <c:v>118.60569729599999</c:v>
                </c:pt>
                <c:pt idx="3">
                  <c:v>114.09703089599998</c:v>
                </c:pt>
                <c:pt idx="4">
                  <c:v>111.217332869</c:v>
                </c:pt>
                <c:pt idx="5">
                  <c:v>108.69627533599999</c:v>
                </c:pt>
                <c:pt idx="6">
                  <c:v>105.995785547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6-4094-9C81-857D252296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'Clean(CED)'!$M$127:$O$133</c:f>
              <c:multiLvlStrCache>
                <c:ptCount val="7"/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'Clean(CED)'!$R$127:$R$133</c:f>
              <c:numCache>
                <c:formatCode>General</c:formatCode>
                <c:ptCount val="7"/>
                <c:pt idx="0">
                  <c:v>740.76213678930117</c:v>
                </c:pt>
                <c:pt idx="1">
                  <c:v>690.93027904094038</c:v>
                </c:pt>
                <c:pt idx="2">
                  <c:v>655.26531706203718</c:v>
                </c:pt>
                <c:pt idx="3">
                  <c:v>632.78836981325321</c:v>
                </c:pt>
                <c:pt idx="4">
                  <c:v>618.43519749976906</c:v>
                </c:pt>
                <c:pt idx="5">
                  <c:v>605.87683170486116</c:v>
                </c:pt>
                <c:pt idx="6">
                  <c:v>592.44204204324717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6-4094-9C81-857D2522967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'Clean(CED)'!$M$127:$O$133</c:f>
              <c:multiLvlStrCache>
                <c:ptCount val="7"/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'Clean(CED)'!$T$127:$T$133</c:f>
              <c:numCache>
                <c:formatCode>0.000</c:formatCode>
                <c:ptCount val="7"/>
                <c:pt idx="0">
                  <c:v>636.97936477199994</c:v>
                </c:pt>
                <c:pt idx="1">
                  <c:v>604.23201896799958</c:v>
                </c:pt>
                <c:pt idx="2">
                  <c:v>580.69187907399987</c:v>
                </c:pt>
                <c:pt idx="3">
                  <c:v>565.74209553999981</c:v>
                </c:pt>
                <c:pt idx="4">
                  <c:v>556.21174222999991</c:v>
                </c:pt>
                <c:pt idx="5">
                  <c:v>547.91365230399958</c:v>
                </c:pt>
                <c:pt idx="6">
                  <c:v>539.13361662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6-4094-9C81-857D2522967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'Clean(CED)'!$M$127:$O$133</c:f>
              <c:multiLvlStrCache>
                <c:ptCount val="7"/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'Clean(CED)'!$U$127:$U$133</c:f>
              <c:numCache>
                <c:formatCode>0.000</c:formatCode>
                <c:ptCount val="7"/>
                <c:pt idx="0">
                  <c:v>373.61413752960016</c:v>
                </c:pt>
                <c:pt idx="1">
                  <c:v>351.83322323430025</c:v>
                </c:pt>
                <c:pt idx="2">
                  <c:v>336.17619935560015</c:v>
                </c:pt>
                <c:pt idx="3">
                  <c:v>326.23281742109998</c:v>
                </c:pt>
                <c:pt idx="4">
                  <c:v>319.89401521640002</c:v>
                </c:pt>
                <c:pt idx="5">
                  <c:v>314.3747812454003</c:v>
                </c:pt>
                <c:pt idx="6">
                  <c:v>308.5350141045999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6-4094-9C81-857D2522967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'Clean(CED)'!$M$127:$O$133</c:f>
              <c:multiLvlStrCache>
                <c:ptCount val="7"/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'Clean(CED)'!$V$127:$V$133</c:f>
              <c:numCache>
                <c:formatCode>0.000</c:formatCode>
                <c:ptCount val="7"/>
                <c:pt idx="0">
                  <c:v>692.69562505840008</c:v>
                </c:pt>
                <c:pt idx="1">
                  <c:v>689.05739313769982</c:v>
                </c:pt>
                <c:pt idx="2">
                  <c:v>686.44210245039994</c:v>
                </c:pt>
                <c:pt idx="3">
                  <c:v>684.78120235890037</c:v>
                </c:pt>
                <c:pt idx="4">
                  <c:v>683.72238637360033</c:v>
                </c:pt>
                <c:pt idx="5">
                  <c:v>682.80047321059988</c:v>
                </c:pt>
                <c:pt idx="6">
                  <c:v>681.82500151539989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6-4094-9C81-857D2522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862016"/>
        <c:axId val="15808699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'Clean(CED)'!$M$127:$O$133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Ribbon-Si</c:v>
                        </c:pt>
                        <c:pt idx="1">
                          <c:v>Ribbon-Si</c:v>
                        </c:pt>
                        <c:pt idx="2">
                          <c:v>Ribbon-Si</c:v>
                        </c:pt>
                        <c:pt idx="3">
                          <c:v>Ribbon-Si</c:v>
                        </c:pt>
                        <c:pt idx="4">
                          <c:v>Ribbon-Si</c:v>
                        </c:pt>
                        <c:pt idx="5">
                          <c:v>Ribbon-Si</c:v>
                        </c:pt>
                        <c:pt idx="6">
                          <c:v>Ribbon-Si</c:v>
                        </c:pt>
                      </c:lvl>
                      <c:lvl>
                        <c:pt idx="0">
                          <c:v>US</c:v>
                        </c:pt>
                        <c:pt idx="1">
                          <c:v>US</c:v>
                        </c:pt>
                        <c:pt idx="2">
                          <c:v>US</c:v>
                        </c:pt>
                        <c:pt idx="3">
                          <c:v>US</c:v>
                        </c:pt>
                        <c:pt idx="4">
                          <c:v>US</c:v>
                        </c:pt>
                        <c:pt idx="5">
                          <c:v>US</c:v>
                        </c:pt>
                        <c:pt idx="6">
                          <c:v>US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2025</c:v>
                        </c:pt>
                        <c:pt idx="2">
                          <c:v>2030</c:v>
                        </c:pt>
                        <c:pt idx="3">
                          <c:v>2035</c:v>
                        </c:pt>
                        <c:pt idx="4">
                          <c:v>2040</c:v>
                        </c:pt>
                        <c:pt idx="5">
                          <c:v>2045</c:v>
                        </c:pt>
                        <c:pt idx="6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'Clean(CED)'!$S$127:$S$133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26-4094-9C81-857D2522967C}"/>
                  </c:ext>
                </c:extLst>
              </c15:ser>
            </c15:filteredBarSeries>
          </c:ext>
        </c:extLst>
      </c:barChart>
      <c:catAx>
        <c:axId val="158086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0869920"/>
        <c:crosses val="autoZero"/>
        <c:auto val="1"/>
        <c:lblAlgn val="ctr"/>
        <c:lblOffset val="100"/>
        <c:noMultiLvlLbl val="0"/>
      </c:catAx>
      <c:valAx>
        <c:axId val="158086992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'Clean(CED)'!$P$135:$P$141</c:f>
              <c:numCache>
                <c:formatCode>0.000</c:formatCode>
                <c:ptCount val="7"/>
                <c:pt idx="0">
                  <c:v>240.61605899099999</c:v>
                </c:pt>
                <c:pt idx="1">
                  <c:v>228.38318695500001</c:v>
                </c:pt>
                <c:pt idx="2">
                  <c:v>219.58970325599998</c:v>
                </c:pt>
                <c:pt idx="3">
                  <c:v>214.00519509600002</c:v>
                </c:pt>
                <c:pt idx="4">
                  <c:v>210.44514313899998</c:v>
                </c:pt>
                <c:pt idx="5">
                  <c:v>207.345369616</c:v>
                </c:pt>
                <c:pt idx="6">
                  <c:v>204.06555099699997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423-9592-D4693B63C2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'Clean(CED)'!$Q$135:$Q$141</c:f>
              <c:numCache>
                <c:formatCode>General</c:formatCode>
                <c:ptCount val="7"/>
                <c:pt idx="0">
                  <c:v>235.09313122299997</c:v>
                </c:pt>
                <c:pt idx="1">
                  <c:v>217.76094349499999</c:v>
                </c:pt>
                <c:pt idx="2">
                  <c:v>205.36258001799999</c:v>
                </c:pt>
                <c:pt idx="3">
                  <c:v>197.55593277799997</c:v>
                </c:pt>
                <c:pt idx="4">
                  <c:v>192.56980499700003</c:v>
                </c:pt>
                <c:pt idx="5">
                  <c:v>188.20465451799998</c:v>
                </c:pt>
                <c:pt idx="6">
                  <c:v>183.52882122099999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423-9592-D4693B63C2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'Clean(CED)'!$R$135:$R$141</c:f>
              <c:numCache>
                <c:formatCode>General</c:formatCode>
                <c:ptCount val="7"/>
                <c:pt idx="0">
                  <c:v>1306.7427881459998</c:v>
                </c:pt>
                <c:pt idx="1">
                  <c:v>1214.594585629</c:v>
                </c:pt>
                <c:pt idx="2">
                  <c:v>1148.6775272140001</c:v>
                </c:pt>
                <c:pt idx="3">
                  <c:v>1107.172731484</c:v>
                </c:pt>
                <c:pt idx="4">
                  <c:v>1080.6635133989998</c:v>
                </c:pt>
                <c:pt idx="5">
                  <c:v>1057.4557816880003</c:v>
                </c:pt>
                <c:pt idx="6">
                  <c:v>1032.596283718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423-9592-D4693B63C2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'Clean(CED)'!$S$135:$S$141</c:f>
              <c:numCache>
                <c:formatCode>0.000</c:formatCode>
                <c:ptCount val="7"/>
                <c:pt idx="0">
                  <c:v>219.47415188000036</c:v>
                </c:pt>
                <c:pt idx="1">
                  <c:v>202.68152124800028</c:v>
                </c:pt>
                <c:pt idx="2">
                  <c:v>190.61029002699976</c:v>
                </c:pt>
                <c:pt idx="3">
                  <c:v>182.94413385699968</c:v>
                </c:pt>
                <c:pt idx="4">
                  <c:v>178.05705701600007</c:v>
                </c:pt>
                <c:pt idx="5">
                  <c:v>173.8018303749995</c:v>
                </c:pt>
                <c:pt idx="6">
                  <c:v>169.29950645700015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423-9592-D4693B63C2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'Clean(CED)'!$T$135:$T$141</c:f>
              <c:numCache>
                <c:formatCode>0.000</c:formatCode>
                <c:ptCount val="7"/>
                <c:pt idx="0">
                  <c:v>679.97774439899945</c:v>
                </c:pt>
                <c:pt idx="1">
                  <c:v>673.86902634149988</c:v>
                </c:pt>
                <c:pt idx="2">
                  <c:v>669.47785158450074</c:v>
                </c:pt>
                <c:pt idx="3">
                  <c:v>666.68915981600048</c:v>
                </c:pt>
                <c:pt idx="4">
                  <c:v>664.91134497900021</c:v>
                </c:pt>
                <c:pt idx="5">
                  <c:v>663.36341943700063</c:v>
                </c:pt>
                <c:pt idx="6">
                  <c:v>661.72558204949951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0-4423-9592-D4693B63C2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'Clean(CED)'!$U$135:$U$141</c:f>
              <c:numCache>
                <c:formatCode>0.000</c:formatCode>
                <c:ptCount val="7"/>
                <c:pt idx="0">
                  <c:v>373.59259968200058</c:v>
                </c:pt>
                <c:pt idx="1">
                  <c:v>351.81311696119974</c:v>
                </c:pt>
                <c:pt idx="2">
                  <c:v>336.15710588559978</c:v>
                </c:pt>
                <c:pt idx="3">
                  <c:v>326.21438019089965</c:v>
                </c:pt>
                <c:pt idx="4">
                  <c:v>319.87599253559983</c:v>
                </c:pt>
                <c:pt idx="5">
                  <c:v>314.35714495129923</c:v>
                </c:pt>
                <c:pt idx="6">
                  <c:v>308.51773613609976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0-4423-9592-D4693B63C2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'Clean(CED)'!$M$135:$O$141</c:f>
              <c:multiLvlStrCache>
                <c:ptCount val="7"/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'Clean(CED)'!$V$135:$V$141</c:f>
              <c:numCache>
                <c:formatCode>0.000</c:formatCode>
                <c:ptCount val="7"/>
                <c:pt idx="0">
                  <c:v>692.69561567900018</c:v>
                </c:pt>
                <c:pt idx="1">
                  <c:v>689.05739937029966</c:v>
                </c:pt>
                <c:pt idx="2">
                  <c:v>686.44212201489972</c:v>
                </c:pt>
                <c:pt idx="3">
                  <c:v>684.78119677810037</c:v>
                </c:pt>
                <c:pt idx="4">
                  <c:v>683.72238393440011</c:v>
                </c:pt>
                <c:pt idx="5">
                  <c:v>682.80046941470027</c:v>
                </c:pt>
                <c:pt idx="6">
                  <c:v>681.82500942140041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0-4423-9592-D4693B63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81824"/>
        <c:axId val="1585784320"/>
      </c:barChart>
      <c:catAx>
        <c:axId val="158578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5784320"/>
        <c:crosses val="autoZero"/>
        <c:auto val="1"/>
        <c:lblAlgn val="ctr"/>
        <c:lblOffset val="100"/>
        <c:noMultiLvlLbl val="0"/>
      </c:catAx>
      <c:valAx>
        <c:axId val="158578432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5976283695956E-2"/>
          <c:y val="1.0880316094600493E-2"/>
          <c:w val="0.95423633396364094"/>
          <c:h val="0.9379023521615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'Single(Energy)'!$E$32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'Single(Energy)'!$E$33:$E$43</c:f>
              <c:numCache>
                <c:formatCode>0.000</c:formatCode>
                <c:ptCount val="11"/>
                <c:pt idx="0">
                  <c:v>5.423E-2</c:v>
                </c:pt>
                <c:pt idx="1">
                  <c:v>5.4100000000000002E-2</c:v>
                </c:pt>
                <c:pt idx="2">
                  <c:v>5.4149999999999997E-2</c:v>
                </c:pt>
                <c:pt idx="3">
                  <c:v>5.4129999999999998E-2</c:v>
                </c:pt>
                <c:pt idx="4">
                  <c:v>5.407E-2</c:v>
                </c:pt>
                <c:pt idx="5">
                  <c:v>5.4030000000000002E-2</c:v>
                </c:pt>
                <c:pt idx="6">
                  <c:v>5.4019999999999999E-2</c:v>
                </c:pt>
                <c:pt idx="7" formatCode="General">
                  <c:v>0</c:v>
                </c:pt>
                <c:pt idx="8">
                  <c:v>5.7870411975305222E-2</c:v>
                </c:pt>
                <c:pt idx="9">
                  <c:v>5.8471510466807687E-2</c:v>
                </c:pt>
                <c:pt idx="10">
                  <c:v>5.6952624307305022E-2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272-9D3B-5B1FC56A3E86}"/>
            </c:ext>
          </c:extLst>
        </c:ser>
        <c:ser>
          <c:idx val="1"/>
          <c:order val="1"/>
          <c:tx>
            <c:strRef>
              <c:f>'Single(Energy)'!$F$32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'Single(Energy)'!$F$33:$F$43</c:f>
              <c:numCache>
                <c:formatCode>0.000</c:formatCode>
                <c:ptCount val="11"/>
                <c:pt idx="0">
                  <c:v>3230.0633200000002</c:v>
                </c:pt>
                <c:pt idx="1">
                  <c:v>3038.0803799999999</c:v>
                </c:pt>
                <c:pt idx="2">
                  <c:v>2999.6995299999999</c:v>
                </c:pt>
                <c:pt idx="3">
                  <c:v>2935.69443</c:v>
                </c:pt>
                <c:pt idx="4">
                  <c:v>2914.9080199999999</c:v>
                </c:pt>
                <c:pt idx="5">
                  <c:v>2892.8309199999999</c:v>
                </c:pt>
                <c:pt idx="6">
                  <c:v>2874.02493</c:v>
                </c:pt>
                <c:pt idx="7" formatCode="General">
                  <c:v>0</c:v>
                </c:pt>
                <c:pt idx="8">
                  <c:v>4176.6953570807882</c:v>
                </c:pt>
                <c:pt idx="9">
                  <c:v>4138.5058879310254</c:v>
                </c:pt>
                <c:pt idx="10">
                  <c:v>3996.620659171519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A-4272-9D3B-5B1FC56A3E86}"/>
            </c:ext>
          </c:extLst>
        </c:ser>
        <c:ser>
          <c:idx val="2"/>
          <c:order val="2"/>
          <c:tx>
            <c:strRef>
              <c:f>'Single(Energy)'!$G$32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'Single(Energy)'!$G$33:$G$43</c:f>
              <c:numCache>
                <c:formatCode>0.000</c:formatCode>
                <c:ptCount val="11"/>
                <c:pt idx="0">
                  <c:v>146.59220999999999</c:v>
                </c:pt>
                <c:pt idx="1">
                  <c:v>144.79402999999999</c:v>
                </c:pt>
                <c:pt idx="2">
                  <c:v>142.53137000000001</c:v>
                </c:pt>
                <c:pt idx="3">
                  <c:v>139.64214999999999</c:v>
                </c:pt>
                <c:pt idx="4">
                  <c:v>136.47765999999999</c:v>
                </c:pt>
                <c:pt idx="5">
                  <c:v>132.73199</c:v>
                </c:pt>
                <c:pt idx="6">
                  <c:v>129.09075000000001</c:v>
                </c:pt>
                <c:pt idx="7" formatCode="General">
                  <c:v>0</c:v>
                </c:pt>
                <c:pt idx="8">
                  <c:v>135.00792652861315</c:v>
                </c:pt>
                <c:pt idx="9">
                  <c:v>200.10138597108093</c:v>
                </c:pt>
                <c:pt idx="10">
                  <c:v>222.30371173001976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A-4272-9D3B-5B1FC56A3E86}"/>
            </c:ext>
          </c:extLst>
        </c:ser>
        <c:ser>
          <c:idx val="3"/>
          <c:order val="3"/>
          <c:tx>
            <c:strRef>
              <c:f>'Single(Energy)'!$H$32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'Single(Energy)'!$H$33:$H$43</c:f>
              <c:numCache>
                <c:formatCode>0.000</c:formatCode>
                <c:ptCount val="11"/>
                <c:pt idx="0">
                  <c:v>882.23969999999997</c:v>
                </c:pt>
                <c:pt idx="1">
                  <c:v>800.84028000000001</c:v>
                </c:pt>
                <c:pt idx="2">
                  <c:v>683.97472000000005</c:v>
                </c:pt>
                <c:pt idx="3">
                  <c:v>646.79742999999996</c:v>
                </c:pt>
                <c:pt idx="4">
                  <c:v>613.10019999999997</c:v>
                </c:pt>
                <c:pt idx="5">
                  <c:v>591.89013</c:v>
                </c:pt>
                <c:pt idx="6">
                  <c:v>562.05220999999995</c:v>
                </c:pt>
                <c:pt idx="7" formatCode="General">
                  <c:v>0</c:v>
                </c:pt>
                <c:pt idx="8">
                  <c:v>516.10125467417333</c:v>
                </c:pt>
                <c:pt idx="9">
                  <c:v>299.37386189874411</c:v>
                </c:pt>
                <c:pt idx="10">
                  <c:v>252.4259192056972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A-4272-9D3B-5B1FC56A3E86}"/>
            </c:ext>
          </c:extLst>
        </c:ser>
        <c:ser>
          <c:idx val="4"/>
          <c:order val="4"/>
          <c:tx>
            <c:strRef>
              <c:f>'Single(Energy)'!$I$32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'Single(Energy)'!$I$33:$I$43</c:f>
              <c:numCache>
                <c:formatCode>0.000</c:formatCode>
                <c:ptCount val="11"/>
                <c:pt idx="0">
                  <c:v>101.79944999999999</c:v>
                </c:pt>
                <c:pt idx="1">
                  <c:v>100.56522</c:v>
                </c:pt>
                <c:pt idx="2">
                  <c:v>99.441580000000002</c:v>
                </c:pt>
                <c:pt idx="3">
                  <c:v>98.685550000000006</c:v>
                </c:pt>
                <c:pt idx="4">
                  <c:v>97.100909999999999</c:v>
                </c:pt>
                <c:pt idx="5">
                  <c:v>95.814639999999997</c:v>
                </c:pt>
                <c:pt idx="6">
                  <c:v>94.806030000000007</c:v>
                </c:pt>
                <c:pt idx="7" formatCode="General">
                  <c:v>0</c:v>
                </c:pt>
                <c:pt idx="8">
                  <c:v>100.56950100721293</c:v>
                </c:pt>
                <c:pt idx="9">
                  <c:v>115.9144991390809</c:v>
                </c:pt>
                <c:pt idx="10">
                  <c:v>108.20966225084786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A-4272-9D3B-5B1FC56A3E86}"/>
            </c:ext>
          </c:extLst>
        </c:ser>
        <c:ser>
          <c:idx val="5"/>
          <c:order val="5"/>
          <c:tx>
            <c:strRef>
              <c:f>'Single(Energy)'!$J$32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'Single(Energy)'!$J$33:$J$43</c:f>
              <c:numCache>
                <c:formatCode>0.000</c:formatCode>
                <c:ptCount val="11"/>
                <c:pt idx="0">
                  <c:v>118.50059</c:v>
                </c:pt>
                <c:pt idx="1">
                  <c:v>185.49292</c:v>
                </c:pt>
                <c:pt idx="2">
                  <c:v>193.92341999999999</c:v>
                </c:pt>
                <c:pt idx="3">
                  <c:v>203.73715999999999</c:v>
                </c:pt>
                <c:pt idx="4">
                  <c:v>202.34665000000001</c:v>
                </c:pt>
                <c:pt idx="5">
                  <c:v>197.74834000000001</c:v>
                </c:pt>
                <c:pt idx="6">
                  <c:v>194.73183</c:v>
                </c:pt>
                <c:pt idx="7" formatCode="General">
                  <c:v>0</c:v>
                </c:pt>
                <c:pt idx="8">
                  <c:v>28.930805781334904</c:v>
                </c:pt>
                <c:pt idx="9">
                  <c:v>36.754491526821468</c:v>
                </c:pt>
                <c:pt idx="10">
                  <c:v>27.151846460681821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A-4272-9D3B-5B1FC56A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5408"/>
        <c:axId val="909605824"/>
      </c:barChart>
      <c:catAx>
        <c:axId val="909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824"/>
        <c:crosses val="autoZero"/>
        <c:auto val="1"/>
        <c:lblAlgn val="ctr"/>
        <c:lblOffset val="100"/>
        <c:noMultiLvlLbl val="0"/>
      </c:catAx>
      <c:valAx>
        <c:axId val="909605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'Clean(GWP)'!$Q$1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'Clean(GWP)'!$Q$2:$Q$63</c:f>
              <c:numCache>
                <c:formatCode>0.000</c:formatCode>
                <c:ptCount val="62"/>
                <c:pt idx="0">
                  <c:v>19.900874701999999</c:v>
                </c:pt>
                <c:pt idx="1">
                  <c:v>14.999002041000001</c:v>
                </c:pt>
                <c:pt idx="2">
                  <c:v>13.752954067999999</c:v>
                </c:pt>
                <c:pt idx="3">
                  <c:v>14.638328412000002</c:v>
                </c:pt>
                <c:pt idx="4">
                  <c:v>17.728566615000002</c:v>
                </c:pt>
                <c:pt idx="5">
                  <c:v>17.326727002000002</c:v>
                </c:pt>
                <c:pt idx="7">
                  <c:v>18.787431636000001</c:v>
                </c:pt>
                <c:pt idx="8">
                  <c:v>15.777627588000001</c:v>
                </c:pt>
                <c:pt idx="9">
                  <c:v>15.329667298</c:v>
                </c:pt>
                <c:pt idx="10">
                  <c:v>14.138885168000002</c:v>
                </c:pt>
                <c:pt idx="11">
                  <c:v>17.984733159000001</c:v>
                </c:pt>
                <c:pt idx="12">
                  <c:v>17.071133623000001</c:v>
                </c:pt>
                <c:pt idx="14">
                  <c:v>17.806593477</c:v>
                </c:pt>
                <c:pt idx="15">
                  <c:v>14.866397134000001</c:v>
                </c:pt>
                <c:pt idx="16">
                  <c:v>17.747048002</c:v>
                </c:pt>
                <c:pt idx="17">
                  <c:v>12.559306113000002</c:v>
                </c:pt>
                <c:pt idx="18">
                  <c:v>15.217441591000002</c:v>
                </c:pt>
                <c:pt idx="19">
                  <c:v>14.831421332000001</c:v>
                </c:pt>
                <c:pt idx="21">
                  <c:v>12.991738489999999</c:v>
                </c:pt>
                <c:pt idx="22">
                  <c:v>9.7916857950000011</c:v>
                </c:pt>
                <c:pt idx="23">
                  <c:v>8.9782376599999996</c:v>
                </c:pt>
                <c:pt idx="24">
                  <c:v>9.5562299400000015</c:v>
                </c:pt>
                <c:pt idx="25">
                  <c:v>11.573606925</c:v>
                </c:pt>
                <c:pt idx="26">
                  <c:v>11.31127699</c:v>
                </c:pt>
                <c:pt idx="28">
                  <c:v>12.26485782</c:v>
                </c:pt>
                <c:pt idx="29">
                  <c:v>10.299990060000001</c:v>
                </c:pt>
                <c:pt idx="30">
                  <c:v>10.007551509999999</c:v>
                </c:pt>
                <c:pt idx="31">
                  <c:v>9.23018216</c:v>
                </c:pt>
                <c:pt idx="32">
                  <c:v>11.740838205000001</c:v>
                </c:pt>
                <c:pt idx="33">
                  <c:v>11.144419885</c:v>
                </c:pt>
                <c:pt idx="35">
                  <c:v>11.624544615</c:v>
                </c:pt>
                <c:pt idx="36">
                  <c:v>9.7051183300000012</c:v>
                </c:pt>
                <c:pt idx="37">
                  <c:v>11.58567199</c:v>
                </c:pt>
                <c:pt idx="38">
                  <c:v>8.1989974350000008</c:v>
                </c:pt>
                <c:pt idx="39">
                  <c:v>9.9342880450000006</c:v>
                </c:pt>
                <c:pt idx="40">
                  <c:v>9.68228534</c:v>
                </c:pt>
                <c:pt idx="42">
                  <c:v>22.497659954</c:v>
                </c:pt>
                <c:pt idx="43">
                  <c:v>16.956161607000002</c:v>
                </c:pt>
                <c:pt idx="44">
                  <c:v>15.547521836</c:v>
                </c:pt>
                <c:pt idx="45">
                  <c:v>16.548425124000001</c:v>
                </c:pt>
                <c:pt idx="46">
                  <c:v>20.041896104999999</c:v>
                </c:pt>
                <c:pt idx="47">
                  <c:v>19.587622054000001</c:v>
                </c:pt>
                <c:pt idx="49">
                  <c:v>21.238928171999998</c:v>
                </c:pt>
                <c:pt idx="50">
                  <c:v>17.836386875999999</c:v>
                </c:pt>
                <c:pt idx="51">
                  <c:v>17.329974045999997</c:v>
                </c:pt>
                <c:pt idx="52">
                  <c:v>15.983811535999999</c:v>
                </c:pt>
                <c:pt idx="53">
                  <c:v>20.331488792999998</c:v>
                </c:pt>
                <c:pt idx="54">
                  <c:v>19.298677321</c:v>
                </c:pt>
                <c:pt idx="56">
                  <c:v>20.130104378999999</c:v>
                </c:pt>
                <c:pt idx="57">
                  <c:v>16.806253618</c:v>
                </c:pt>
                <c:pt idx="58">
                  <c:v>20.062789054</c:v>
                </c:pt>
                <c:pt idx="59">
                  <c:v>14.198119551</c:v>
                </c:pt>
                <c:pt idx="60">
                  <c:v>17.203104457000002</c:v>
                </c:pt>
                <c:pt idx="61">
                  <c:v>16.766713964000001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C31-9F91-72FC436E295E}"/>
            </c:ext>
          </c:extLst>
        </c:ser>
        <c:ser>
          <c:idx val="1"/>
          <c:order val="1"/>
          <c:tx>
            <c:strRef>
              <c:f>'Clean(GWP)'!$R$1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'Clean(GWP)'!$R$2:$R$63</c:f>
              <c:numCache>
                <c:formatCode>General</c:formatCode>
                <c:ptCount val="62"/>
                <c:pt idx="0">
                  <c:v>20.784450361999998</c:v>
                </c:pt>
                <c:pt idx="1">
                  <c:v>14.254108471999999</c:v>
                </c:pt>
                <c:pt idx="2">
                  <c:v>12.199871677999999</c:v>
                </c:pt>
                <c:pt idx="3">
                  <c:v>13.121503843999999</c:v>
                </c:pt>
                <c:pt idx="4">
                  <c:v>17.569549623999997</c:v>
                </c:pt>
                <c:pt idx="5">
                  <c:v>17.266237501999999</c:v>
                </c:pt>
                <c:pt idx="7">
                  <c:v>19.192495321999999</c:v>
                </c:pt>
                <c:pt idx="8">
                  <c:v>15.14408018</c:v>
                </c:pt>
                <c:pt idx="9">
                  <c:v>14.378254146</c:v>
                </c:pt>
                <c:pt idx="10">
                  <c:v>12.419287221999999</c:v>
                </c:pt>
                <c:pt idx="11">
                  <c:v>17.931879431999999</c:v>
                </c:pt>
                <c:pt idx="12">
                  <c:v>16.903237925999996</c:v>
                </c:pt>
                <c:pt idx="14">
                  <c:v>17.785378422000001</c:v>
                </c:pt>
                <c:pt idx="15">
                  <c:v>13.726181111999999</c:v>
                </c:pt>
                <c:pt idx="16">
                  <c:v>17.594186375999996</c:v>
                </c:pt>
                <c:pt idx="17">
                  <c:v>10.519370030000001</c:v>
                </c:pt>
                <c:pt idx="18">
                  <c:v>14.027586835999996</c:v>
                </c:pt>
                <c:pt idx="19">
                  <c:v>13.496601451999998</c:v>
                </c:pt>
                <c:pt idx="21">
                  <c:v>13.570716934</c:v>
                </c:pt>
                <c:pt idx="22">
                  <c:v>9.3068332169999994</c:v>
                </c:pt>
                <c:pt idx="23">
                  <c:v>7.9655405560000005</c:v>
                </c:pt>
                <c:pt idx="24">
                  <c:v>8.5672984440000004</c:v>
                </c:pt>
                <c:pt idx="25">
                  <c:v>11.471589134999999</c:v>
                </c:pt>
                <c:pt idx="26">
                  <c:v>11.273552834</c:v>
                </c:pt>
                <c:pt idx="28">
                  <c:v>12.531271931999999</c:v>
                </c:pt>
                <c:pt idx="29">
                  <c:v>9.8879220360000009</c:v>
                </c:pt>
                <c:pt idx="30">
                  <c:v>9.3878832259999996</c:v>
                </c:pt>
                <c:pt idx="31">
                  <c:v>8.1087961360000005</c:v>
                </c:pt>
                <c:pt idx="32">
                  <c:v>11.708167263</c:v>
                </c:pt>
                <c:pt idx="33">
                  <c:v>11.036537350999998</c:v>
                </c:pt>
                <c:pt idx="35">
                  <c:v>11.612514309000002</c:v>
                </c:pt>
                <c:pt idx="36">
                  <c:v>8.9621214380000005</c:v>
                </c:pt>
                <c:pt idx="37">
                  <c:v>11.487675313999999</c:v>
                </c:pt>
                <c:pt idx="38">
                  <c:v>6.868280961</c:v>
                </c:pt>
                <c:pt idx="39">
                  <c:v>9.1589148469999984</c:v>
                </c:pt>
                <c:pt idx="40">
                  <c:v>8.8122158439999989</c:v>
                </c:pt>
                <c:pt idx="42">
                  <c:v>23.497343791999999</c:v>
                </c:pt>
                <c:pt idx="43">
                  <c:v>16.114533040999998</c:v>
                </c:pt>
                <c:pt idx="44">
                  <c:v>13.792115978</c:v>
                </c:pt>
                <c:pt idx="45">
                  <c:v>14.834044112000001</c:v>
                </c:pt>
                <c:pt idx="46">
                  <c:v>19.862753935000001</c:v>
                </c:pt>
                <c:pt idx="47">
                  <c:v>19.519859791999998</c:v>
                </c:pt>
                <c:pt idx="49">
                  <c:v>21.697569686000001</c:v>
                </c:pt>
                <c:pt idx="50">
                  <c:v>17.120673608000001</c:v>
                </c:pt>
                <c:pt idx="51">
                  <c:v>16.254867947999998</c:v>
                </c:pt>
                <c:pt idx="52">
                  <c:v>14.040158397999999</c:v>
                </c:pt>
                <c:pt idx="53">
                  <c:v>20.272383279000003</c:v>
                </c:pt>
                <c:pt idx="54">
                  <c:v>19.109473172999998</c:v>
                </c:pt>
                <c:pt idx="56">
                  <c:v>20.106762867</c:v>
                </c:pt>
                <c:pt idx="57">
                  <c:v>15.517671654000001</c:v>
                </c:pt>
                <c:pt idx="58">
                  <c:v>19.890606762000001</c:v>
                </c:pt>
                <c:pt idx="59">
                  <c:v>11.892237382999999</c:v>
                </c:pt>
                <c:pt idx="60">
                  <c:v>15.858414010999997</c:v>
                </c:pt>
                <c:pt idx="61">
                  <c:v>15.258113071999999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1-4C31-9F91-72FC436E295E}"/>
            </c:ext>
          </c:extLst>
        </c:ser>
        <c:ser>
          <c:idx val="2"/>
          <c:order val="2"/>
          <c:tx>
            <c:strRef>
              <c:f>'Clean(GWP)'!$S$1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'Clean(GWP)'!$S$2:$S$63</c:f>
              <c:numCache>
                <c:formatCode>General</c:formatCode>
                <c:ptCount val="62"/>
                <c:pt idx="0">
                  <c:v>113.22357630199998</c:v>
                </c:pt>
                <c:pt idx="1">
                  <c:v>78.742366601000001</c:v>
                </c:pt>
                <c:pt idx="2">
                  <c:v>67.579745395999993</c:v>
                </c:pt>
                <c:pt idx="3">
                  <c:v>72.479966955999998</c:v>
                </c:pt>
                <c:pt idx="4">
                  <c:v>96.130061574999985</c:v>
                </c:pt>
                <c:pt idx="5">
                  <c:v>94.517401449999994</c:v>
                </c:pt>
                <c:pt idx="7">
                  <c:v>104.75922158799999</c:v>
                </c:pt>
                <c:pt idx="8">
                  <c:v>83.233993732000002</c:v>
                </c:pt>
                <c:pt idx="9">
                  <c:v>79.162108498000009</c:v>
                </c:pt>
                <c:pt idx="10">
                  <c:v>68.746318079999995</c:v>
                </c:pt>
                <c:pt idx="11">
                  <c:v>98.056548743000008</c:v>
                </c:pt>
                <c:pt idx="12">
                  <c:v>92.587351415000001</c:v>
                </c:pt>
                <c:pt idx="14">
                  <c:v>97.277634820999992</c:v>
                </c:pt>
                <c:pt idx="15">
                  <c:v>75.695060541999993</c:v>
                </c:pt>
                <c:pt idx="16">
                  <c:v>96.261050273999999</c:v>
                </c:pt>
                <c:pt idx="17">
                  <c:v>58.644581041000002</c:v>
                </c:pt>
                <c:pt idx="18">
                  <c:v>77.297597078999985</c:v>
                </c:pt>
                <c:pt idx="19">
                  <c:v>74.474369987999992</c:v>
                </c:pt>
                <c:pt idx="21">
                  <c:v>71.864916796473835</c:v>
                </c:pt>
                <c:pt idx="22">
                  <c:v>50.653592045178598</c:v>
                </c:pt>
                <c:pt idx="23">
                  <c:v>43.918370207927836</c:v>
                </c:pt>
                <c:pt idx="24">
                  <c:v>47.027862876442569</c:v>
                </c:pt>
                <c:pt idx="25">
                  <c:v>61.462036551603134</c:v>
                </c:pt>
                <c:pt idx="26">
                  <c:v>60.385168072805769</c:v>
                </c:pt>
                <c:pt idx="28">
                  <c:v>66.695325730386045</c:v>
                </c:pt>
                <c:pt idx="29">
                  <c:v>53.462427610891162</c:v>
                </c:pt>
                <c:pt idx="30">
                  <c:v>51.018021553767895</c:v>
                </c:pt>
                <c:pt idx="31">
                  <c:v>44.74352039197835</c:v>
                </c:pt>
                <c:pt idx="32">
                  <c:v>62.639966366075768</c:v>
                </c:pt>
                <c:pt idx="33">
                  <c:v>59.205567007369815</c:v>
                </c:pt>
                <c:pt idx="35">
                  <c:v>62.127570108127472</c:v>
                </c:pt>
                <c:pt idx="36">
                  <c:v>48.897038688180395</c:v>
                </c:pt>
                <c:pt idx="37">
                  <c:v>61.542643356387245</c:v>
                </c:pt>
                <c:pt idx="38">
                  <c:v>38.452375723903792</c:v>
                </c:pt>
                <c:pt idx="39">
                  <c:v>49.943752145597109</c:v>
                </c:pt>
                <c:pt idx="40">
                  <c:v>48.212375525241121</c:v>
                </c:pt>
                <c:pt idx="42">
                  <c:v>127.99560225800001</c:v>
                </c:pt>
                <c:pt idx="43">
                  <c:v>89.015776309000017</c:v>
                </c:pt>
                <c:pt idx="44">
                  <c:v>76.396836098000009</c:v>
                </c:pt>
                <c:pt idx="45">
                  <c:v>81.936380021000019</c:v>
                </c:pt>
                <c:pt idx="46">
                  <c:v>108.67198515500002</c:v>
                </c:pt>
                <c:pt idx="47">
                  <c:v>106.84891774900002</c:v>
                </c:pt>
                <c:pt idx="49">
                  <c:v>118.42694472800002</c:v>
                </c:pt>
                <c:pt idx="50">
                  <c:v>94.093415300000018</c:v>
                </c:pt>
                <c:pt idx="51">
                  <c:v>89.490296467000022</c:v>
                </c:pt>
                <c:pt idx="52">
                  <c:v>77.715619801000003</c:v>
                </c:pt>
                <c:pt idx="53">
                  <c:v>110.84981181400002</c:v>
                </c:pt>
                <c:pt idx="54">
                  <c:v>104.66706345600002</c:v>
                </c:pt>
                <c:pt idx="56">
                  <c:v>109.969272256</c:v>
                </c:pt>
                <c:pt idx="57">
                  <c:v>85.570919347</c:v>
                </c:pt>
                <c:pt idx="58">
                  <c:v>108.820063382</c:v>
                </c:pt>
                <c:pt idx="59">
                  <c:v>66.295943603000012</c:v>
                </c:pt>
                <c:pt idx="60">
                  <c:v>87.382539410000007</c:v>
                </c:pt>
                <c:pt idx="61">
                  <c:v>84.190978854999997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1-4C31-9F91-72FC436E295E}"/>
            </c:ext>
          </c:extLst>
        </c:ser>
        <c:ser>
          <c:idx val="3"/>
          <c:order val="3"/>
          <c:tx>
            <c:strRef>
              <c:f>'Clean(GWP)'!$T$1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'Clean(GWP)'!$T$2:$T$63</c:f>
              <c:numCache>
                <c:formatCode>0.000</c:formatCode>
                <c:ptCount val="62"/>
                <c:pt idx="0">
                  <c:v>109.87642057800005</c:v>
                </c:pt>
                <c:pt idx="1">
                  <c:v>72.236114927000003</c:v>
                </c:pt>
                <c:pt idx="2">
                  <c:v>69.834965906999997</c:v>
                </c:pt>
                <c:pt idx="3">
                  <c:v>75.581590641000005</c:v>
                </c:pt>
                <c:pt idx="4">
                  <c:v>95.639828176000009</c:v>
                </c:pt>
                <c:pt idx="5">
                  <c:v>93.031638083000018</c:v>
                </c:pt>
                <c:pt idx="7">
                  <c:v>102.64932573600001</c:v>
                </c:pt>
                <c:pt idx="8">
                  <c:v>82.976732982000001</c:v>
                </c:pt>
                <c:pt idx="9">
                  <c:v>80.069065230999996</c:v>
                </c:pt>
                <c:pt idx="10">
                  <c:v>72.339823887000009</c:v>
                </c:pt>
                <c:pt idx="11">
                  <c:v>97.302583086999988</c:v>
                </c:pt>
                <c:pt idx="12">
                  <c:v>91.372670117999988</c:v>
                </c:pt>
                <c:pt idx="14">
                  <c:v>96.282823084000015</c:v>
                </c:pt>
                <c:pt idx="15">
                  <c:v>77.062108987000002</c:v>
                </c:pt>
                <c:pt idx="16">
                  <c:v>95.759797847000002</c:v>
                </c:pt>
                <c:pt idx="17">
                  <c:v>62.087177519999983</c:v>
                </c:pt>
                <c:pt idx="18">
                  <c:v>79.340551257000016</c:v>
                </c:pt>
                <c:pt idx="19">
                  <c:v>76.834991140999989</c:v>
                </c:pt>
                <c:pt idx="42">
                  <c:v>22.432368754000006</c:v>
                </c:pt>
                <c:pt idx="43">
                  <c:v>14.557118284999977</c:v>
                </c:pt>
                <c:pt idx="44">
                  <c:v>12.891590409999996</c:v>
                </c:pt>
                <c:pt idx="45">
                  <c:v>14.265579615999979</c:v>
                </c:pt>
                <c:pt idx="46">
                  <c:v>19.061245454000002</c:v>
                </c:pt>
                <c:pt idx="47">
                  <c:v>18.437631789999987</c:v>
                </c:pt>
                <c:pt idx="49">
                  <c:v>20.704460176999987</c:v>
                </c:pt>
                <c:pt idx="50">
                  <c:v>16.033616995999978</c:v>
                </c:pt>
                <c:pt idx="51">
                  <c:v>15.338438803999971</c:v>
                </c:pt>
                <c:pt idx="52">
                  <c:v>13.490509225</c:v>
                </c:pt>
                <c:pt idx="53">
                  <c:v>19.45878785899999</c:v>
                </c:pt>
                <c:pt idx="54">
                  <c:v>18.040992135999989</c:v>
                </c:pt>
                <c:pt idx="56">
                  <c:v>19.182312683000006</c:v>
                </c:pt>
                <c:pt idx="57">
                  <c:v>14.619512566999983</c:v>
                </c:pt>
                <c:pt idx="58">
                  <c:v>19.08993667899998</c:v>
                </c:pt>
                <c:pt idx="59">
                  <c:v>11.039195375999984</c:v>
                </c:pt>
                <c:pt idx="60">
                  <c:v>15.164282140999994</c:v>
                </c:pt>
                <c:pt idx="61">
                  <c:v>14.565232597999998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1-4C31-9F91-72FC436E295E}"/>
            </c:ext>
          </c:extLst>
        </c:ser>
        <c:ser>
          <c:idx val="4"/>
          <c:order val="4"/>
          <c:tx>
            <c:strRef>
              <c:f>'Clean(GWP)'!$U$1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'Clean(GWP)'!$U$2:$U$63</c:f>
              <c:numCache>
                <c:formatCode>0.000</c:formatCode>
                <c:ptCount val="62"/>
                <c:pt idx="0">
                  <c:v>39.071338981499991</c:v>
                </c:pt>
                <c:pt idx="1">
                  <c:v>33.040273738499991</c:v>
                </c:pt>
                <c:pt idx="2">
                  <c:v>35.603853046500006</c:v>
                </c:pt>
                <c:pt idx="3">
                  <c:v>36.10324615799999</c:v>
                </c:pt>
                <c:pt idx="4">
                  <c:v>37.846165290000016</c:v>
                </c:pt>
                <c:pt idx="5">
                  <c:v>37.619483585999973</c:v>
                </c:pt>
                <c:pt idx="7">
                  <c:v>38.443348541999967</c:v>
                </c:pt>
                <c:pt idx="8">
                  <c:v>36.745777651499964</c:v>
                </c:pt>
                <c:pt idx="9">
                  <c:v>36.493132501499986</c:v>
                </c:pt>
                <c:pt idx="10">
                  <c:v>35.821557829499994</c:v>
                </c:pt>
                <c:pt idx="11">
                  <c:v>37.990635967500026</c:v>
                </c:pt>
                <c:pt idx="12">
                  <c:v>37.475330189999994</c:v>
                </c:pt>
                <c:pt idx="14">
                  <c:v>37.890153200999976</c:v>
                </c:pt>
                <c:pt idx="15">
                  <c:v>36.231847829999992</c:v>
                </c:pt>
                <c:pt idx="16">
                  <c:v>37.856589532500038</c:v>
                </c:pt>
                <c:pt idx="17">
                  <c:v>34.930616911499982</c:v>
                </c:pt>
                <c:pt idx="18">
                  <c:v>36.42985784550001</c:v>
                </c:pt>
                <c:pt idx="19">
                  <c:v>36.212138200500021</c:v>
                </c:pt>
                <c:pt idx="21">
                  <c:v>56.224241231999983</c:v>
                </c:pt>
                <c:pt idx="22">
                  <c:v>36.108527391999992</c:v>
                </c:pt>
                <c:pt idx="23">
                  <c:v>37.618693679999993</c:v>
                </c:pt>
                <c:pt idx="24">
                  <c:v>40.298225467999998</c:v>
                </c:pt>
                <c:pt idx="25">
                  <c:v>49.650244657999991</c:v>
                </c:pt>
                <c:pt idx="26">
                  <c:v>48.43402395599999</c:v>
                </c:pt>
                <c:pt idx="28">
                  <c:v>52.854647822000018</c:v>
                </c:pt>
                <c:pt idx="29">
                  <c:v>43.745942095999979</c:v>
                </c:pt>
                <c:pt idx="30">
                  <c:v>42.39032212799998</c:v>
                </c:pt>
                <c:pt idx="31">
                  <c:v>38.786768300000006</c:v>
                </c:pt>
                <c:pt idx="32">
                  <c:v>50.42549229399998</c:v>
                </c:pt>
                <c:pt idx="33">
                  <c:v>47.660543707999992</c:v>
                </c:pt>
                <c:pt idx="35">
                  <c:v>49.886304663999994</c:v>
                </c:pt>
                <c:pt idx="36">
                  <c:v>40.988342574000001</c:v>
                </c:pt>
                <c:pt idx="37">
                  <c:v>49.70618301399999</c:v>
                </c:pt>
                <c:pt idx="38">
                  <c:v>34.006319995999988</c:v>
                </c:pt>
                <c:pt idx="39">
                  <c:v>42.050771836000003</c:v>
                </c:pt>
                <c:pt idx="40">
                  <c:v>40.882561333999995</c:v>
                </c:pt>
                <c:pt idx="42">
                  <c:v>39.086953807999976</c:v>
                </c:pt>
                <c:pt idx="43">
                  <c:v>33.053318611000009</c:v>
                </c:pt>
                <c:pt idx="44">
                  <c:v>35.616287785999987</c:v>
                </c:pt>
                <c:pt idx="45">
                  <c:v>36.116070578499986</c:v>
                </c:pt>
                <c:pt idx="46">
                  <c:v>37.860612380499987</c:v>
                </c:pt>
                <c:pt idx="47">
                  <c:v>37.633781667999983</c:v>
                </c:pt>
                <c:pt idx="49">
                  <c:v>38.458382831999984</c:v>
                </c:pt>
                <c:pt idx="50">
                  <c:v>36.759280767000007</c:v>
                </c:pt>
                <c:pt idx="51">
                  <c:v>36.506384765000007</c:v>
                </c:pt>
                <c:pt idx="52">
                  <c:v>35.834124416499989</c:v>
                </c:pt>
                <c:pt idx="53">
                  <c:v>38.005227992999977</c:v>
                </c:pt>
                <c:pt idx="54">
                  <c:v>37.489494509499991</c:v>
                </c:pt>
                <c:pt idx="56">
                  <c:v>37.904667007499967</c:v>
                </c:pt>
                <c:pt idx="57">
                  <c:v>36.244853604500008</c:v>
                </c:pt>
                <c:pt idx="58">
                  <c:v>37.871036064500004</c:v>
                </c:pt>
                <c:pt idx="59">
                  <c:v>34.942426785500004</c:v>
                </c:pt>
                <c:pt idx="60">
                  <c:v>36.443005320500021</c:v>
                </c:pt>
                <c:pt idx="61">
                  <c:v>36.225096372499991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1-4C31-9F91-72FC436E295E}"/>
            </c:ext>
          </c:extLst>
        </c:ser>
        <c:ser>
          <c:idx val="5"/>
          <c:order val="5"/>
          <c:tx>
            <c:strRef>
              <c:f>'Clean(GWP)'!$V$1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'Clean(GWP)'!$V$2:$V$63</c:f>
              <c:numCache>
                <c:formatCode>0.000</c:formatCode>
                <c:ptCount val="62"/>
                <c:pt idx="0">
                  <c:v>38.566519522499959</c:v>
                </c:pt>
                <c:pt idx="1">
                  <c:v>28.148309514699974</c:v>
                </c:pt>
                <c:pt idx="2">
                  <c:v>26.146976315499984</c:v>
                </c:pt>
                <c:pt idx="3">
                  <c:v>27.928987918099978</c:v>
                </c:pt>
                <c:pt idx="4">
                  <c:v>34.14887693999998</c:v>
                </c:pt>
                <c:pt idx="5">
                  <c:v>33.340066724600035</c:v>
                </c:pt>
                <c:pt idx="7">
                  <c:v>36.325463169499983</c:v>
                </c:pt>
                <c:pt idx="8">
                  <c:v>30.222118454999986</c:v>
                </c:pt>
                <c:pt idx="9">
                  <c:v>29.320496857900025</c:v>
                </c:pt>
                <c:pt idx="10">
                  <c:v>26.923743622099977</c:v>
                </c:pt>
                <c:pt idx="11">
                  <c:v>34.664482070299982</c:v>
                </c:pt>
                <c:pt idx="12">
                  <c:v>32.825639230199982</c:v>
                </c:pt>
                <c:pt idx="14">
                  <c:v>34.351257112500036</c:v>
                </c:pt>
                <c:pt idx="15">
                  <c:v>28.388059829900016</c:v>
                </c:pt>
                <c:pt idx="16">
                  <c:v>34.186067157099956</c:v>
                </c:pt>
                <c:pt idx="17">
                  <c:v>23.744451336400033</c:v>
                </c:pt>
                <c:pt idx="18">
                  <c:v>29.094603780199975</c:v>
                </c:pt>
                <c:pt idx="19">
                  <c:v>28.317654254000018</c:v>
                </c:pt>
                <c:pt idx="21">
                  <c:v>38.568300194900019</c:v>
                </c:pt>
                <c:pt idx="22">
                  <c:v>28.149493352899981</c:v>
                </c:pt>
                <c:pt idx="23">
                  <c:v>26.148071654400013</c:v>
                </c:pt>
                <c:pt idx="24">
                  <c:v>27.930160417399989</c:v>
                </c:pt>
                <c:pt idx="25">
                  <c:v>34.150401603400013</c:v>
                </c:pt>
                <c:pt idx="26">
                  <c:v>33.341570574800016</c:v>
                </c:pt>
                <c:pt idx="28">
                  <c:v>36.327108624899978</c:v>
                </c:pt>
                <c:pt idx="29">
                  <c:v>30.223444721100009</c:v>
                </c:pt>
                <c:pt idx="30">
                  <c:v>29.321763576199999</c:v>
                </c:pt>
                <c:pt idx="31">
                  <c:v>26.924858018899997</c:v>
                </c:pt>
                <c:pt idx="32">
                  <c:v>34.666040422700007</c:v>
                </c:pt>
                <c:pt idx="33">
                  <c:v>32.827103489400002</c:v>
                </c:pt>
                <c:pt idx="35">
                  <c:v>34.352802475999994</c:v>
                </c:pt>
                <c:pt idx="36">
                  <c:v>28.389274469700013</c:v>
                </c:pt>
                <c:pt idx="37">
                  <c:v>34.18760100130001</c:v>
                </c:pt>
                <c:pt idx="38">
                  <c:v>23.745402864900001</c:v>
                </c:pt>
                <c:pt idx="39">
                  <c:v>29.09584485229999</c:v>
                </c:pt>
                <c:pt idx="40">
                  <c:v>28.318843228900022</c:v>
                </c:pt>
                <c:pt idx="42">
                  <c:v>38.566200667899977</c:v>
                </c:pt>
                <c:pt idx="43">
                  <c:v>28.148111742200001</c:v>
                </c:pt>
                <c:pt idx="44">
                  <c:v>26.146772808000009</c:v>
                </c:pt>
                <c:pt idx="45">
                  <c:v>27.928758064300013</c:v>
                </c:pt>
                <c:pt idx="46">
                  <c:v>34.148592760500009</c:v>
                </c:pt>
                <c:pt idx="47">
                  <c:v>33.339799884099989</c:v>
                </c:pt>
                <c:pt idx="49">
                  <c:v>36.325163309999994</c:v>
                </c:pt>
                <c:pt idx="50">
                  <c:v>30.221886902800009</c:v>
                </c:pt>
                <c:pt idx="51">
                  <c:v>29.320252624999995</c:v>
                </c:pt>
                <c:pt idx="52">
                  <c:v>26.923523928899982</c:v>
                </c:pt>
                <c:pt idx="53">
                  <c:v>34.664193548399993</c:v>
                </c:pt>
                <c:pt idx="54">
                  <c:v>32.8253705626</c:v>
                </c:pt>
                <c:pt idx="56">
                  <c:v>34.350983687300015</c:v>
                </c:pt>
                <c:pt idx="57">
                  <c:v>28.38783465100002</c:v>
                </c:pt>
                <c:pt idx="58">
                  <c:v>34.185794033899981</c:v>
                </c:pt>
                <c:pt idx="59">
                  <c:v>23.744273873899999</c:v>
                </c:pt>
                <c:pt idx="60">
                  <c:v>29.094368359299949</c:v>
                </c:pt>
                <c:pt idx="61">
                  <c:v>28.317414991200025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D1-4C31-9F91-72FC436E295E}"/>
            </c:ext>
          </c:extLst>
        </c:ser>
        <c:ser>
          <c:idx val="6"/>
          <c:order val="6"/>
          <c:tx>
            <c:strRef>
              <c:f>'Clean(GWP)'!$W$1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'Clean(GWP)'!$N$2:$P$63</c15:sqref>
                  </c15:fullRef>
                  <c15:levelRef>
                    <c15:sqref>'Clean(GWP)'!$O$2:$O$63</c15:sqref>
                  </c15:levelRef>
                </c:ext>
              </c:extLst>
              <c:f>'Clean(GWP)'!$O$2:$O$63</c:f>
              <c:strCache>
                <c:ptCount val="62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  <c:pt idx="20">
                  <c:v>Scenario(Country)</c:v>
                </c:pt>
                <c:pt idx="21">
                  <c:v>China</c:v>
                </c:pt>
                <c:pt idx="22">
                  <c:v>Germany</c:v>
                </c:pt>
                <c:pt idx="23">
                  <c:v>Japan</c:v>
                </c:pt>
                <c:pt idx="24">
                  <c:v>Mexico</c:v>
                </c:pt>
                <c:pt idx="25">
                  <c:v>Malaysia</c:v>
                </c:pt>
                <c:pt idx="26">
                  <c:v>Taiwan</c:v>
                </c:pt>
                <c:pt idx="28">
                  <c:v>China</c:v>
                </c:pt>
                <c:pt idx="29">
                  <c:v>Japan</c:v>
                </c:pt>
                <c:pt idx="30">
                  <c:v>Korea</c:v>
                </c:pt>
                <c:pt idx="31">
                  <c:v>Mexico</c:v>
                </c:pt>
                <c:pt idx="32">
                  <c:v>Malaysia</c:v>
                </c:pt>
                <c:pt idx="33">
                  <c:v>Taiwan</c:v>
                </c:pt>
                <c:pt idx="35">
                  <c:v>China</c:v>
                </c:pt>
                <c:pt idx="36">
                  <c:v>Korea</c:v>
                </c:pt>
                <c:pt idx="37">
                  <c:v>Malaysia</c:v>
                </c:pt>
                <c:pt idx="38">
                  <c:v>Singapore</c:v>
                </c:pt>
                <c:pt idx="39">
                  <c:v>Thailand</c:v>
                </c:pt>
                <c:pt idx="40">
                  <c:v>Vietnam</c:v>
                </c:pt>
                <c:pt idx="41">
                  <c:v>Scenario(Country)</c:v>
                </c:pt>
                <c:pt idx="42">
                  <c:v>China</c:v>
                </c:pt>
                <c:pt idx="43">
                  <c:v>Germany</c:v>
                </c:pt>
                <c:pt idx="44">
                  <c:v>Japan</c:v>
                </c:pt>
                <c:pt idx="45">
                  <c:v>Mexico</c:v>
                </c:pt>
                <c:pt idx="46">
                  <c:v>Malaysia</c:v>
                </c:pt>
                <c:pt idx="47">
                  <c:v>Taiwan</c:v>
                </c:pt>
                <c:pt idx="49">
                  <c:v>China</c:v>
                </c:pt>
                <c:pt idx="50">
                  <c:v>Japan</c:v>
                </c:pt>
                <c:pt idx="51">
                  <c:v>Korea</c:v>
                </c:pt>
                <c:pt idx="52">
                  <c:v>Mexico</c:v>
                </c:pt>
                <c:pt idx="53">
                  <c:v>Malaysia</c:v>
                </c:pt>
                <c:pt idx="54">
                  <c:v>Taiwan</c:v>
                </c:pt>
                <c:pt idx="56">
                  <c:v>China</c:v>
                </c:pt>
                <c:pt idx="57">
                  <c:v>Korea</c:v>
                </c:pt>
                <c:pt idx="58">
                  <c:v>Malaysia</c:v>
                </c:pt>
                <c:pt idx="59">
                  <c:v>Singapore</c:v>
                </c:pt>
                <c:pt idx="60">
                  <c:v>Thailand</c:v>
                </c:pt>
                <c:pt idx="61">
                  <c:v>Vietnam</c:v>
                </c:pt>
              </c:strCache>
            </c:strRef>
          </c:cat>
          <c:val>
            <c:numRef>
              <c:f>'Clean(GWP)'!$W$2:$W$63</c:f>
              <c:numCache>
                <c:formatCode>0.000</c:formatCode>
                <c:ptCount val="62"/>
                <c:pt idx="0">
                  <c:v>51.40326955200004</c:v>
                </c:pt>
                <c:pt idx="1">
                  <c:v>49.748384705800049</c:v>
                </c:pt>
                <c:pt idx="2">
                  <c:v>49.336213589000039</c:v>
                </c:pt>
                <c:pt idx="3">
                  <c:v>49.633886070900019</c:v>
                </c:pt>
                <c:pt idx="4">
                  <c:v>50.672891780000043</c:v>
                </c:pt>
                <c:pt idx="5">
                  <c:v>50.537785652399975</c:v>
                </c:pt>
                <c:pt idx="7">
                  <c:v>51.028904006500056</c:v>
                </c:pt>
                <c:pt idx="8">
                  <c:v>50.016949411500036</c:v>
                </c:pt>
                <c:pt idx="9">
                  <c:v>49.866335467599981</c:v>
                </c:pt>
                <c:pt idx="10">
                  <c:v>49.465974191400022</c:v>
                </c:pt>
                <c:pt idx="11">
                  <c:v>50.759027541199998</c:v>
                </c:pt>
                <c:pt idx="12">
                  <c:v>50.451857497800063</c:v>
                </c:pt>
                <c:pt idx="14">
                  <c:v>50.69912988249996</c:v>
                </c:pt>
                <c:pt idx="15">
                  <c:v>49.710574565099989</c:v>
                </c:pt>
                <c:pt idx="16">
                  <c:v>50.679110811399994</c:v>
                </c:pt>
                <c:pt idx="17">
                  <c:v>48.934877048099992</c:v>
                </c:pt>
                <c:pt idx="18">
                  <c:v>49.82860161130003</c:v>
                </c:pt>
                <c:pt idx="19">
                  <c:v>49.698813632499991</c:v>
                </c:pt>
                <c:pt idx="21">
                  <c:v>51.403276653099994</c:v>
                </c:pt>
                <c:pt idx="22">
                  <c:v>49.74838767510002</c:v>
                </c:pt>
                <c:pt idx="23">
                  <c:v>49.336208025599987</c:v>
                </c:pt>
                <c:pt idx="24">
                  <c:v>49.633885574600015</c:v>
                </c:pt>
                <c:pt idx="25">
                  <c:v>50.672901958599994</c:v>
                </c:pt>
                <c:pt idx="26">
                  <c:v>50.537790889199982</c:v>
                </c:pt>
                <c:pt idx="28">
                  <c:v>51.028916233100006</c:v>
                </c:pt>
                <c:pt idx="29">
                  <c:v>50.01695158290002</c:v>
                </c:pt>
                <c:pt idx="30">
                  <c:v>49.866336555800018</c:v>
                </c:pt>
                <c:pt idx="31">
                  <c:v>49.465972781099993</c:v>
                </c:pt>
                <c:pt idx="32">
                  <c:v>50.759024203300015</c:v>
                </c:pt>
                <c:pt idx="33">
                  <c:v>50.451858522599991</c:v>
                </c:pt>
                <c:pt idx="35">
                  <c:v>50.699128660000014</c:v>
                </c:pt>
                <c:pt idx="36">
                  <c:v>49.710579096299995</c:v>
                </c:pt>
                <c:pt idx="37">
                  <c:v>50.679112744700006</c:v>
                </c:pt>
                <c:pt idx="38">
                  <c:v>48.934877159099997</c:v>
                </c:pt>
                <c:pt idx="39">
                  <c:v>49.828605991700016</c:v>
                </c:pt>
                <c:pt idx="40">
                  <c:v>49.698819097099999</c:v>
                </c:pt>
                <c:pt idx="42">
                  <c:v>51.403270766100036</c:v>
                </c:pt>
                <c:pt idx="43">
                  <c:v>49.748380404800002</c:v>
                </c:pt>
                <c:pt idx="44">
                  <c:v>49.336215084000003</c:v>
                </c:pt>
                <c:pt idx="45">
                  <c:v>49.633892484200004</c:v>
                </c:pt>
                <c:pt idx="46">
                  <c:v>50.672894209999981</c:v>
                </c:pt>
                <c:pt idx="47">
                  <c:v>50.537787062900009</c:v>
                </c:pt>
                <c:pt idx="49">
                  <c:v>51.028911095000012</c:v>
                </c:pt>
                <c:pt idx="50">
                  <c:v>50.016949550199968</c:v>
                </c:pt>
                <c:pt idx="51">
                  <c:v>49.86633534500001</c:v>
                </c:pt>
                <c:pt idx="52">
                  <c:v>49.465972694600026</c:v>
                </c:pt>
                <c:pt idx="53">
                  <c:v>50.759026713600008</c:v>
                </c:pt>
                <c:pt idx="54">
                  <c:v>50.451858841899991</c:v>
                </c:pt>
                <c:pt idx="56">
                  <c:v>50.699127120200018</c:v>
                </c:pt>
                <c:pt idx="57">
                  <c:v>49.710574558499985</c:v>
                </c:pt>
                <c:pt idx="58">
                  <c:v>50.679114024600011</c:v>
                </c:pt>
                <c:pt idx="59">
                  <c:v>48.934873427599996</c:v>
                </c:pt>
                <c:pt idx="60">
                  <c:v>49.82860630120004</c:v>
                </c:pt>
                <c:pt idx="61">
                  <c:v>49.698820147299983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D1-4C31-9F91-72FC436E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662240"/>
        <c:axId val="1606656416"/>
      </c:barChart>
      <c:catAx>
        <c:axId val="16066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56416"/>
        <c:crosses val="autoZero"/>
        <c:auto val="1"/>
        <c:lblAlgn val="ctr"/>
        <c:lblOffset val="100"/>
        <c:noMultiLvlLbl val="0"/>
      </c:catAx>
      <c:valAx>
        <c:axId val="160665641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'Clean(GWP)'!$Q$1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'Clean(GWP)'!$Q$2:$Q$21</c:f>
              <c:numCache>
                <c:formatCode>0.000</c:formatCode>
                <c:ptCount val="20"/>
                <c:pt idx="0">
                  <c:v>19.900874701999999</c:v>
                </c:pt>
                <c:pt idx="1">
                  <c:v>14.999002041000001</c:v>
                </c:pt>
                <c:pt idx="2">
                  <c:v>13.752954067999999</c:v>
                </c:pt>
                <c:pt idx="3">
                  <c:v>14.638328412000002</c:v>
                </c:pt>
                <c:pt idx="4">
                  <c:v>17.728566615000002</c:v>
                </c:pt>
                <c:pt idx="5">
                  <c:v>17.326727002000002</c:v>
                </c:pt>
                <c:pt idx="7">
                  <c:v>18.787431636000001</c:v>
                </c:pt>
                <c:pt idx="8">
                  <c:v>15.777627588000001</c:v>
                </c:pt>
                <c:pt idx="9">
                  <c:v>15.329667298</c:v>
                </c:pt>
                <c:pt idx="10">
                  <c:v>14.138885168000002</c:v>
                </c:pt>
                <c:pt idx="11">
                  <c:v>17.984733159000001</c:v>
                </c:pt>
                <c:pt idx="12">
                  <c:v>17.071133623000001</c:v>
                </c:pt>
                <c:pt idx="14">
                  <c:v>17.806593477</c:v>
                </c:pt>
                <c:pt idx="15">
                  <c:v>14.866397134000001</c:v>
                </c:pt>
                <c:pt idx="16">
                  <c:v>17.747048002</c:v>
                </c:pt>
                <c:pt idx="17">
                  <c:v>12.559306113000002</c:v>
                </c:pt>
                <c:pt idx="18">
                  <c:v>15.217441591000002</c:v>
                </c:pt>
                <c:pt idx="19">
                  <c:v>14.831421332000001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4-4069-AA7E-2D96BBBA3779}"/>
            </c:ext>
          </c:extLst>
        </c:ser>
        <c:ser>
          <c:idx val="1"/>
          <c:order val="1"/>
          <c:tx>
            <c:strRef>
              <c:f>'Clean(GWP)'!$R$1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'Clean(GWP)'!$R$2:$R$21</c:f>
              <c:numCache>
                <c:formatCode>General</c:formatCode>
                <c:ptCount val="20"/>
                <c:pt idx="0">
                  <c:v>20.784450361999998</c:v>
                </c:pt>
                <c:pt idx="1">
                  <c:v>14.254108471999999</c:v>
                </c:pt>
                <c:pt idx="2">
                  <c:v>12.199871677999999</c:v>
                </c:pt>
                <c:pt idx="3">
                  <c:v>13.121503843999999</c:v>
                </c:pt>
                <c:pt idx="4">
                  <c:v>17.569549623999997</c:v>
                </c:pt>
                <c:pt idx="5">
                  <c:v>17.266237501999999</c:v>
                </c:pt>
                <c:pt idx="7">
                  <c:v>19.192495321999999</c:v>
                </c:pt>
                <c:pt idx="8">
                  <c:v>15.14408018</c:v>
                </c:pt>
                <c:pt idx="9">
                  <c:v>14.378254146</c:v>
                </c:pt>
                <c:pt idx="10">
                  <c:v>12.419287221999999</c:v>
                </c:pt>
                <c:pt idx="11">
                  <c:v>17.931879431999999</c:v>
                </c:pt>
                <c:pt idx="12">
                  <c:v>16.903237925999996</c:v>
                </c:pt>
                <c:pt idx="14">
                  <c:v>17.785378422000001</c:v>
                </c:pt>
                <c:pt idx="15">
                  <c:v>13.726181111999999</c:v>
                </c:pt>
                <c:pt idx="16">
                  <c:v>17.594186375999996</c:v>
                </c:pt>
                <c:pt idx="17">
                  <c:v>10.519370030000001</c:v>
                </c:pt>
                <c:pt idx="18">
                  <c:v>14.027586835999996</c:v>
                </c:pt>
                <c:pt idx="19">
                  <c:v>13.496601451999998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4-4069-AA7E-2D96BBBA3779}"/>
            </c:ext>
          </c:extLst>
        </c:ser>
        <c:ser>
          <c:idx val="2"/>
          <c:order val="2"/>
          <c:tx>
            <c:strRef>
              <c:f>'Clean(GWP)'!$S$1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'Clean(GWP)'!$S$2:$S$21</c:f>
              <c:numCache>
                <c:formatCode>General</c:formatCode>
                <c:ptCount val="20"/>
                <c:pt idx="0">
                  <c:v>113.22357630199998</c:v>
                </c:pt>
                <c:pt idx="1">
                  <c:v>78.742366601000001</c:v>
                </c:pt>
                <c:pt idx="2">
                  <c:v>67.579745395999993</c:v>
                </c:pt>
                <c:pt idx="3">
                  <c:v>72.479966955999998</c:v>
                </c:pt>
                <c:pt idx="4">
                  <c:v>96.130061574999985</c:v>
                </c:pt>
                <c:pt idx="5">
                  <c:v>94.517401449999994</c:v>
                </c:pt>
                <c:pt idx="7">
                  <c:v>104.75922158799999</c:v>
                </c:pt>
                <c:pt idx="8">
                  <c:v>83.233993732000002</c:v>
                </c:pt>
                <c:pt idx="9">
                  <c:v>79.162108498000009</c:v>
                </c:pt>
                <c:pt idx="10">
                  <c:v>68.746318079999995</c:v>
                </c:pt>
                <c:pt idx="11">
                  <c:v>98.056548743000008</c:v>
                </c:pt>
                <c:pt idx="12">
                  <c:v>92.587351415000001</c:v>
                </c:pt>
                <c:pt idx="14">
                  <c:v>97.277634820999992</c:v>
                </c:pt>
                <c:pt idx="15">
                  <c:v>75.695060541999993</c:v>
                </c:pt>
                <c:pt idx="16">
                  <c:v>96.261050273999999</c:v>
                </c:pt>
                <c:pt idx="17">
                  <c:v>58.644581041000002</c:v>
                </c:pt>
                <c:pt idx="18">
                  <c:v>77.297597078999985</c:v>
                </c:pt>
                <c:pt idx="19">
                  <c:v>74.474369987999992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4-4069-AA7E-2D96BBBA3779}"/>
            </c:ext>
          </c:extLst>
        </c:ser>
        <c:ser>
          <c:idx val="3"/>
          <c:order val="3"/>
          <c:tx>
            <c:strRef>
              <c:f>'Clean(GWP)'!$T$1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'Clean(GWP)'!$T$2:$T$21</c:f>
              <c:numCache>
                <c:formatCode>0.000</c:formatCode>
                <c:ptCount val="20"/>
                <c:pt idx="0">
                  <c:v>109.87642057800005</c:v>
                </c:pt>
                <c:pt idx="1">
                  <c:v>72.236114927000003</c:v>
                </c:pt>
                <c:pt idx="2">
                  <c:v>69.834965906999997</c:v>
                </c:pt>
                <c:pt idx="3">
                  <c:v>75.581590641000005</c:v>
                </c:pt>
                <c:pt idx="4">
                  <c:v>95.639828176000009</c:v>
                </c:pt>
                <c:pt idx="5">
                  <c:v>93.031638083000018</c:v>
                </c:pt>
                <c:pt idx="7">
                  <c:v>102.64932573600001</c:v>
                </c:pt>
                <c:pt idx="8">
                  <c:v>82.976732982000001</c:v>
                </c:pt>
                <c:pt idx="9">
                  <c:v>80.069065230999996</c:v>
                </c:pt>
                <c:pt idx="10">
                  <c:v>72.339823887000009</c:v>
                </c:pt>
                <c:pt idx="11">
                  <c:v>97.302583086999988</c:v>
                </c:pt>
                <c:pt idx="12">
                  <c:v>91.372670117999988</c:v>
                </c:pt>
                <c:pt idx="14">
                  <c:v>96.282823084000015</c:v>
                </c:pt>
                <c:pt idx="15">
                  <c:v>77.062108987000002</c:v>
                </c:pt>
                <c:pt idx="16">
                  <c:v>95.759797847000002</c:v>
                </c:pt>
                <c:pt idx="17">
                  <c:v>62.087177519999983</c:v>
                </c:pt>
                <c:pt idx="18">
                  <c:v>79.340551257000016</c:v>
                </c:pt>
                <c:pt idx="19">
                  <c:v>76.834991140999989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4-4069-AA7E-2D96BBBA3779}"/>
            </c:ext>
          </c:extLst>
        </c:ser>
        <c:ser>
          <c:idx val="4"/>
          <c:order val="4"/>
          <c:tx>
            <c:strRef>
              <c:f>'Clean(GWP)'!$U$1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'Clean(GWP)'!$U$2:$U$21</c:f>
              <c:numCache>
                <c:formatCode>0.000</c:formatCode>
                <c:ptCount val="20"/>
                <c:pt idx="0">
                  <c:v>39.071338981499991</c:v>
                </c:pt>
                <c:pt idx="1">
                  <c:v>33.040273738499991</c:v>
                </c:pt>
                <c:pt idx="2">
                  <c:v>35.603853046500006</c:v>
                </c:pt>
                <c:pt idx="3">
                  <c:v>36.10324615799999</c:v>
                </c:pt>
                <c:pt idx="4">
                  <c:v>37.846165290000016</c:v>
                </c:pt>
                <c:pt idx="5">
                  <c:v>37.619483585999973</c:v>
                </c:pt>
                <c:pt idx="7">
                  <c:v>38.443348541999967</c:v>
                </c:pt>
                <c:pt idx="8">
                  <c:v>36.745777651499964</c:v>
                </c:pt>
                <c:pt idx="9">
                  <c:v>36.493132501499986</c:v>
                </c:pt>
                <c:pt idx="10">
                  <c:v>35.821557829499994</c:v>
                </c:pt>
                <c:pt idx="11">
                  <c:v>37.990635967500026</c:v>
                </c:pt>
                <c:pt idx="12">
                  <c:v>37.475330189999994</c:v>
                </c:pt>
                <c:pt idx="14">
                  <c:v>37.890153200999976</c:v>
                </c:pt>
                <c:pt idx="15">
                  <c:v>36.231847829999992</c:v>
                </c:pt>
                <c:pt idx="16">
                  <c:v>37.856589532500038</c:v>
                </c:pt>
                <c:pt idx="17">
                  <c:v>34.930616911499982</c:v>
                </c:pt>
                <c:pt idx="18">
                  <c:v>36.42985784550001</c:v>
                </c:pt>
                <c:pt idx="19">
                  <c:v>36.212138200500021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4-4069-AA7E-2D96BBBA3779}"/>
            </c:ext>
          </c:extLst>
        </c:ser>
        <c:ser>
          <c:idx val="5"/>
          <c:order val="5"/>
          <c:tx>
            <c:strRef>
              <c:f>'Clean(GWP)'!$V$1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'Clean(GWP)'!$V$2:$V$21</c:f>
              <c:numCache>
                <c:formatCode>0.000</c:formatCode>
                <c:ptCount val="20"/>
                <c:pt idx="0">
                  <c:v>38.566519522499959</c:v>
                </c:pt>
                <c:pt idx="1">
                  <c:v>28.148309514699974</c:v>
                </c:pt>
                <c:pt idx="2">
                  <c:v>26.146976315499984</c:v>
                </c:pt>
                <c:pt idx="3">
                  <c:v>27.928987918099978</c:v>
                </c:pt>
                <c:pt idx="4">
                  <c:v>34.14887693999998</c:v>
                </c:pt>
                <c:pt idx="5">
                  <c:v>33.340066724600035</c:v>
                </c:pt>
                <c:pt idx="7">
                  <c:v>36.325463169499983</c:v>
                </c:pt>
                <c:pt idx="8">
                  <c:v>30.222118454999986</c:v>
                </c:pt>
                <c:pt idx="9">
                  <c:v>29.320496857900025</c:v>
                </c:pt>
                <c:pt idx="10">
                  <c:v>26.923743622099977</c:v>
                </c:pt>
                <c:pt idx="11">
                  <c:v>34.664482070299982</c:v>
                </c:pt>
                <c:pt idx="12">
                  <c:v>32.825639230199982</c:v>
                </c:pt>
                <c:pt idx="14">
                  <c:v>34.351257112500036</c:v>
                </c:pt>
                <c:pt idx="15">
                  <c:v>28.388059829900016</c:v>
                </c:pt>
                <c:pt idx="16">
                  <c:v>34.186067157099956</c:v>
                </c:pt>
                <c:pt idx="17">
                  <c:v>23.744451336400033</c:v>
                </c:pt>
                <c:pt idx="18">
                  <c:v>29.094603780199975</c:v>
                </c:pt>
                <c:pt idx="19">
                  <c:v>28.317654254000018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B4-4069-AA7E-2D96BBBA3779}"/>
            </c:ext>
          </c:extLst>
        </c:ser>
        <c:ser>
          <c:idx val="6"/>
          <c:order val="6"/>
          <c:tx>
            <c:strRef>
              <c:f>'Clean(GWP)'!$W$1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'Clean(GWP)'!$N$2:$P$21</c15:sqref>
                  </c15:fullRef>
                  <c15:levelRef>
                    <c15:sqref>'Clean(GWP)'!$O$2:$O$21</c15:sqref>
                  </c15:levelRef>
                </c:ext>
              </c:extLst>
              <c:f>'Clean(GWP)'!$O$2:$O$21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'Clean(GWP)'!$W$2:$W$21</c:f>
              <c:numCache>
                <c:formatCode>0.000</c:formatCode>
                <c:ptCount val="20"/>
                <c:pt idx="0">
                  <c:v>51.40326955200004</c:v>
                </c:pt>
                <c:pt idx="1">
                  <c:v>49.748384705800049</c:v>
                </c:pt>
                <c:pt idx="2">
                  <c:v>49.336213589000039</c:v>
                </c:pt>
                <c:pt idx="3">
                  <c:v>49.633886070900019</c:v>
                </c:pt>
                <c:pt idx="4">
                  <c:v>50.672891780000043</c:v>
                </c:pt>
                <c:pt idx="5">
                  <c:v>50.537785652399975</c:v>
                </c:pt>
                <c:pt idx="7">
                  <c:v>51.028904006500056</c:v>
                </c:pt>
                <c:pt idx="8">
                  <c:v>50.016949411500036</c:v>
                </c:pt>
                <c:pt idx="9">
                  <c:v>49.866335467599981</c:v>
                </c:pt>
                <c:pt idx="10">
                  <c:v>49.465974191400022</c:v>
                </c:pt>
                <c:pt idx="11">
                  <c:v>50.759027541199998</c:v>
                </c:pt>
                <c:pt idx="12">
                  <c:v>50.451857497800063</c:v>
                </c:pt>
                <c:pt idx="14">
                  <c:v>50.69912988249996</c:v>
                </c:pt>
                <c:pt idx="15">
                  <c:v>49.710574565099989</c:v>
                </c:pt>
                <c:pt idx="16">
                  <c:v>50.679110811399994</c:v>
                </c:pt>
                <c:pt idx="17">
                  <c:v>48.934877048099992</c:v>
                </c:pt>
                <c:pt idx="18">
                  <c:v>49.82860161130003</c:v>
                </c:pt>
                <c:pt idx="19">
                  <c:v>49.698813632499991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B4-4069-AA7E-2D96BBBA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18896"/>
        <c:axId val="1610318064"/>
      </c:barChart>
      <c:catAx>
        <c:axId val="16103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8064"/>
        <c:crosses val="autoZero"/>
        <c:auto val="1"/>
        <c:lblAlgn val="ctr"/>
        <c:lblOffset val="100"/>
        <c:noMultiLvlLbl val="0"/>
      </c:catAx>
      <c:valAx>
        <c:axId val="161031806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'Clean(GWP)'!$Q$22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'Clean(GWP)'!$N$23:$P$42</c15:sqref>
                  </c15:fullRef>
                  <c15:levelRef>
                    <c15:sqref>'Clean(GWP)'!$O$23:$O$42</c15:sqref>
                  </c15:levelRef>
                </c:ext>
              </c:extLst>
              <c:f>'Clean(GWP)'!$O$23:$O$42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'Clean(GWP)'!$Q$23:$Q$42</c:f>
              <c:numCache>
                <c:formatCode>0.000</c:formatCode>
                <c:ptCount val="20"/>
                <c:pt idx="0">
                  <c:v>12.991738489999999</c:v>
                </c:pt>
                <c:pt idx="1">
                  <c:v>9.7916857950000011</c:v>
                </c:pt>
                <c:pt idx="2">
                  <c:v>8.9782376599999996</c:v>
                </c:pt>
                <c:pt idx="3">
                  <c:v>9.5562299400000015</c:v>
                </c:pt>
                <c:pt idx="4">
                  <c:v>11.573606925</c:v>
                </c:pt>
                <c:pt idx="5">
                  <c:v>11.31127699</c:v>
                </c:pt>
                <c:pt idx="7">
                  <c:v>12.26485782</c:v>
                </c:pt>
                <c:pt idx="8">
                  <c:v>10.299990060000001</c:v>
                </c:pt>
                <c:pt idx="9">
                  <c:v>10.007551509999999</c:v>
                </c:pt>
                <c:pt idx="10">
                  <c:v>9.23018216</c:v>
                </c:pt>
                <c:pt idx="11">
                  <c:v>11.740838205000001</c:v>
                </c:pt>
                <c:pt idx="12">
                  <c:v>11.144419885</c:v>
                </c:pt>
                <c:pt idx="14">
                  <c:v>11.624544615</c:v>
                </c:pt>
                <c:pt idx="15">
                  <c:v>9.7051183300000012</c:v>
                </c:pt>
                <c:pt idx="16">
                  <c:v>11.58567199</c:v>
                </c:pt>
                <c:pt idx="17">
                  <c:v>8.1989974350000008</c:v>
                </c:pt>
                <c:pt idx="18">
                  <c:v>9.9342880450000006</c:v>
                </c:pt>
                <c:pt idx="19">
                  <c:v>9.68228534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81C-9EA1-4550114C3693}"/>
            </c:ext>
          </c:extLst>
        </c:ser>
        <c:ser>
          <c:idx val="1"/>
          <c:order val="1"/>
          <c:tx>
            <c:strRef>
              <c:f>'Clean(GWP)'!$R$22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'Clean(GWP)'!$N$23:$P$42</c15:sqref>
                  </c15:fullRef>
                  <c15:levelRef>
                    <c15:sqref>'Clean(GWP)'!$O$23:$O$42</c15:sqref>
                  </c15:levelRef>
                </c:ext>
              </c:extLst>
              <c:f>'Clean(GWP)'!$O$23:$O$42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'Clean(GWP)'!$R$23:$R$42</c:f>
              <c:numCache>
                <c:formatCode>General</c:formatCode>
                <c:ptCount val="20"/>
                <c:pt idx="0">
                  <c:v>13.570716934</c:v>
                </c:pt>
                <c:pt idx="1">
                  <c:v>9.3068332169999994</c:v>
                </c:pt>
                <c:pt idx="2">
                  <c:v>7.9655405560000005</c:v>
                </c:pt>
                <c:pt idx="3">
                  <c:v>8.5672984440000004</c:v>
                </c:pt>
                <c:pt idx="4">
                  <c:v>11.471589134999999</c:v>
                </c:pt>
                <c:pt idx="5">
                  <c:v>11.273552834</c:v>
                </c:pt>
                <c:pt idx="7">
                  <c:v>12.531271931999999</c:v>
                </c:pt>
                <c:pt idx="8">
                  <c:v>9.8879220360000009</c:v>
                </c:pt>
                <c:pt idx="9">
                  <c:v>9.3878832259999996</c:v>
                </c:pt>
                <c:pt idx="10">
                  <c:v>8.1087961360000005</c:v>
                </c:pt>
                <c:pt idx="11">
                  <c:v>11.708167263</c:v>
                </c:pt>
                <c:pt idx="12">
                  <c:v>11.036537350999998</c:v>
                </c:pt>
                <c:pt idx="14">
                  <c:v>11.612514309000002</c:v>
                </c:pt>
                <c:pt idx="15">
                  <c:v>8.9621214380000005</c:v>
                </c:pt>
                <c:pt idx="16">
                  <c:v>11.487675313999999</c:v>
                </c:pt>
                <c:pt idx="17">
                  <c:v>6.868280961</c:v>
                </c:pt>
                <c:pt idx="18">
                  <c:v>9.1589148469999984</c:v>
                </c:pt>
                <c:pt idx="19">
                  <c:v>8.8122158439999989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8-481C-9EA1-4550114C3693}"/>
            </c:ext>
          </c:extLst>
        </c:ser>
        <c:ser>
          <c:idx val="2"/>
          <c:order val="2"/>
          <c:tx>
            <c:strRef>
              <c:f>'Clean(GWP)'!$S$22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'Clean(GWP)'!$N$23:$P$42</c15:sqref>
                  </c15:fullRef>
                  <c15:levelRef>
                    <c15:sqref>'Clean(GWP)'!$O$23:$O$42</c15:sqref>
                  </c15:levelRef>
                </c:ext>
              </c:extLst>
              <c:f>'Clean(GWP)'!$O$23:$O$42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'Clean(GWP)'!$S$23:$S$42</c:f>
              <c:numCache>
                <c:formatCode>General</c:formatCode>
                <c:ptCount val="20"/>
                <c:pt idx="0">
                  <c:v>71.864916796473835</c:v>
                </c:pt>
                <c:pt idx="1">
                  <c:v>50.653592045178598</c:v>
                </c:pt>
                <c:pt idx="2">
                  <c:v>43.918370207927836</c:v>
                </c:pt>
                <c:pt idx="3">
                  <c:v>47.027862876442569</c:v>
                </c:pt>
                <c:pt idx="4">
                  <c:v>61.462036551603134</c:v>
                </c:pt>
                <c:pt idx="5">
                  <c:v>60.385168072805769</c:v>
                </c:pt>
                <c:pt idx="7">
                  <c:v>66.695325730386045</c:v>
                </c:pt>
                <c:pt idx="8">
                  <c:v>53.462427610891162</c:v>
                </c:pt>
                <c:pt idx="9">
                  <c:v>51.018021553767895</c:v>
                </c:pt>
                <c:pt idx="10">
                  <c:v>44.74352039197835</c:v>
                </c:pt>
                <c:pt idx="11">
                  <c:v>62.639966366075768</c:v>
                </c:pt>
                <c:pt idx="12">
                  <c:v>59.205567007369815</c:v>
                </c:pt>
                <c:pt idx="14">
                  <c:v>62.127570108127472</c:v>
                </c:pt>
                <c:pt idx="15">
                  <c:v>48.897038688180395</c:v>
                </c:pt>
                <c:pt idx="16">
                  <c:v>61.542643356387245</c:v>
                </c:pt>
                <c:pt idx="17">
                  <c:v>38.452375723903792</c:v>
                </c:pt>
                <c:pt idx="18">
                  <c:v>49.943752145597109</c:v>
                </c:pt>
                <c:pt idx="19">
                  <c:v>48.212375525241121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8-481C-9EA1-4550114C3693}"/>
            </c:ext>
          </c:extLst>
        </c:ser>
        <c:ser>
          <c:idx val="4"/>
          <c:order val="4"/>
          <c:tx>
            <c:strRef>
              <c:f>'Clean(GWP)'!$U$22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'Clean(GWP)'!$N$23:$P$42</c15:sqref>
                  </c15:fullRef>
                  <c15:levelRef>
                    <c15:sqref>'Clean(GWP)'!$O$23:$O$42</c15:sqref>
                  </c15:levelRef>
                </c:ext>
              </c:extLst>
              <c:f>'Clean(GWP)'!$O$23:$O$42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'Clean(GWP)'!$U$23:$U$42</c:f>
              <c:numCache>
                <c:formatCode>0.000</c:formatCode>
                <c:ptCount val="20"/>
                <c:pt idx="0">
                  <c:v>56.224241231999983</c:v>
                </c:pt>
                <c:pt idx="1">
                  <c:v>36.108527391999992</c:v>
                </c:pt>
                <c:pt idx="2">
                  <c:v>37.618693679999993</c:v>
                </c:pt>
                <c:pt idx="3">
                  <c:v>40.298225467999998</c:v>
                </c:pt>
                <c:pt idx="4">
                  <c:v>49.650244657999991</c:v>
                </c:pt>
                <c:pt idx="5">
                  <c:v>48.43402395599999</c:v>
                </c:pt>
                <c:pt idx="7">
                  <c:v>52.854647822000018</c:v>
                </c:pt>
                <c:pt idx="8">
                  <c:v>43.745942095999979</c:v>
                </c:pt>
                <c:pt idx="9">
                  <c:v>42.39032212799998</c:v>
                </c:pt>
                <c:pt idx="10">
                  <c:v>38.786768300000006</c:v>
                </c:pt>
                <c:pt idx="11">
                  <c:v>50.42549229399998</c:v>
                </c:pt>
                <c:pt idx="12">
                  <c:v>47.660543707999992</c:v>
                </c:pt>
                <c:pt idx="14">
                  <c:v>49.886304663999994</c:v>
                </c:pt>
                <c:pt idx="15">
                  <c:v>40.988342574000001</c:v>
                </c:pt>
                <c:pt idx="16">
                  <c:v>49.70618301399999</c:v>
                </c:pt>
                <c:pt idx="17">
                  <c:v>34.006319995999988</c:v>
                </c:pt>
                <c:pt idx="18">
                  <c:v>42.050771836000003</c:v>
                </c:pt>
                <c:pt idx="19">
                  <c:v>40.882561333999995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8-481C-9EA1-4550114C3693}"/>
            </c:ext>
          </c:extLst>
        </c:ser>
        <c:ser>
          <c:idx val="5"/>
          <c:order val="5"/>
          <c:tx>
            <c:strRef>
              <c:f>'Clean(GWP)'!$V$22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'Clean(GWP)'!$N$23:$P$42</c15:sqref>
                  </c15:fullRef>
                  <c15:levelRef>
                    <c15:sqref>'Clean(GWP)'!$O$23:$O$42</c15:sqref>
                  </c15:levelRef>
                </c:ext>
              </c:extLst>
              <c:f>'Clean(GWP)'!$O$23:$O$42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'Clean(GWP)'!$V$23:$V$42</c:f>
              <c:numCache>
                <c:formatCode>0.000</c:formatCode>
                <c:ptCount val="20"/>
                <c:pt idx="0">
                  <c:v>38.568300194900019</c:v>
                </c:pt>
                <c:pt idx="1">
                  <c:v>28.149493352899981</c:v>
                </c:pt>
                <c:pt idx="2">
                  <c:v>26.148071654400013</c:v>
                </c:pt>
                <c:pt idx="3">
                  <c:v>27.930160417399989</c:v>
                </c:pt>
                <c:pt idx="4">
                  <c:v>34.150401603400013</c:v>
                </c:pt>
                <c:pt idx="5">
                  <c:v>33.341570574800016</c:v>
                </c:pt>
                <c:pt idx="7">
                  <c:v>36.327108624899978</c:v>
                </c:pt>
                <c:pt idx="8">
                  <c:v>30.223444721100009</c:v>
                </c:pt>
                <c:pt idx="9">
                  <c:v>29.321763576199999</c:v>
                </c:pt>
                <c:pt idx="10">
                  <c:v>26.924858018899997</c:v>
                </c:pt>
                <c:pt idx="11">
                  <c:v>34.666040422700007</c:v>
                </c:pt>
                <c:pt idx="12">
                  <c:v>32.827103489400002</c:v>
                </c:pt>
                <c:pt idx="14">
                  <c:v>34.352802475999994</c:v>
                </c:pt>
                <c:pt idx="15">
                  <c:v>28.389274469700013</c:v>
                </c:pt>
                <c:pt idx="16">
                  <c:v>34.18760100130001</c:v>
                </c:pt>
                <c:pt idx="17">
                  <c:v>23.745402864900001</c:v>
                </c:pt>
                <c:pt idx="18">
                  <c:v>29.09584485229999</c:v>
                </c:pt>
                <c:pt idx="19">
                  <c:v>28.318843228900022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8-481C-9EA1-4550114C3693}"/>
            </c:ext>
          </c:extLst>
        </c:ser>
        <c:ser>
          <c:idx val="6"/>
          <c:order val="6"/>
          <c:tx>
            <c:strRef>
              <c:f>'Clean(GWP)'!$W$22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'Clean(GWP)'!$N$23:$P$42</c15:sqref>
                  </c15:fullRef>
                  <c15:levelRef>
                    <c15:sqref>'Clean(GWP)'!$O$23:$O$42</c15:sqref>
                  </c15:levelRef>
                </c:ext>
              </c:extLst>
              <c:f>'Clean(GWP)'!$O$23:$O$42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'Clean(GWP)'!$W$23:$W$42</c:f>
              <c:numCache>
                <c:formatCode>0.000</c:formatCode>
                <c:ptCount val="20"/>
                <c:pt idx="0">
                  <c:v>51.403276653099994</c:v>
                </c:pt>
                <c:pt idx="1">
                  <c:v>49.74838767510002</c:v>
                </c:pt>
                <c:pt idx="2">
                  <c:v>49.336208025599987</c:v>
                </c:pt>
                <c:pt idx="3">
                  <c:v>49.633885574600015</c:v>
                </c:pt>
                <c:pt idx="4">
                  <c:v>50.672901958599994</c:v>
                </c:pt>
                <c:pt idx="5">
                  <c:v>50.537790889199982</c:v>
                </c:pt>
                <c:pt idx="7">
                  <c:v>51.028916233100006</c:v>
                </c:pt>
                <c:pt idx="8">
                  <c:v>50.01695158290002</c:v>
                </c:pt>
                <c:pt idx="9">
                  <c:v>49.866336555800018</c:v>
                </c:pt>
                <c:pt idx="10">
                  <c:v>49.465972781099993</c:v>
                </c:pt>
                <c:pt idx="11">
                  <c:v>50.759024203300015</c:v>
                </c:pt>
                <c:pt idx="12">
                  <c:v>50.451858522599991</c:v>
                </c:pt>
                <c:pt idx="14">
                  <c:v>50.699128660000014</c:v>
                </c:pt>
                <c:pt idx="15">
                  <c:v>49.710579096299995</c:v>
                </c:pt>
                <c:pt idx="16">
                  <c:v>50.679112744700006</c:v>
                </c:pt>
                <c:pt idx="17">
                  <c:v>48.934877159099997</c:v>
                </c:pt>
                <c:pt idx="18">
                  <c:v>49.828605991700016</c:v>
                </c:pt>
                <c:pt idx="19">
                  <c:v>49.698819097099999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8-481C-9EA1-4550114C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927232"/>
        <c:axId val="159793804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'Clean(GWP)'!$T$22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'Clean(GWP)'!$N$23:$P$42</c15:sqref>
                        </c15:fullRef>
                        <c15:levelRef>
                          <c15:sqref>'Clean(GWP)'!$O$23:$O$42</c15:sqref>
                        </c15:levelRef>
                        <c15:formulaRef>
                          <c15:sqref>'Clean(GWP)'!$O$23:$O$42</c15:sqref>
                        </c15:formulaRef>
                      </c:ext>
                    </c:extLst>
                    <c:strCache>
                      <c:ptCount val="20"/>
                      <c:pt idx="0">
                        <c:v>China</c:v>
                      </c:pt>
                      <c:pt idx="1">
                        <c:v>Germany</c:v>
                      </c:pt>
                      <c:pt idx="2">
                        <c:v>Japan</c:v>
                      </c:pt>
                      <c:pt idx="3">
                        <c:v>Mexico</c:v>
                      </c:pt>
                      <c:pt idx="4">
                        <c:v>Malaysia</c:v>
                      </c:pt>
                      <c:pt idx="5">
                        <c:v>Taiwan</c:v>
                      </c:pt>
                      <c:pt idx="7">
                        <c:v>China</c:v>
                      </c:pt>
                      <c:pt idx="8">
                        <c:v>Japan</c:v>
                      </c:pt>
                      <c:pt idx="9">
                        <c:v>Korea</c:v>
                      </c:pt>
                      <c:pt idx="10">
                        <c:v>Mexico</c:v>
                      </c:pt>
                      <c:pt idx="11">
                        <c:v>Malaysia</c:v>
                      </c:pt>
                      <c:pt idx="12">
                        <c:v>Taiwan</c:v>
                      </c:pt>
                      <c:pt idx="14">
                        <c:v>China</c:v>
                      </c:pt>
                      <c:pt idx="15">
                        <c:v>Korea</c:v>
                      </c:pt>
                      <c:pt idx="16">
                        <c:v>Malaysia</c:v>
                      </c:pt>
                      <c:pt idx="17">
                        <c:v>Singapore</c:v>
                      </c:pt>
                      <c:pt idx="18">
                        <c:v>Thailand</c:v>
                      </c:pt>
                      <c:pt idx="19">
                        <c:v>Vietnam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'Clean(GWP)'!$T$23:$T$42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A8-481C-9EA1-4550114C3693}"/>
                  </c:ext>
                </c:extLst>
              </c15:ser>
            </c15:filteredBarSeries>
          </c:ext>
        </c:extLst>
      </c:barChart>
      <c:catAx>
        <c:axId val="1597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38048"/>
        <c:crosses val="autoZero"/>
        <c:auto val="1"/>
        <c:lblAlgn val="ctr"/>
        <c:lblOffset val="100"/>
        <c:noMultiLvlLbl val="0"/>
      </c:catAx>
      <c:valAx>
        <c:axId val="15979380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'Clean(GWP)'!$Q$43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'Clean(GWP)'!$Q$44:$Q$63</c:f>
              <c:numCache>
                <c:formatCode>0.000</c:formatCode>
                <c:ptCount val="20"/>
                <c:pt idx="0">
                  <c:v>22.497659954</c:v>
                </c:pt>
                <c:pt idx="1">
                  <c:v>16.956161607000002</c:v>
                </c:pt>
                <c:pt idx="2">
                  <c:v>15.547521836</c:v>
                </c:pt>
                <c:pt idx="3">
                  <c:v>16.548425124000001</c:v>
                </c:pt>
                <c:pt idx="4">
                  <c:v>20.041896104999999</c:v>
                </c:pt>
                <c:pt idx="5">
                  <c:v>19.587622054000001</c:v>
                </c:pt>
                <c:pt idx="7">
                  <c:v>21.238928171999998</c:v>
                </c:pt>
                <c:pt idx="8">
                  <c:v>17.836386875999999</c:v>
                </c:pt>
                <c:pt idx="9">
                  <c:v>17.329974045999997</c:v>
                </c:pt>
                <c:pt idx="10">
                  <c:v>15.983811535999999</c:v>
                </c:pt>
                <c:pt idx="11">
                  <c:v>20.331488792999998</c:v>
                </c:pt>
                <c:pt idx="12">
                  <c:v>19.298677321</c:v>
                </c:pt>
                <c:pt idx="14">
                  <c:v>20.130104378999999</c:v>
                </c:pt>
                <c:pt idx="15">
                  <c:v>16.806253618</c:v>
                </c:pt>
                <c:pt idx="16">
                  <c:v>20.062789054</c:v>
                </c:pt>
                <c:pt idx="17">
                  <c:v>14.198119551</c:v>
                </c:pt>
                <c:pt idx="18">
                  <c:v>17.203104457000002</c:v>
                </c:pt>
                <c:pt idx="19">
                  <c:v>16.766713964000001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C-4178-84AD-2476D538E1F0}"/>
            </c:ext>
          </c:extLst>
        </c:ser>
        <c:ser>
          <c:idx val="1"/>
          <c:order val="1"/>
          <c:tx>
            <c:strRef>
              <c:f>'Clean(GWP)'!$R$43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'Clean(GWP)'!$R$44:$R$63</c:f>
              <c:numCache>
                <c:formatCode>General</c:formatCode>
                <c:ptCount val="20"/>
                <c:pt idx="0">
                  <c:v>23.497343791999999</c:v>
                </c:pt>
                <c:pt idx="1">
                  <c:v>16.114533040999998</c:v>
                </c:pt>
                <c:pt idx="2">
                  <c:v>13.792115978</c:v>
                </c:pt>
                <c:pt idx="3">
                  <c:v>14.834044112000001</c:v>
                </c:pt>
                <c:pt idx="4">
                  <c:v>19.862753935000001</c:v>
                </c:pt>
                <c:pt idx="5">
                  <c:v>19.519859791999998</c:v>
                </c:pt>
                <c:pt idx="7">
                  <c:v>21.697569686000001</c:v>
                </c:pt>
                <c:pt idx="8">
                  <c:v>17.120673608000001</c:v>
                </c:pt>
                <c:pt idx="9">
                  <c:v>16.254867947999998</c:v>
                </c:pt>
                <c:pt idx="10">
                  <c:v>14.040158397999999</c:v>
                </c:pt>
                <c:pt idx="11">
                  <c:v>20.272383279000003</c:v>
                </c:pt>
                <c:pt idx="12">
                  <c:v>19.109473172999998</c:v>
                </c:pt>
                <c:pt idx="14">
                  <c:v>20.106762867</c:v>
                </c:pt>
                <c:pt idx="15">
                  <c:v>15.517671654000001</c:v>
                </c:pt>
                <c:pt idx="16">
                  <c:v>19.890606762000001</c:v>
                </c:pt>
                <c:pt idx="17">
                  <c:v>11.892237382999999</c:v>
                </c:pt>
                <c:pt idx="18">
                  <c:v>15.858414010999997</c:v>
                </c:pt>
                <c:pt idx="19">
                  <c:v>15.258113071999999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C-4178-84AD-2476D538E1F0}"/>
            </c:ext>
          </c:extLst>
        </c:ser>
        <c:ser>
          <c:idx val="2"/>
          <c:order val="2"/>
          <c:tx>
            <c:strRef>
              <c:f>'Clean(GWP)'!$S$43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'Clean(GWP)'!$S$44:$S$63</c:f>
              <c:numCache>
                <c:formatCode>General</c:formatCode>
                <c:ptCount val="20"/>
                <c:pt idx="0">
                  <c:v>127.99560225800001</c:v>
                </c:pt>
                <c:pt idx="1">
                  <c:v>89.015776309000017</c:v>
                </c:pt>
                <c:pt idx="2">
                  <c:v>76.396836098000009</c:v>
                </c:pt>
                <c:pt idx="3">
                  <c:v>81.936380021000019</c:v>
                </c:pt>
                <c:pt idx="4">
                  <c:v>108.67198515500002</c:v>
                </c:pt>
                <c:pt idx="5">
                  <c:v>106.84891774900002</c:v>
                </c:pt>
                <c:pt idx="7">
                  <c:v>118.42694472800002</c:v>
                </c:pt>
                <c:pt idx="8">
                  <c:v>94.093415300000018</c:v>
                </c:pt>
                <c:pt idx="9">
                  <c:v>89.490296467000022</c:v>
                </c:pt>
                <c:pt idx="10">
                  <c:v>77.715619801000003</c:v>
                </c:pt>
                <c:pt idx="11">
                  <c:v>110.84981181400002</c:v>
                </c:pt>
                <c:pt idx="12">
                  <c:v>104.66706345600002</c:v>
                </c:pt>
                <c:pt idx="14">
                  <c:v>109.969272256</c:v>
                </c:pt>
                <c:pt idx="15">
                  <c:v>85.570919347</c:v>
                </c:pt>
                <c:pt idx="16">
                  <c:v>108.820063382</c:v>
                </c:pt>
                <c:pt idx="17">
                  <c:v>66.295943603000012</c:v>
                </c:pt>
                <c:pt idx="18">
                  <c:v>87.382539410000007</c:v>
                </c:pt>
                <c:pt idx="19">
                  <c:v>84.190978854999997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C-4178-84AD-2476D538E1F0}"/>
            </c:ext>
          </c:extLst>
        </c:ser>
        <c:ser>
          <c:idx val="3"/>
          <c:order val="3"/>
          <c:tx>
            <c:strRef>
              <c:f>'Clean(GWP)'!$T$43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'Clean(GWP)'!$T$44:$T$63</c:f>
              <c:numCache>
                <c:formatCode>0.000</c:formatCode>
                <c:ptCount val="20"/>
                <c:pt idx="0">
                  <c:v>22.432368754000006</c:v>
                </c:pt>
                <c:pt idx="1">
                  <c:v>14.557118284999977</c:v>
                </c:pt>
                <c:pt idx="2">
                  <c:v>12.891590409999996</c:v>
                </c:pt>
                <c:pt idx="3">
                  <c:v>14.265579615999979</c:v>
                </c:pt>
                <c:pt idx="4">
                  <c:v>19.061245454000002</c:v>
                </c:pt>
                <c:pt idx="5">
                  <c:v>18.437631789999987</c:v>
                </c:pt>
                <c:pt idx="7">
                  <c:v>20.704460176999987</c:v>
                </c:pt>
                <c:pt idx="8">
                  <c:v>16.033616995999978</c:v>
                </c:pt>
                <c:pt idx="9">
                  <c:v>15.338438803999971</c:v>
                </c:pt>
                <c:pt idx="10">
                  <c:v>13.490509225</c:v>
                </c:pt>
                <c:pt idx="11">
                  <c:v>19.45878785899999</c:v>
                </c:pt>
                <c:pt idx="12">
                  <c:v>18.040992135999989</c:v>
                </c:pt>
                <c:pt idx="14">
                  <c:v>19.182312683000006</c:v>
                </c:pt>
                <c:pt idx="15">
                  <c:v>14.619512566999983</c:v>
                </c:pt>
                <c:pt idx="16">
                  <c:v>19.08993667899998</c:v>
                </c:pt>
                <c:pt idx="17">
                  <c:v>11.039195375999984</c:v>
                </c:pt>
                <c:pt idx="18">
                  <c:v>15.164282140999994</c:v>
                </c:pt>
                <c:pt idx="19">
                  <c:v>14.565232597999998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C-4178-84AD-2476D538E1F0}"/>
            </c:ext>
          </c:extLst>
        </c:ser>
        <c:ser>
          <c:idx val="4"/>
          <c:order val="4"/>
          <c:tx>
            <c:strRef>
              <c:f>'Clean(GWP)'!$U$43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'Clean(GWP)'!$U$44:$U$63</c:f>
              <c:numCache>
                <c:formatCode>0.000</c:formatCode>
                <c:ptCount val="20"/>
                <c:pt idx="0">
                  <c:v>39.086953807999976</c:v>
                </c:pt>
                <c:pt idx="1">
                  <c:v>33.053318611000009</c:v>
                </c:pt>
                <c:pt idx="2">
                  <c:v>35.616287785999987</c:v>
                </c:pt>
                <c:pt idx="3">
                  <c:v>36.116070578499986</c:v>
                </c:pt>
                <c:pt idx="4">
                  <c:v>37.860612380499987</c:v>
                </c:pt>
                <c:pt idx="5">
                  <c:v>37.633781667999983</c:v>
                </c:pt>
                <c:pt idx="7">
                  <c:v>38.458382831999984</c:v>
                </c:pt>
                <c:pt idx="8">
                  <c:v>36.759280767000007</c:v>
                </c:pt>
                <c:pt idx="9">
                  <c:v>36.506384765000007</c:v>
                </c:pt>
                <c:pt idx="10">
                  <c:v>35.834124416499989</c:v>
                </c:pt>
                <c:pt idx="11">
                  <c:v>38.005227992999977</c:v>
                </c:pt>
                <c:pt idx="12">
                  <c:v>37.489494509499991</c:v>
                </c:pt>
                <c:pt idx="14">
                  <c:v>37.904667007499967</c:v>
                </c:pt>
                <c:pt idx="15">
                  <c:v>36.244853604500008</c:v>
                </c:pt>
                <c:pt idx="16">
                  <c:v>37.871036064500004</c:v>
                </c:pt>
                <c:pt idx="17">
                  <c:v>34.942426785500004</c:v>
                </c:pt>
                <c:pt idx="18">
                  <c:v>36.443005320500021</c:v>
                </c:pt>
                <c:pt idx="19">
                  <c:v>36.225096372499991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C-4178-84AD-2476D538E1F0}"/>
            </c:ext>
          </c:extLst>
        </c:ser>
        <c:ser>
          <c:idx val="5"/>
          <c:order val="5"/>
          <c:tx>
            <c:strRef>
              <c:f>'Clean(GWP)'!$V$43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'Clean(GWP)'!$V$44:$V$63</c:f>
              <c:numCache>
                <c:formatCode>0.000</c:formatCode>
                <c:ptCount val="20"/>
                <c:pt idx="0">
                  <c:v>38.566200667899977</c:v>
                </c:pt>
                <c:pt idx="1">
                  <c:v>28.148111742200001</c:v>
                </c:pt>
                <c:pt idx="2">
                  <c:v>26.146772808000009</c:v>
                </c:pt>
                <c:pt idx="3">
                  <c:v>27.928758064300013</c:v>
                </c:pt>
                <c:pt idx="4">
                  <c:v>34.148592760500009</c:v>
                </c:pt>
                <c:pt idx="5">
                  <c:v>33.339799884099989</c:v>
                </c:pt>
                <c:pt idx="7">
                  <c:v>36.325163309999994</c:v>
                </c:pt>
                <c:pt idx="8">
                  <c:v>30.221886902800009</c:v>
                </c:pt>
                <c:pt idx="9">
                  <c:v>29.320252624999995</c:v>
                </c:pt>
                <c:pt idx="10">
                  <c:v>26.923523928899982</c:v>
                </c:pt>
                <c:pt idx="11">
                  <c:v>34.664193548399993</c:v>
                </c:pt>
                <c:pt idx="12">
                  <c:v>32.8253705626</c:v>
                </c:pt>
                <c:pt idx="14">
                  <c:v>34.350983687300015</c:v>
                </c:pt>
                <c:pt idx="15">
                  <c:v>28.38783465100002</c:v>
                </c:pt>
                <c:pt idx="16">
                  <c:v>34.185794033899981</c:v>
                </c:pt>
                <c:pt idx="17">
                  <c:v>23.744273873899999</c:v>
                </c:pt>
                <c:pt idx="18">
                  <c:v>29.094368359299949</c:v>
                </c:pt>
                <c:pt idx="19">
                  <c:v>28.317414991200025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C-4178-84AD-2476D538E1F0}"/>
            </c:ext>
          </c:extLst>
        </c:ser>
        <c:ser>
          <c:idx val="6"/>
          <c:order val="6"/>
          <c:tx>
            <c:strRef>
              <c:f>'Clean(GWP)'!$W$43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'Clean(GWP)'!$N$44:$P$63</c15:sqref>
                  </c15:fullRef>
                  <c15:levelRef>
                    <c15:sqref>'Clean(GWP)'!$O$44:$O$63</c15:sqref>
                  </c15:levelRef>
                </c:ext>
              </c:extLst>
              <c:f>'Clean(GWP)'!$O$44:$O$63</c:f>
              <c:strCache>
                <c:ptCount val="20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7">
                  <c:v>China</c:v>
                </c:pt>
                <c:pt idx="8">
                  <c:v>Japan</c:v>
                </c:pt>
                <c:pt idx="9">
                  <c:v>Korea</c:v>
                </c:pt>
                <c:pt idx="10">
                  <c:v>Mexico</c:v>
                </c:pt>
                <c:pt idx="11">
                  <c:v>Malaysia</c:v>
                </c:pt>
                <c:pt idx="12">
                  <c:v>Taiwan</c:v>
                </c:pt>
                <c:pt idx="14">
                  <c:v>China</c:v>
                </c:pt>
                <c:pt idx="15">
                  <c:v>Korea</c:v>
                </c:pt>
                <c:pt idx="16">
                  <c:v>Malaysia</c:v>
                </c:pt>
                <c:pt idx="17">
                  <c:v>Singapore</c:v>
                </c:pt>
                <c:pt idx="18">
                  <c:v>Thailand</c:v>
                </c:pt>
                <c:pt idx="19">
                  <c:v>Vietnam</c:v>
                </c:pt>
              </c:strCache>
            </c:strRef>
          </c:cat>
          <c:val>
            <c:numRef>
              <c:f>'Clean(GWP)'!$W$44:$W$63</c:f>
              <c:numCache>
                <c:formatCode>0.000</c:formatCode>
                <c:ptCount val="20"/>
                <c:pt idx="0">
                  <c:v>51.403270766100036</c:v>
                </c:pt>
                <c:pt idx="1">
                  <c:v>49.748380404800002</c:v>
                </c:pt>
                <c:pt idx="2">
                  <c:v>49.336215084000003</c:v>
                </c:pt>
                <c:pt idx="3">
                  <c:v>49.633892484200004</c:v>
                </c:pt>
                <c:pt idx="4">
                  <c:v>50.672894209999981</c:v>
                </c:pt>
                <c:pt idx="5">
                  <c:v>50.537787062900009</c:v>
                </c:pt>
                <c:pt idx="7">
                  <c:v>51.028911095000012</c:v>
                </c:pt>
                <c:pt idx="8">
                  <c:v>50.016949550199968</c:v>
                </c:pt>
                <c:pt idx="9">
                  <c:v>49.86633534500001</c:v>
                </c:pt>
                <c:pt idx="10">
                  <c:v>49.465972694600026</c:v>
                </c:pt>
                <c:pt idx="11">
                  <c:v>50.759026713600008</c:v>
                </c:pt>
                <c:pt idx="12">
                  <c:v>50.451858841899991</c:v>
                </c:pt>
                <c:pt idx="14">
                  <c:v>50.699127120200018</c:v>
                </c:pt>
                <c:pt idx="15">
                  <c:v>49.710574558499985</c:v>
                </c:pt>
                <c:pt idx="16">
                  <c:v>50.679114024600011</c:v>
                </c:pt>
                <c:pt idx="17">
                  <c:v>48.934873427599996</c:v>
                </c:pt>
                <c:pt idx="18">
                  <c:v>49.82860630120004</c:v>
                </c:pt>
                <c:pt idx="19">
                  <c:v>49.698820147299983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2C-4178-84AD-2476D538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934720"/>
        <c:axId val="1597931808"/>
      </c:barChart>
      <c:catAx>
        <c:axId val="15979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31808"/>
        <c:crosses val="autoZero"/>
        <c:auto val="1"/>
        <c:lblAlgn val="ctr"/>
        <c:lblOffset val="100"/>
        <c:noMultiLvlLbl val="0"/>
      </c:catAx>
      <c:valAx>
        <c:axId val="159793180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'Clean(GWP)'!$Q$67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'Clean(GWP)'!$P$68:$P$90</c:f>
              <c:numCache>
                <c:formatCode>0.000</c:formatCode>
                <c:ptCount val="23"/>
                <c:pt idx="0">
                  <c:v>12.471599131</c:v>
                </c:pt>
                <c:pt idx="1">
                  <c:v>11.68352273</c:v>
                </c:pt>
                <c:pt idx="2">
                  <c:v>11.512133658</c:v>
                </c:pt>
                <c:pt idx="3">
                  <c:v>11.210228547000002</c:v>
                </c:pt>
                <c:pt idx="4">
                  <c:v>11.051066994999999</c:v>
                </c:pt>
                <c:pt idx="5">
                  <c:v>10.897509723000001</c:v>
                </c:pt>
                <c:pt idx="6">
                  <c:v>10.79358854</c:v>
                </c:pt>
                <c:pt idx="8">
                  <c:v>8.1417403450000005</c:v>
                </c:pt>
                <c:pt idx="9">
                  <c:v>7.6272663500000002</c:v>
                </c:pt>
                <c:pt idx="10">
                  <c:v>7.5153797100000004</c:v>
                </c:pt>
                <c:pt idx="11">
                  <c:v>7.3182892650000007</c:v>
                </c:pt>
                <c:pt idx="12">
                  <c:v>7.2143850249999995</c:v>
                </c:pt>
                <c:pt idx="13">
                  <c:v>7.1141393850000005</c:v>
                </c:pt>
                <c:pt idx="14">
                  <c:v>7.0462973</c:v>
                </c:pt>
                <c:pt idx="16">
                  <c:v>14.098968036999999</c:v>
                </c:pt>
                <c:pt idx="17">
                  <c:v>13.20805871</c:v>
                </c:pt>
                <c:pt idx="18">
                  <c:v>13.014305766</c:v>
                </c:pt>
                <c:pt idx="19">
                  <c:v>12.673006269</c:v>
                </c:pt>
                <c:pt idx="20">
                  <c:v>12.493076364999999</c:v>
                </c:pt>
                <c:pt idx="21">
                  <c:v>12.319482020999999</c:v>
                </c:pt>
                <c:pt idx="22">
                  <c:v>12.20200058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8-480D-8D5C-556FF0D9E3FA}"/>
            </c:ext>
          </c:extLst>
        </c:ser>
        <c:ser>
          <c:idx val="1"/>
          <c:order val="1"/>
          <c:tx>
            <c:strRef>
              <c:f>'Clean(GWP)'!$R$67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'Clean(GWP)'!$Q$68:$Q$90</c:f>
              <c:numCache>
                <c:formatCode>General</c:formatCode>
                <c:ptCount val="23"/>
                <c:pt idx="0">
                  <c:v>10.239462998</c:v>
                </c:pt>
                <c:pt idx="1">
                  <c:v>9.1192535800000005</c:v>
                </c:pt>
                <c:pt idx="2">
                  <c:v>8.8816542079999987</c:v>
                </c:pt>
                <c:pt idx="3">
                  <c:v>8.4572075679999994</c:v>
                </c:pt>
                <c:pt idx="4">
                  <c:v>8.2338943160000007</c:v>
                </c:pt>
                <c:pt idx="5">
                  <c:v>8.0169609879999992</c:v>
                </c:pt>
                <c:pt idx="6">
                  <c:v>7.869124403999999</c:v>
                </c:pt>
                <c:pt idx="8">
                  <c:v>6.6855154670000001</c:v>
                </c:pt>
                <c:pt idx="9">
                  <c:v>5.9540904100000001</c:v>
                </c:pt>
                <c:pt idx="10">
                  <c:v>5.798953386</c:v>
                </c:pt>
                <c:pt idx="11">
                  <c:v>5.5218170189999993</c:v>
                </c:pt>
                <c:pt idx="12">
                  <c:v>5.3760078350000011</c:v>
                </c:pt>
                <c:pt idx="13">
                  <c:v>5.2343642909999994</c:v>
                </c:pt>
                <c:pt idx="14">
                  <c:v>5.1378364599999991</c:v>
                </c:pt>
                <c:pt idx="16">
                  <c:v>11.575782761000001</c:v>
                </c:pt>
                <c:pt idx="17">
                  <c:v>10.30933783</c:v>
                </c:pt>
                <c:pt idx="18">
                  <c:v>10.040721818</c:v>
                </c:pt>
                <c:pt idx="19">
                  <c:v>9.5608668669999997</c:v>
                </c:pt>
                <c:pt idx="20">
                  <c:v>9.3084017750000001</c:v>
                </c:pt>
                <c:pt idx="21">
                  <c:v>9.0631493829999989</c:v>
                </c:pt>
                <c:pt idx="22">
                  <c:v>8.8960137599999989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8-480D-8D5C-556FF0D9E3FA}"/>
            </c:ext>
          </c:extLst>
        </c:ser>
        <c:ser>
          <c:idx val="2"/>
          <c:order val="2"/>
          <c:tx>
            <c:strRef>
              <c:f>'Clean(GWP)'!$S$67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'Clean(GWP)'!$R$68:$R$90</c:f>
              <c:numCache>
                <c:formatCode>General</c:formatCode>
                <c:ptCount val="23"/>
                <c:pt idx="0">
                  <c:v>57.158756651000004</c:v>
                </c:pt>
                <c:pt idx="1">
                  <c:v>51.202652122000003</c:v>
                </c:pt>
                <c:pt idx="2">
                  <c:v>49.939352937999992</c:v>
                </c:pt>
                <c:pt idx="3">
                  <c:v>47.682589715000006</c:v>
                </c:pt>
                <c:pt idx="4">
                  <c:v>46.495239890999997</c:v>
                </c:pt>
                <c:pt idx="5">
                  <c:v>45.341811946999997</c:v>
                </c:pt>
                <c:pt idx="6">
                  <c:v>44.555771612000001</c:v>
                </c:pt>
                <c:pt idx="8">
                  <c:v>37.597388852336735</c:v>
                </c:pt>
                <c:pt idx="9">
                  <c:v>33.957487262573665</c:v>
                </c:pt>
                <c:pt idx="10">
                  <c:v>33.183405593075165</c:v>
                </c:pt>
                <c:pt idx="11">
                  <c:v>31.802648761310888</c:v>
                </c:pt>
                <c:pt idx="12">
                  <c:v>31.076036147290441</c:v>
                </c:pt>
                <c:pt idx="13">
                  <c:v>30.370694783766687</c:v>
                </c:pt>
                <c:pt idx="14">
                  <c:v>29.890369157700544</c:v>
                </c:pt>
                <c:pt idx="16">
                  <c:v>64.616277489000012</c:v>
                </c:pt>
                <c:pt idx="17">
                  <c:v>57.883108959000012</c:v>
                </c:pt>
                <c:pt idx="18">
                  <c:v>56.454993017</c:v>
                </c:pt>
                <c:pt idx="19">
                  <c:v>53.903800669000006</c:v>
                </c:pt>
                <c:pt idx="20">
                  <c:v>52.561542962000004</c:v>
                </c:pt>
                <c:pt idx="21">
                  <c:v>51.257632825000002</c:v>
                </c:pt>
                <c:pt idx="22">
                  <c:v>50.369041634000006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8-480D-8D5C-556FF0D9E3FA}"/>
            </c:ext>
          </c:extLst>
        </c:ser>
        <c:ser>
          <c:idx val="3"/>
          <c:order val="3"/>
          <c:tx>
            <c:strRef>
              <c:f>'Clean(GWP)'!$T$67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'Clean(GWP)'!$S$68:$S$90</c:f>
              <c:numCache>
                <c:formatCode>0.000</c:formatCode>
                <c:ptCount val="23"/>
                <c:pt idx="0">
                  <c:v>61.534347079000014</c:v>
                </c:pt>
                <c:pt idx="1">
                  <c:v>56.419056745999995</c:v>
                </c:pt>
                <c:pt idx="2">
                  <c:v>55.306631154000023</c:v>
                </c:pt>
                <c:pt idx="3">
                  <c:v>53.347034196000017</c:v>
                </c:pt>
                <c:pt idx="4">
                  <c:v>52.313958248999995</c:v>
                </c:pt>
                <c:pt idx="5">
                  <c:v>51.317219484000013</c:v>
                </c:pt>
                <c:pt idx="6">
                  <c:v>50.642674970000016</c:v>
                </c:pt>
                <c:pt idx="16">
                  <c:v>10.903092935999986</c:v>
                </c:pt>
                <c:pt idx="17">
                  <c:v>9.6800939079999822</c:v>
                </c:pt>
                <c:pt idx="18">
                  <c:v>9.4141204279999986</c:v>
                </c:pt>
                <c:pt idx="19">
                  <c:v>8.9455976089999858</c:v>
                </c:pt>
                <c:pt idx="20">
                  <c:v>8.6986029810000094</c:v>
                </c:pt>
                <c:pt idx="21">
                  <c:v>8.4602946669999923</c:v>
                </c:pt>
                <c:pt idx="22">
                  <c:v>8.2990279420000075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8-480D-8D5C-556FF0D9E3FA}"/>
            </c:ext>
          </c:extLst>
        </c:ser>
        <c:ser>
          <c:idx val="4"/>
          <c:order val="4"/>
          <c:tx>
            <c:strRef>
              <c:f>'Clean(GWP)'!$U$67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'Clean(GWP)'!$T$68:$T$90</c:f>
              <c:numCache>
                <c:formatCode>0.000</c:formatCode>
                <c:ptCount val="23"/>
                <c:pt idx="0">
                  <c:v>34.868165359499983</c:v>
                </c:pt>
                <c:pt idx="1">
                  <c:v>34.423681000499982</c:v>
                </c:pt>
                <c:pt idx="2">
                  <c:v>34.327017931499995</c:v>
                </c:pt>
                <c:pt idx="3">
                  <c:v>34.156738342499992</c:v>
                </c:pt>
                <c:pt idx="4">
                  <c:v>34.066968293999992</c:v>
                </c:pt>
                <c:pt idx="5">
                  <c:v>33.980358302999988</c:v>
                </c:pt>
                <c:pt idx="6">
                  <c:v>33.921755621999992</c:v>
                </c:pt>
                <c:pt idx="8">
                  <c:v>33.740967175999998</c:v>
                </c:pt>
                <c:pt idx="9">
                  <c:v>31.355986479999991</c:v>
                </c:pt>
                <c:pt idx="10">
                  <c:v>30.837323119999994</c:v>
                </c:pt>
                <c:pt idx="11">
                  <c:v>29.92366840599999</c:v>
                </c:pt>
                <c:pt idx="12">
                  <c:v>29.441993931999995</c:v>
                </c:pt>
                <c:pt idx="13">
                  <c:v>28.977272457999984</c:v>
                </c:pt>
                <c:pt idx="14">
                  <c:v>28.662771479999993</c:v>
                </c:pt>
                <c:pt idx="16">
                  <c:v>34.879900426499972</c:v>
                </c:pt>
                <c:pt idx="17">
                  <c:v>34.434997794500006</c:v>
                </c:pt>
                <c:pt idx="18">
                  <c:v>34.338255376499987</c:v>
                </c:pt>
                <c:pt idx="19">
                  <c:v>34.167827448500006</c:v>
                </c:pt>
                <c:pt idx="20">
                  <c:v>34.077973722999985</c:v>
                </c:pt>
                <c:pt idx="21">
                  <c:v>33.991286428500004</c:v>
                </c:pt>
                <c:pt idx="22">
                  <c:v>33.932612898999977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8-480D-8D5C-556FF0D9E3FA}"/>
            </c:ext>
          </c:extLst>
        </c:ser>
        <c:ser>
          <c:idx val="5"/>
          <c:order val="5"/>
          <c:tx>
            <c:strRef>
              <c:f>'Clean(GWP)'!$V$67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'Clean(GWP)'!$U$68:$U$90</c:f>
              <c:numCache>
                <c:formatCode>0.000</c:formatCode>
                <c:ptCount val="23"/>
                <c:pt idx="0">
                  <c:v>23.541583980899986</c:v>
                </c:pt>
                <c:pt idx="1">
                  <c:v>21.955374608200003</c:v>
                </c:pt>
                <c:pt idx="2">
                  <c:v>21.610435139299966</c:v>
                </c:pt>
                <c:pt idx="3">
                  <c:v>21.002774290899993</c:v>
                </c:pt>
                <c:pt idx="4">
                  <c:v>20.682427268099985</c:v>
                </c:pt>
                <c:pt idx="5">
                  <c:v>20.373339866500004</c:v>
                </c:pt>
                <c:pt idx="6">
                  <c:v>20.164172667000003</c:v>
                </c:pt>
                <c:pt idx="8">
                  <c:v>23.542521302300003</c:v>
                </c:pt>
                <c:pt idx="9">
                  <c:v>21.956223544300002</c:v>
                </c:pt>
                <c:pt idx="10">
                  <c:v>21.611251977400002</c:v>
                </c:pt>
                <c:pt idx="11">
                  <c:v>21.003563268899995</c:v>
                </c:pt>
                <c:pt idx="12">
                  <c:v>20.683198413999989</c:v>
                </c:pt>
                <c:pt idx="13">
                  <c:v>20.374094263100005</c:v>
                </c:pt>
                <c:pt idx="14">
                  <c:v>20.164919598599994</c:v>
                </c:pt>
                <c:pt idx="16">
                  <c:v>23.541395397200006</c:v>
                </c:pt>
                <c:pt idx="17">
                  <c:v>21.955207567499983</c:v>
                </c:pt>
                <c:pt idx="18">
                  <c:v>21.610257222600026</c:v>
                </c:pt>
                <c:pt idx="19">
                  <c:v>21.002600755799975</c:v>
                </c:pt>
                <c:pt idx="20">
                  <c:v>20.682255318999992</c:v>
                </c:pt>
                <c:pt idx="21">
                  <c:v>20.373183015799995</c:v>
                </c:pt>
                <c:pt idx="22">
                  <c:v>20.164012912600001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8-480D-8D5C-556FF0D9E3FA}"/>
            </c:ext>
          </c:extLst>
        </c:ser>
        <c:ser>
          <c:idx val="6"/>
          <c:order val="6"/>
          <c:tx>
            <c:strRef>
              <c:f>'Clean(GWP)'!$W$67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'Clean(GWP)'!$N$68:$O$90</c15:sqref>
                  </c15:fullRef>
                  <c15:levelRef>
                    <c15:sqref>'Clean(GWP)'!$N$68:$N$90</c15:sqref>
                  </c15:levelRef>
                </c:ext>
              </c:extLst>
              <c:f>'Clean(GWP)'!$N$68:$N$90</c:f>
              <c:strCache>
                <c:ptCount val="2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Year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  <c:pt idx="15">
                  <c:v>Year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  <c:pt idx="19">
                  <c:v>2035</c:v>
                </c:pt>
                <c:pt idx="20">
                  <c:v>2040</c:v>
                </c:pt>
                <c:pt idx="21">
                  <c:v>2045</c:v>
                </c:pt>
                <c:pt idx="22">
                  <c:v>2050</c:v>
                </c:pt>
              </c:strCache>
            </c:strRef>
          </c:cat>
          <c:val>
            <c:numRef>
              <c:f>'Clean(GWP)'!$V$68:$V$90</c:f>
              <c:numCache>
                <c:formatCode>0.000</c:formatCode>
                <c:ptCount val="23"/>
                <c:pt idx="0">
                  <c:v>48.692354800600015</c:v>
                </c:pt>
                <c:pt idx="1">
                  <c:v>48.427389213300017</c:v>
                </c:pt>
                <c:pt idx="2">
                  <c:v>48.369754971200024</c:v>
                </c:pt>
                <c:pt idx="3">
                  <c:v>48.268257340600002</c:v>
                </c:pt>
                <c:pt idx="4">
                  <c:v>48.214734986900027</c:v>
                </c:pt>
                <c:pt idx="5">
                  <c:v>48.163109688499986</c:v>
                </c:pt>
                <c:pt idx="6">
                  <c:v>48.128162185000008</c:v>
                </c:pt>
                <c:pt idx="8">
                  <c:v>48.905394621700012</c:v>
                </c:pt>
                <c:pt idx="9">
                  <c:v>48.640421235700018</c:v>
                </c:pt>
                <c:pt idx="10">
                  <c:v>48.582798922599991</c:v>
                </c:pt>
                <c:pt idx="11">
                  <c:v>48.481287225100019</c:v>
                </c:pt>
                <c:pt idx="12">
                  <c:v>48.427778814000021</c:v>
                </c:pt>
                <c:pt idx="13">
                  <c:v>48.376148018900011</c:v>
                </c:pt>
                <c:pt idx="14">
                  <c:v>48.341205201400015</c:v>
                </c:pt>
                <c:pt idx="16">
                  <c:v>48.905392953300037</c:v>
                </c:pt>
                <c:pt idx="17">
                  <c:v>48.640425231000023</c:v>
                </c:pt>
                <c:pt idx="18">
                  <c:v>48.582796371900002</c:v>
                </c:pt>
                <c:pt idx="19">
                  <c:v>48.481300381700038</c:v>
                </c:pt>
                <c:pt idx="20">
                  <c:v>48.42778687500001</c:v>
                </c:pt>
                <c:pt idx="21">
                  <c:v>48.376141659700011</c:v>
                </c:pt>
                <c:pt idx="22">
                  <c:v>48.341210272400019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8-480D-8D5C-556FF0D9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182624"/>
        <c:axId val="1838188448"/>
      </c:barChart>
      <c:catAx>
        <c:axId val="18381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8448"/>
        <c:crosses val="autoZero"/>
        <c:auto val="1"/>
        <c:lblAlgn val="ctr"/>
        <c:lblOffset val="100"/>
        <c:noMultiLvlLbl val="0"/>
      </c:catAx>
      <c:valAx>
        <c:axId val="18381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'Clean(GWP)'!$R$67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'Clean(GWP)'!$N$68:$P$74</c15:sqref>
                  </c15:fullRef>
                  <c15:levelRef>
                    <c15:sqref>'Clean(GWP)'!$N$68:$N$74</c15:sqref>
                  </c15:levelRef>
                </c:ext>
              </c:extLst>
              <c:f>'Clean(GWP)'!$N$68:$N$74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'Clean(GWP)'!$Q$68:$Q$74</c:f>
              <c:numCache>
                <c:formatCode>General</c:formatCode>
                <c:ptCount val="7"/>
                <c:pt idx="0">
                  <c:v>10.239462998</c:v>
                </c:pt>
                <c:pt idx="1">
                  <c:v>9.1192535800000005</c:v>
                </c:pt>
                <c:pt idx="2">
                  <c:v>8.8816542079999987</c:v>
                </c:pt>
                <c:pt idx="3">
                  <c:v>8.4572075679999994</c:v>
                </c:pt>
                <c:pt idx="4">
                  <c:v>8.2338943160000007</c:v>
                </c:pt>
                <c:pt idx="5">
                  <c:v>8.0169609879999992</c:v>
                </c:pt>
                <c:pt idx="6">
                  <c:v>7.869124403999999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142-B73A-8249F9889600}"/>
            </c:ext>
          </c:extLst>
        </c:ser>
        <c:ser>
          <c:idx val="1"/>
          <c:order val="1"/>
          <c:tx>
            <c:strRef>
              <c:f>'Clean(GWP)'!$S$67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'Clean(GWP)'!$N$68:$P$74</c15:sqref>
                  </c15:fullRef>
                  <c15:levelRef>
                    <c15:sqref>'Clean(GWP)'!$N$68:$N$74</c15:sqref>
                  </c15:levelRef>
                </c:ext>
              </c:extLst>
              <c:f>'Clean(GWP)'!$N$68:$N$74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'Clean(GWP)'!$R$68:$R$74</c:f>
              <c:numCache>
                <c:formatCode>General</c:formatCode>
                <c:ptCount val="7"/>
                <c:pt idx="0">
                  <c:v>57.158756651000004</c:v>
                </c:pt>
                <c:pt idx="1">
                  <c:v>51.202652122000003</c:v>
                </c:pt>
                <c:pt idx="2">
                  <c:v>49.939352937999992</c:v>
                </c:pt>
                <c:pt idx="3">
                  <c:v>47.682589715000006</c:v>
                </c:pt>
                <c:pt idx="4">
                  <c:v>46.495239890999997</c:v>
                </c:pt>
                <c:pt idx="5">
                  <c:v>45.341811946999997</c:v>
                </c:pt>
                <c:pt idx="6">
                  <c:v>44.555771612000001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E-4142-B73A-8249F9889600}"/>
            </c:ext>
          </c:extLst>
        </c:ser>
        <c:ser>
          <c:idx val="2"/>
          <c:order val="2"/>
          <c:tx>
            <c:strRef>
              <c:f>'Clean(GWP)'!$T$67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'Clean(GWP)'!$N$68:$P$74</c15:sqref>
                  </c15:fullRef>
                  <c15:levelRef>
                    <c15:sqref>'Clean(GWP)'!$N$68:$N$74</c15:sqref>
                  </c15:levelRef>
                </c:ext>
              </c:extLst>
              <c:f>'Clean(GWP)'!$N$68:$N$74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'Clean(GWP)'!$S$68:$S$74</c:f>
              <c:numCache>
                <c:formatCode>0.000</c:formatCode>
                <c:ptCount val="7"/>
                <c:pt idx="0">
                  <c:v>61.534347079000014</c:v>
                </c:pt>
                <c:pt idx="1">
                  <c:v>56.419056745999995</c:v>
                </c:pt>
                <c:pt idx="2">
                  <c:v>55.306631154000023</c:v>
                </c:pt>
                <c:pt idx="3">
                  <c:v>53.347034196000017</c:v>
                </c:pt>
                <c:pt idx="4">
                  <c:v>52.313958248999995</c:v>
                </c:pt>
                <c:pt idx="5">
                  <c:v>51.317219484000013</c:v>
                </c:pt>
                <c:pt idx="6">
                  <c:v>50.642674970000016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E-4142-B73A-8249F9889600}"/>
            </c:ext>
          </c:extLst>
        </c:ser>
        <c:ser>
          <c:idx val="3"/>
          <c:order val="3"/>
          <c:tx>
            <c:strRef>
              <c:f>'Clean(GWP)'!$U$67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'Clean(GWP)'!$N$68:$P$74</c15:sqref>
                  </c15:fullRef>
                  <c15:levelRef>
                    <c15:sqref>'Clean(GWP)'!$N$68:$N$74</c15:sqref>
                  </c15:levelRef>
                </c:ext>
              </c:extLst>
              <c:f>'Clean(GWP)'!$N$68:$N$74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'Clean(GWP)'!$T$68:$T$74</c:f>
              <c:numCache>
                <c:formatCode>0.000</c:formatCode>
                <c:ptCount val="7"/>
                <c:pt idx="0">
                  <c:v>34.868165359499983</c:v>
                </c:pt>
                <c:pt idx="1">
                  <c:v>34.423681000499982</c:v>
                </c:pt>
                <c:pt idx="2">
                  <c:v>34.327017931499995</c:v>
                </c:pt>
                <c:pt idx="3">
                  <c:v>34.156738342499992</c:v>
                </c:pt>
                <c:pt idx="4">
                  <c:v>34.066968293999992</c:v>
                </c:pt>
                <c:pt idx="5">
                  <c:v>33.980358302999988</c:v>
                </c:pt>
                <c:pt idx="6">
                  <c:v>33.921755621999992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E-4142-B73A-8249F9889600}"/>
            </c:ext>
          </c:extLst>
        </c:ser>
        <c:ser>
          <c:idx val="4"/>
          <c:order val="4"/>
          <c:tx>
            <c:strRef>
              <c:f>'Clean(GWP)'!$V$67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'Clean(GWP)'!$N$68:$P$74</c15:sqref>
                  </c15:fullRef>
                  <c15:levelRef>
                    <c15:sqref>'Clean(GWP)'!$N$68:$N$74</c15:sqref>
                  </c15:levelRef>
                </c:ext>
              </c:extLst>
              <c:f>'Clean(GWP)'!$N$68:$N$74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'Clean(GWP)'!$U$68:$U$74</c:f>
              <c:numCache>
                <c:formatCode>0.000</c:formatCode>
                <c:ptCount val="7"/>
                <c:pt idx="0">
                  <c:v>23.541583980899986</c:v>
                </c:pt>
                <c:pt idx="1">
                  <c:v>21.955374608200003</c:v>
                </c:pt>
                <c:pt idx="2">
                  <c:v>21.610435139299966</c:v>
                </c:pt>
                <c:pt idx="3">
                  <c:v>21.002774290899993</c:v>
                </c:pt>
                <c:pt idx="4">
                  <c:v>20.682427268099985</c:v>
                </c:pt>
                <c:pt idx="5">
                  <c:v>20.373339866500004</c:v>
                </c:pt>
                <c:pt idx="6">
                  <c:v>20.164172667000003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E-4142-B73A-8249F9889600}"/>
            </c:ext>
          </c:extLst>
        </c:ser>
        <c:ser>
          <c:idx val="5"/>
          <c:order val="5"/>
          <c:tx>
            <c:strRef>
              <c:f>'Clean(GWP)'!$W$67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'Clean(GWP)'!$N$68:$P$74</c15:sqref>
                  </c15:fullRef>
                  <c15:levelRef>
                    <c15:sqref>'Clean(GWP)'!$N$68:$N$74</c15:sqref>
                  </c15:levelRef>
                </c:ext>
              </c:extLst>
              <c:f>'Clean(GWP)'!$N$68:$N$74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'Clean(GWP)'!$V$68:$V$74</c:f>
              <c:numCache>
                <c:formatCode>0.000</c:formatCode>
                <c:ptCount val="7"/>
                <c:pt idx="0">
                  <c:v>48.692354800600015</c:v>
                </c:pt>
                <c:pt idx="1">
                  <c:v>48.427389213300017</c:v>
                </c:pt>
                <c:pt idx="2">
                  <c:v>48.369754971200024</c:v>
                </c:pt>
                <c:pt idx="3">
                  <c:v>48.268257340600002</c:v>
                </c:pt>
                <c:pt idx="4">
                  <c:v>48.214734986900027</c:v>
                </c:pt>
                <c:pt idx="5">
                  <c:v>48.163109688499986</c:v>
                </c:pt>
                <c:pt idx="6">
                  <c:v>48.128162185000008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E-4142-B73A-8249F988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77248"/>
        <c:axId val="1585784736"/>
      </c:barChart>
      <c:catAx>
        <c:axId val="15857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84736"/>
        <c:crosses val="autoZero"/>
        <c:auto val="1"/>
        <c:lblAlgn val="ctr"/>
        <c:lblOffset val="100"/>
        <c:noMultiLvlLbl val="0"/>
      </c:catAx>
      <c:valAx>
        <c:axId val="15857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'Clean(GWP)'!$Q$75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'Clean(GWP)'!$N$76:$P$82</c15:sqref>
                  </c15:fullRef>
                  <c15:levelRef>
                    <c15:sqref>'Clean(GWP)'!$N$76:$N$82</c15:sqref>
                  </c15:levelRef>
                </c:ext>
              </c:extLst>
              <c:f>'Clean(GWP)'!$N$76:$N$82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'Clean(GWP)'!$Q$76:$Q$82</c:f>
              <c:numCache>
                <c:formatCode>General</c:formatCode>
                <c:ptCount val="7"/>
                <c:pt idx="0">
                  <c:v>6.6855154670000001</c:v>
                </c:pt>
                <c:pt idx="1">
                  <c:v>5.9540904100000001</c:v>
                </c:pt>
                <c:pt idx="2">
                  <c:v>5.798953386</c:v>
                </c:pt>
                <c:pt idx="3">
                  <c:v>5.5218170189999993</c:v>
                </c:pt>
                <c:pt idx="4">
                  <c:v>5.3760078350000011</c:v>
                </c:pt>
                <c:pt idx="5">
                  <c:v>5.2343642909999994</c:v>
                </c:pt>
                <c:pt idx="6">
                  <c:v>5.1378364599999991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AB3-9A93-A90CE611EF12}"/>
            </c:ext>
          </c:extLst>
        </c:ser>
        <c:ser>
          <c:idx val="1"/>
          <c:order val="1"/>
          <c:tx>
            <c:strRef>
              <c:f>'Clean(GWP)'!$R$75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'Clean(GWP)'!$N$76:$P$82</c15:sqref>
                  </c15:fullRef>
                  <c15:levelRef>
                    <c15:sqref>'Clean(GWP)'!$N$76:$N$82</c15:sqref>
                  </c15:levelRef>
                </c:ext>
              </c:extLst>
              <c:f>'Clean(GWP)'!$N$76:$N$82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'Clean(GWP)'!$R$76:$R$82</c:f>
              <c:numCache>
                <c:formatCode>General</c:formatCode>
                <c:ptCount val="7"/>
                <c:pt idx="0">
                  <c:v>37.597388852336735</c:v>
                </c:pt>
                <c:pt idx="1">
                  <c:v>33.957487262573665</c:v>
                </c:pt>
                <c:pt idx="2">
                  <c:v>33.183405593075165</c:v>
                </c:pt>
                <c:pt idx="3">
                  <c:v>31.802648761310888</c:v>
                </c:pt>
                <c:pt idx="4">
                  <c:v>31.076036147290441</c:v>
                </c:pt>
                <c:pt idx="5">
                  <c:v>30.370694783766687</c:v>
                </c:pt>
                <c:pt idx="6">
                  <c:v>29.890369157700544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A-4AB3-9A93-A90CE611EF12}"/>
            </c:ext>
          </c:extLst>
        </c:ser>
        <c:ser>
          <c:idx val="3"/>
          <c:order val="3"/>
          <c:tx>
            <c:strRef>
              <c:f>'Clean(GWP)'!$T$75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'Clean(GWP)'!$N$76:$P$82</c15:sqref>
                  </c15:fullRef>
                  <c15:levelRef>
                    <c15:sqref>'Clean(GWP)'!$N$76:$N$82</c15:sqref>
                  </c15:levelRef>
                </c:ext>
              </c:extLst>
              <c:f>'Clean(GWP)'!$N$76:$N$82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'Clean(GWP)'!$T$76:$T$82</c:f>
              <c:numCache>
                <c:formatCode>0.000</c:formatCode>
                <c:ptCount val="7"/>
                <c:pt idx="0">
                  <c:v>33.740967175999998</c:v>
                </c:pt>
                <c:pt idx="1">
                  <c:v>31.355986479999991</c:v>
                </c:pt>
                <c:pt idx="2">
                  <c:v>30.837323119999994</c:v>
                </c:pt>
                <c:pt idx="3">
                  <c:v>29.92366840599999</c:v>
                </c:pt>
                <c:pt idx="4">
                  <c:v>29.441993931999995</c:v>
                </c:pt>
                <c:pt idx="5">
                  <c:v>28.977272457999984</c:v>
                </c:pt>
                <c:pt idx="6">
                  <c:v>28.662771479999993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A-4AB3-9A93-A90CE611EF12}"/>
            </c:ext>
          </c:extLst>
        </c:ser>
        <c:ser>
          <c:idx val="4"/>
          <c:order val="4"/>
          <c:tx>
            <c:strRef>
              <c:f>'Clean(GWP)'!$U$75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'Clean(GWP)'!$N$76:$P$82</c15:sqref>
                  </c15:fullRef>
                  <c15:levelRef>
                    <c15:sqref>'Clean(GWP)'!$N$76:$N$82</c15:sqref>
                  </c15:levelRef>
                </c:ext>
              </c:extLst>
              <c:f>'Clean(GWP)'!$N$76:$N$82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'Clean(GWP)'!$U$76:$U$82</c:f>
              <c:numCache>
                <c:formatCode>0.000</c:formatCode>
                <c:ptCount val="7"/>
                <c:pt idx="0">
                  <c:v>23.542521302300003</c:v>
                </c:pt>
                <c:pt idx="1">
                  <c:v>21.956223544300002</c:v>
                </c:pt>
                <c:pt idx="2">
                  <c:v>21.611251977400002</c:v>
                </c:pt>
                <c:pt idx="3">
                  <c:v>21.003563268899995</c:v>
                </c:pt>
                <c:pt idx="4">
                  <c:v>20.683198413999989</c:v>
                </c:pt>
                <c:pt idx="5">
                  <c:v>20.374094263100005</c:v>
                </c:pt>
                <c:pt idx="6">
                  <c:v>20.164919598599994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A-4AB3-9A93-A90CE611EF12}"/>
            </c:ext>
          </c:extLst>
        </c:ser>
        <c:ser>
          <c:idx val="5"/>
          <c:order val="5"/>
          <c:tx>
            <c:strRef>
              <c:f>'Clean(GWP)'!$V$75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'Clean(GWP)'!$N$76:$P$82</c15:sqref>
                  </c15:fullRef>
                  <c15:levelRef>
                    <c15:sqref>'Clean(GWP)'!$N$76:$N$82</c15:sqref>
                  </c15:levelRef>
                </c:ext>
              </c:extLst>
              <c:f>'Clean(GWP)'!$N$76:$N$82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'Clean(GWP)'!$V$76:$V$82</c:f>
              <c:numCache>
                <c:formatCode>0.000</c:formatCode>
                <c:ptCount val="7"/>
                <c:pt idx="0">
                  <c:v>48.905394621700012</c:v>
                </c:pt>
                <c:pt idx="1">
                  <c:v>48.640421235700018</c:v>
                </c:pt>
                <c:pt idx="2">
                  <c:v>48.582798922599991</c:v>
                </c:pt>
                <c:pt idx="3">
                  <c:v>48.481287225100019</c:v>
                </c:pt>
                <c:pt idx="4">
                  <c:v>48.427778814000021</c:v>
                </c:pt>
                <c:pt idx="5">
                  <c:v>48.376148018900011</c:v>
                </c:pt>
                <c:pt idx="6">
                  <c:v>48.341205201400015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A-4AB3-9A93-A90CE611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17648"/>
        <c:axId val="16103109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'Clean(GWP)'!$S$75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'Clean(GWP)'!$N$76:$P$82</c15:sqref>
                        </c15:fullRef>
                        <c15:levelRef>
                          <c15:sqref>'Clean(GWP)'!$N$76:$N$82</c15:sqref>
                        </c15:levelRef>
                        <c15:formulaRef>
                          <c15:sqref>'Clean(GWP)'!$N$76:$N$82</c15:sqref>
                        </c15:formulaRef>
                      </c:ext>
                    </c:extLst>
                    <c:strCache>
                      <c:ptCount val="7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'Clean(GWP)'!$S$76:$S$82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EA-4AB3-9A93-A90CE611EF12}"/>
                  </c:ext>
                </c:extLst>
              </c15:ser>
            </c15:filteredBarSeries>
          </c:ext>
        </c:extLst>
      </c:barChart>
      <c:catAx>
        <c:axId val="16103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0992"/>
        <c:crosses val="autoZero"/>
        <c:auto val="1"/>
        <c:lblAlgn val="ctr"/>
        <c:lblOffset val="100"/>
        <c:noMultiLvlLbl val="0"/>
      </c:catAx>
      <c:valAx>
        <c:axId val="1610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'Clean(GWP)'!$P$83:$Q$83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'Clean(GWP)'!$Q$84:$Q$90</c:f>
              <c:numCache>
                <c:formatCode>General</c:formatCode>
                <c:ptCount val="7"/>
                <c:pt idx="0">
                  <c:v>11.575782761000001</c:v>
                </c:pt>
                <c:pt idx="1">
                  <c:v>10.30933783</c:v>
                </c:pt>
                <c:pt idx="2">
                  <c:v>10.040721818</c:v>
                </c:pt>
                <c:pt idx="3">
                  <c:v>9.5608668669999997</c:v>
                </c:pt>
                <c:pt idx="4">
                  <c:v>9.3084017750000001</c:v>
                </c:pt>
                <c:pt idx="5">
                  <c:v>9.0631493829999989</c:v>
                </c:pt>
                <c:pt idx="6">
                  <c:v>8.8960137599999989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0-4332-BAE0-D2BF20B0BD0A}"/>
            </c:ext>
          </c:extLst>
        </c:ser>
        <c:ser>
          <c:idx val="1"/>
          <c:order val="1"/>
          <c:tx>
            <c:strRef>
              <c:f>'Clean(GWP)'!$R$83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'Clean(GWP)'!$R$84:$R$90</c:f>
              <c:numCache>
                <c:formatCode>General</c:formatCode>
                <c:ptCount val="7"/>
                <c:pt idx="0">
                  <c:v>64.616277489000012</c:v>
                </c:pt>
                <c:pt idx="1">
                  <c:v>57.883108959000012</c:v>
                </c:pt>
                <c:pt idx="2">
                  <c:v>56.454993017</c:v>
                </c:pt>
                <c:pt idx="3">
                  <c:v>53.903800669000006</c:v>
                </c:pt>
                <c:pt idx="4">
                  <c:v>52.561542962000004</c:v>
                </c:pt>
                <c:pt idx="5">
                  <c:v>51.257632825000002</c:v>
                </c:pt>
                <c:pt idx="6">
                  <c:v>50.369041634000006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0-4332-BAE0-D2BF20B0BD0A}"/>
            </c:ext>
          </c:extLst>
        </c:ser>
        <c:ser>
          <c:idx val="2"/>
          <c:order val="2"/>
          <c:tx>
            <c:strRef>
              <c:f>'Clean(GWP)'!$S$83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'Clean(GWP)'!$S$84:$S$90</c:f>
              <c:numCache>
                <c:formatCode>0.000</c:formatCode>
                <c:ptCount val="7"/>
                <c:pt idx="0">
                  <c:v>10.903092935999986</c:v>
                </c:pt>
                <c:pt idx="1">
                  <c:v>9.6800939079999822</c:v>
                </c:pt>
                <c:pt idx="2">
                  <c:v>9.4141204279999986</c:v>
                </c:pt>
                <c:pt idx="3">
                  <c:v>8.9455976089999858</c:v>
                </c:pt>
                <c:pt idx="4">
                  <c:v>8.6986029810000094</c:v>
                </c:pt>
                <c:pt idx="5">
                  <c:v>8.4602946669999923</c:v>
                </c:pt>
                <c:pt idx="6">
                  <c:v>8.2990279420000075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0-4332-BAE0-D2BF20B0BD0A}"/>
            </c:ext>
          </c:extLst>
        </c:ser>
        <c:ser>
          <c:idx val="3"/>
          <c:order val="3"/>
          <c:tx>
            <c:strRef>
              <c:f>'Clean(GWP)'!$T$83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'Clean(GWP)'!$T$84:$T$90</c:f>
              <c:numCache>
                <c:formatCode>0.000</c:formatCode>
                <c:ptCount val="7"/>
                <c:pt idx="0">
                  <c:v>34.879900426499972</c:v>
                </c:pt>
                <c:pt idx="1">
                  <c:v>34.434997794500006</c:v>
                </c:pt>
                <c:pt idx="2">
                  <c:v>34.338255376499987</c:v>
                </c:pt>
                <c:pt idx="3">
                  <c:v>34.167827448500006</c:v>
                </c:pt>
                <c:pt idx="4">
                  <c:v>34.077973722999985</c:v>
                </c:pt>
                <c:pt idx="5">
                  <c:v>33.991286428500004</c:v>
                </c:pt>
                <c:pt idx="6">
                  <c:v>33.932612898999977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0-4332-BAE0-D2BF20B0BD0A}"/>
            </c:ext>
          </c:extLst>
        </c:ser>
        <c:ser>
          <c:idx val="4"/>
          <c:order val="4"/>
          <c:tx>
            <c:strRef>
              <c:f>'Clean(GWP)'!$U$83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'Clean(GWP)'!$U$84:$U$90</c:f>
              <c:numCache>
                <c:formatCode>0.000</c:formatCode>
                <c:ptCount val="7"/>
                <c:pt idx="0">
                  <c:v>23.541395397200006</c:v>
                </c:pt>
                <c:pt idx="1">
                  <c:v>21.955207567499983</c:v>
                </c:pt>
                <c:pt idx="2">
                  <c:v>21.610257222600026</c:v>
                </c:pt>
                <c:pt idx="3">
                  <c:v>21.002600755799975</c:v>
                </c:pt>
                <c:pt idx="4">
                  <c:v>20.682255318999992</c:v>
                </c:pt>
                <c:pt idx="5">
                  <c:v>20.373183015799995</c:v>
                </c:pt>
                <c:pt idx="6">
                  <c:v>20.164012912600001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00-4332-BAE0-D2BF20B0BD0A}"/>
            </c:ext>
          </c:extLst>
        </c:ser>
        <c:ser>
          <c:idx val="5"/>
          <c:order val="5"/>
          <c:tx>
            <c:strRef>
              <c:f>'Clean(GWP)'!$V$83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'Clean(GWP)'!$V$84:$V$90</c:f>
              <c:numCache>
                <c:formatCode>0.000</c:formatCode>
                <c:ptCount val="7"/>
                <c:pt idx="0">
                  <c:v>48.905392953300037</c:v>
                </c:pt>
                <c:pt idx="1">
                  <c:v>48.640425231000023</c:v>
                </c:pt>
                <c:pt idx="2">
                  <c:v>48.582796371900002</c:v>
                </c:pt>
                <c:pt idx="3">
                  <c:v>48.481300381700038</c:v>
                </c:pt>
                <c:pt idx="4">
                  <c:v>48.42778687500001</c:v>
                </c:pt>
                <c:pt idx="5">
                  <c:v>48.376141659700011</c:v>
                </c:pt>
                <c:pt idx="6">
                  <c:v>48.341210272400019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00-4332-BAE0-D2BF20B0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185952"/>
        <c:axId val="1838183872"/>
      </c:barChart>
      <c:catAx>
        <c:axId val="1838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3872"/>
        <c:crosses val="autoZero"/>
        <c:auto val="1"/>
        <c:lblAlgn val="ctr"/>
        <c:lblOffset val="100"/>
        <c:noMultiLvlLbl val="0"/>
      </c:catAx>
      <c:valAx>
        <c:axId val="183818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'Clean(GWP)'!$P$67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'Clean(GWP)'!$P$68:$P$74</c:f>
              <c:numCache>
                <c:formatCode>0.000</c:formatCode>
                <c:ptCount val="7"/>
                <c:pt idx="0">
                  <c:v>12.471599131</c:v>
                </c:pt>
                <c:pt idx="1">
                  <c:v>11.68352273</c:v>
                </c:pt>
                <c:pt idx="2">
                  <c:v>11.512133658</c:v>
                </c:pt>
                <c:pt idx="3">
                  <c:v>11.210228547000002</c:v>
                </c:pt>
                <c:pt idx="4">
                  <c:v>11.051066994999999</c:v>
                </c:pt>
                <c:pt idx="5">
                  <c:v>10.897509723000001</c:v>
                </c:pt>
                <c:pt idx="6">
                  <c:v>10.79358854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9-4ECB-8F4F-422290A63E3A}"/>
            </c:ext>
          </c:extLst>
        </c:ser>
        <c:ser>
          <c:idx val="1"/>
          <c:order val="1"/>
          <c:tx>
            <c:strRef>
              <c:f>'Clean(GWP)'!$Q$67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'Clean(GWP)'!$Q$68:$Q$74</c:f>
              <c:numCache>
                <c:formatCode>General</c:formatCode>
                <c:ptCount val="7"/>
                <c:pt idx="0">
                  <c:v>10.239462998</c:v>
                </c:pt>
                <c:pt idx="1">
                  <c:v>9.1192535800000005</c:v>
                </c:pt>
                <c:pt idx="2">
                  <c:v>8.8816542079999987</c:v>
                </c:pt>
                <c:pt idx="3">
                  <c:v>8.4572075679999994</c:v>
                </c:pt>
                <c:pt idx="4">
                  <c:v>8.2338943160000007</c:v>
                </c:pt>
                <c:pt idx="5">
                  <c:v>8.0169609879999992</c:v>
                </c:pt>
                <c:pt idx="6">
                  <c:v>7.869124403999999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9-4ECB-8F4F-422290A63E3A}"/>
            </c:ext>
          </c:extLst>
        </c:ser>
        <c:ser>
          <c:idx val="2"/>
          <c:order val="2"/>
          <c:tx>
            <c:strRef>
              <c:f>'Clean(GWP)'!$R$67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'Clean(GWP)'!$R$68:$R$74</c:f>
              <c:numCache>
                <c:formatCode>General</c:formatCode>
                <c:ptCount val="7"/>
                <c:pt idx="0">
                  <c:v>57.158756651000004</c:v>
                </c:pt>
                <c:pt idx="1">
                  <c:v>51.202652122000003</c:v>
                </c:pt>
                <c:pt idx="2">
                  <c:v>49.939352937999992</c:v>
                </c:pt>
                <c:pt idx="3">
                  <c:v>47.682589715000006</c:v>
                </c:pt>
                <c:pt idx="4">
                  <c:v>46.495239890999997</c:v>
                </c:pt>
                <c:pt idx="5">
                  <c:v>45.341811946999997</c:v>
                </c:pt>
                <c:pt idx="6">
                  <c:v>44.555771612000001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9-4ECB-8F4F-422290A63E3A}"/>
            </c:ext>
          </c:extLst>
        </c:ser>
        <c:ser>
          <c:idx val="3"/>
          <c:order val="3"/>
          <c:tx>
            <c:strRef>
              <c:f>'Clean(GWP)'!$S$67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'Clean(GWP)'!$S$68:$S$74</c:f>
              <c:numCache>
                <c:formatCode>0.000</c:formatCode>
                <c:ptCount val="7"/>
                <c:pt idx="0">
                  <c:v>61.534347079000014</c:v>
                </c:pt>
                <c:pt idx="1">
                  <c:v>56.419056745999995</c:v>
                </c:pt>
                <c:pt idx="2">
                  <c:v>55.306631154000023</c:v>
                </c:pt>
                <c:pt idx="3">
                  <c:v>53.347034196000017</c:v>
                </c:pt>
                <c:pt idx="4">
                  <c:v>52.313958248999995</c:v>
                </c:pt>
                <c:pt idx="5">
                  <c:v>51.317219484000013</c:v>
                </c:pt>
                <c:pt idx="6">
                  <c:v>50.642674970000016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9-4ECB-8F4F-422290A63E3A}"/>
            </c:ext>
          </c:extLst>
        </c:ser>
        <c:ser>
          <c:idx val="4"/>
          <c:order val="4"/>
          <c:tx>
            <c:strRef>
              <c:f>'Clean(GWP)'!$T$67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'Clean(GWP)'!$T$68:$T$74</c:f>
              <c:numCache>
                <c:formatCode>0.000</c:formatCode>
                <c:ptCount val="7"/>
                <c:pt idx="0">
                  <c:v>34.868165359499983</c:v>
                </c:pt>
                <c:pt idx="1">
                  <c:v>34.423681000499982</c:v>
                </c:pt>
                <c:pt idx="2">
                  <c:v>34.327017931499995</c:v>
                </c:pt>
                <c:pt idx="3">
                  <c:v>34.156738342499992</c:v>
                </c:pt>
                <c:pt idx="4">
                  <c:v>34.066968293999992</c:v>
                </c:pt>
                <c:pt idx="5">
                  <c:v>33.980358302999988</c:v>
                </c:pt>
                <c:pt idx="6">
                  <c:v>33.921755621999992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9-4ECB-8F4F-422290A63E3A}"/>
            </c:ext>
          </c:extLst>
        </c:ser>
        <c:ser>
          <c:idx val="5"/>
          <c:order val="5"/>
          <c:tx>
            <c:strRef>
              <c:f>'Clean(GWP)'!$U$67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'Clean(GWP)'!$U$68:$U$74</c:f>
              <c:numCache>
                <c:formatCode>0.000</c:formatCode>
                <c:ptCount val="7"/>
                <c:pt idx="0">
                  <c:v>23.541583980899986</c:v>
                </c:pt>
                <c:pt idx="1">
                  <c:v>21.955374608200003</c:v>
                </c:pt>
                <c:pt idx="2">
                  <c:v>21.610435139299966</c:v>
                </c:pt>
                <c:pt idx="3">
                  <c:v>21.002774290899993</c:v>
                </c:pt>
                <c:pt idx="4">
                  <c:v>20.682427268099985</c:v>
                </c:pt>
                <c:pt idx="5">
                  <c:v>20.373339866500004</c:v>
                </c:pt>
                <c:pt idx="6">
                  <c:v>20.164172667000003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9-4ECB-8F4F-422290A63E3A}"/>
            </c:ext>
          </c:extLst>
        </c:ser>
        <c:ser>
          <c:idx val="6"/>
          <c:order val="6"/>
          <c:tx>
            <c:strRef>
              <c:f>'Clean(GWP)'!$V$67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'Clean(GWP)'!$N$68:$O$74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'Clean(GWP)'!$V$68:$V$74</c:f>
              <c:numCache>
                <c:formatCode>0.000</c:formatCode>
                <c:ptCount val="7"/>
                <c:pt idx="0">
                  <c:v>48.692354800600015</c:v>
                </c:pt>
                <c:pt idx="1">
                  <c:v>48.427389213300017</c:v>
                </c:pt>
                <c:pt idx="2">
                  <c:v>48.369754971200024</c:v>
                </c:pt>
                <c:pt idx="3">
                  <c:v>48.268257340600002</c:v>
                </c:pt>
                <c:pt idx="4">
                  <c:v>48.214734986900027</c:v>
                </c:pt>
                <c:pt idx="5">
                  <c:v>48.163109688499986</c:v>
                </c:pt>
                <c:pt idx="6">
                  <c:v>48.128162185000008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49-4ECB-8F4F-422290A6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14736"/>
        <c:axId val="1610319728"/>
      </c:barChart>
      <c:catAx>
        <c:axId val="161031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0319728"/>
        <c:crosses val="autoZero"/>
        <c:auto val="1"/>
        <c:lblAlgn val="ctr"/>
        <c:lblOffset val="100"/>
        <c:noMultiLvlLbl val="0"/>
      </c:catAx>
      <c:valAx>
        <c:axId val="161031972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'Clean(GWP)'!$P$75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'Clean(GWP)'!$N$76:$O$82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'Clean(GWP)'!$P$76:$P$82</c:f>
              <c:numCache>
                <c:formatCode>0.000</c:formatCode>
                <c:ptCount val="7"/>
                <c:pt idx="0">
                  <c:v>8.1417403450000005</c:v>
                </c:pt>
                <c:pt idx="1">
                  <c:v>7.6272663500000002</c:v>
                </c:pt>
                <c:pt idx="2">
                  <c:v>7.5153797100000004</c:v>
                </c:pt>
                <c:pt idx="3">
                  <c:v>7.3182892650000007</c:v>
                </c:pt>
                <c:pt idx="4">
                  <c:v>7.2143850249999995</c:v>
                </c:pt>
                <c:pt idx="5">
                  <c:v>7.1141393850000005</c:v>
                </c:pt>
                <c:pt idx="6">
                  <c:v>7.0462973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45-915D-F8B3E2CDBC5C}"/>
            </c:ext>
          </c:extLst>
        </c:ser>
        <c:ser>
          <c:idx val="1"/>
          <c:order val="1"/>
          <c:tx>
            <c:strRef>
              <c:f>'Clean(GWP)'!$Q$75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'Clean(GWP)'!$N$76:$O$82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'Clean(GWP)'!$Q$76:$Q$82</c:f>
              <c:numCache>
                <c:formatCode>General</c:formatCode>
                <c:ptCount val="7"/>
                <c:pt idx="0">
                  <c:v>6.6855154670000001</c:v>
                </c:pt>
                <c:pt idx="1">
                  <c:v>5.9540904100000001</c:v>
                </c:pt>
                <c:pt idx="2">
                  <c:v>5.798953386</c:v>
                </c:pt>
                <c:pt idx="3">
                  <c:v>5.5218170189999993</c:v>
                </c:pt>
                <c:pt idx="4">
                  <c:v>5.3760078350000011</c:v>
                </c:pt>
                <c:pt idx="5">
                  <c:v>5.2343642909999994</c:v>
                </c:pt>
                <c:pt idx="6">
                  <c:v>5.1378364599999991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45-915D-F8B3E2CDBC5C}"/>
            </c:ext>
          </c:extLst>
        </c:ser>
        <c:ser>
          <c:idx val="2"/>
          <c:order val="2"/>
          <c:tx>
            <c:strRef>
              <c:f>'Clean(GWP)'!$R$75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'Clean(GWP)'!$N$76:$O$82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'Clean(GWP)'!$R$76:$R$82</c:f>
              <c:numCache>
                <c:formatCode>General</c:formatCode>
                <c:ptCount val="7"/>
                <c:pt idx="0">
                  <c:v>37.597388852336735</c:v>
                </c:pt>
                <c:pt idx="1">
                  <c:v>33.957487262573665</c:v>
                </c:pt>
                <c:pt idx="2">
                  <c:v>33.183405593075165</c:v>
                </c:pt>
                <c:pt idx="3">
                  <c:v>31.802648761310888</c:v>
                </c:pt>
                <c:pt idx="4">
                  <c:v>31.076036147290441</c:v>
                </c:pt>
                <c:pt idx="5">
                  <c:v>30.370694783766687</c:v>
                </c:pt>
                <c:pt idx="6">
                  <c:v>29.890369157700544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1-4D45-915D-F8B3E2CDBC5C}"/>
            </c:ext>
          </c:extLst>
        </c:ser>
        <c:ser>
          <c:idx val="4"/>
          <c:order val="4"/>
          <c:tx>
            <c:strRef>
              <c:f>'Clean(GWP)'!$T$75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'Clean(GWP)'!$N$76:$O$82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'Clean(GWP)'!$T$76:$T$82</c:f>
              <c:numCache>
                <c:formatCode>0.000</c:formatCode>
                <c:ptCount val="7"/>
                <c:pt idx="0">
                  <c:v>33.740967175999998</c:v>
                </c:pt>
                <c:pt idx="1">
                  <c:v>31.355986479999991</c:v>
                </c:pt>
                <c:pt idx="2">
                  <c:v>30.837323119999994</c:v>
                </c:pt>
                <c:pt idx="3">
                  <c:v>29.92366840599999</c:v>
                </c:pt>
                <c:pt idx="4">
                  <c:v>29.441993931999995</c:v>
                </c:pt>
                <c:pt idx="5">
                  <c:v>28.977272457999984</c:v>
                </c:pt>
                <c:pt idx="6">
                  <c:v>28.662771479999993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1-4D45-915D-F8B3E2CDBC5C}"/>
            </c:ext>
          </c:extLst>
        </c:ser>
        <c:ser>
          <c:idx val="5"/>
          <c:order val="5"/>
          <c:tx>
            <c:strRef>
              <c:f>'Clean(GWP)'!$U$75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'Clean(GWP)'!$N$76:$O$82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'Clean(GWP)'!$U$76:$U$82</c:f>
              <c:numCache>
                <c:formatCode>0.000</c:formatCode>
                <c:ptCount val="7"/>
                <c:pt idx="0">
                  <c:v>23.542521302300003</c:v>
                </c:pt>
                <c:pt idx="1">
                  <c:v>21.956223544300002</c:v>
                </c:pt>
                <c:pt idx="2">
                  <c:v>21.611251977400002</c:v>
                </c:pt>
                <c:pt idx="3">
                  <c:v>21.003563268899995</c:v>
                </c:pt>
                <c:pt idx="4">
                  <c:v>20.683198413999989</c:v>
                </c:pt>
                <c:pt idx="5">
                  <c:v>20.374094263100005</c:v>
                </c:pt>
                <c:pt idx="6">
                  <c:v>20.164919598599994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1-4D45-915D-F8B3E2CDBC5C}"/>
            </c:ext>
          </c:extLst>
        </c:ser>
        <c:ser>
          <c:idx val="6"/>
          <c:order val="6"/>
          <c:tx>
            <c:strRef>
              <c:f>'Clean(GWP)'!$V$75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'Clean(GWP)'!$N$76:$O$82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'Clean(GWP)'!$V$76:$V$82</c:f>
              <c:numCache>
                <c:formatCode>0.000</c:formatCode>
                <c:ptCount val="7"/>
                <c:pt idx="0">
                  <c:v>48.905394621700012</c:v>
                </c:pt>
                <c:pt idx="1">
                  <c:v>48.640421235700018</c:v>
                </c:pt>
                <c:pt idx="2">
                  <c:v>48.582798922599991</c:v>
                </c:pt>
                <c:pt idx="3">
                  <c:v>48.481287225100019</c:v>
                </c:pt>
                <c:pt idx="4">
                  <c:v>48.427778814000021</c:v>
                </c:pt>
                <c:pt idx="5">
                  <c:v>48.376148018900011</c:v>
                </c:pt>
                <c:pt idx="6">
                  <c:v>48.341205201400015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61-4D45-915D-F8B3E2CD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11824"/>
        <c:axId val="175766444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'Clean(GWP)'!$S$75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'Clean(GWP)'!$N$76:$O$82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US</c:v>
                        </c:pt>
                        <c:pt idx="1">
                          <c:v>US</c:v>
                        </c:pt>
                        <c:pt idx="2">
                          <c:v>US</c:v>
                        </c:pt>
                        <c:pt idx="3">
                          <c:v>US</c:v>
                        </c:pt>
                        <c:pt idx="4">
                          <c:v>US</c:v>
                        </c:pt>
                        <c:pt idx="5">
                          <c:v>US</c:v>
                        </c:pt>
                        <c:pt idx="6">
                          <c:v>US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2025</c:v>
                        </c:pt>
                        <c:pt idx="2">
                          <c:v>2030</c:v>
                        </c:pt>
                        <c:pt idx="3">
                          <c:v>2035</c:v>
                        </c:pt>
                        <c:pt idx="4">
                          <c:v>2040</c:v>
                        </c:pt>
                        <c:pt idx="5">
                          <c:v>2045</c:v>
                        </c:pt>
                        <c:pt idx="6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'Clean(GWP)'!$S$76:$S$82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61-4D45-915D-F8B3E2CDBC5C}"/>
                  </c:ext>
                </c:extLst>
              </c15:ser>
            </c15:filteredBarSeries>
          </c:ext>
        </c:extLst>
      </c:barChart>
      <c:catAx>
        <c:axId val="161031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664448"/>
        <c:crosses val="autoZero"/>
        <c:auto val="1"/>
        <c:lblAlgn val="ctr"/>
        <c:lblOffset val="100"/>
        <c:noMultiLvlLbl val="0"/>
      </c:catAx>
      <c:valAx>
        <c:axId val="17576644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1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'Single(Energy)'!$A$33:$D$43</c15:sqref>
                  </c15:fullRef>
                  <c15:levelRef>
                    <c15:sqref>'Single(Energy)'!$A$33:$A$43</c15:sqref>
                  </c15:levelRef>
                </c:ext>
              </c:extLst>
              <c:f>'Single(Energy)'!$A$33:$A$43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C-4639-A7A1-14A59208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23360"/>
        <c:axId val="915518368"/>
      </c:barChart>
      <c:catAx>
        <c:axId val="9155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8368"/>
        <c:crosses val="autoZero"/>
        <c:auto val="1"/>
        <c:lblAlgn val="ctr"/>
        <c:lblOffset val="100"/>
        <c:noMultiLvlLbl val="0"/>
      </c:catAx>
      <c:valAx>
        <c:axId val="9155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'Clean(GWP)'!$P$83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'Clean(GWP)'!$P$84:$P$90</c:f>
              <c:numCache>
                <c:formatCode>0.000</c:formatCode>
                <c:ptCount val="7"/>
                <c:pt idx="0">
                  <c:v>14.098968036999999</c:v>
                </c:pt>
                <c:pt idx="1">
                  <c:v>13.20805871</c:v>
                </c:pt>
                <c:pt idx="2">
                  <c:v>13.014305766</c:v>
                </c:pt>
                <c:pt idx="3">
                  <c:v>12.673006269</c:v>
                </c:pt>
                <c:pt idx="4">
                  <c:v>12.493076364999999</c:v>
                </c:pt>
                <c:pt idx="5">
                  <c:v>12.319482020999999</c:v>
                </c:pt>
                <c:pt idx="6">
                  <c:v>12.20200058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B-4758-BFC2-3B59A91861B0}"/>
            </c:ext>
          </c:extLst>
        </c:ser>
        <c:ser>
          <c:idx val="1"/>
          <c:order val="1"/>
          <c:tx>
            <c:strRef>
              <c:f>'Clean(GWP)'!$Q$83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'Clean(GWP)'!$Q$84:$Q$90</c:f>
              <c:numCache>
                <c:formatCode>General</c:formatCode>
                <c:ptCount val="7"/>
                <c:pt idx="0">
                  <c:v>11.575782761000001</c:v>
                </c:pt>
                <c:pt idx="1">
                  <c:v>10.30933783</c:v>
                </c:pt>
                <c:pt idx="2">
                  <c:v>10.040721818</c:v>
                </c:pt>
                <c:pt idx="3">
                  <c:v>9.5608668669999997</c:v>
                </c:pt>
                <c:pt idx="4">
                  <c:v>9.3084017750000001</c:v>
                </c:pt>
                <c:pt idx="5">
                  <c:v>9.0631493829999989</c:v>
                </c:pt>
                <c:pt idx="6">
                  <c:v>8.8960137599999989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B-4758-BFC2-3B59A91861B0}"/>
            </c:ext>
          </c:extLst>
        </c:ser>
        <c:ser>
          <c:idx val="2"/>
          <c:order val="2"/>
          <c:tx>
            <c:strRef>
              <c:f>'Clean(GWP)'!$R$83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'Clean(GWP)'!$R$84:$R$90</c:f>
              <c:numCache>
                <c:formatCode>General</c:formatCode>
                <c:ptCount val="7"/>
                <c:pt idx="0">
                  <c:v>64.616277489000012</c:v>
                </c:pt>
                <c:pt idx="1">
                  <c:v>57.883108959000012</c:v>
                </c:pt>
                <c:pt idx="2">
                  <c:v>56.454993017</c:v>
                </c:pt>
                <c:pt idx="3">
                  <c:v>53.903800669000006</c:v>
                </c:pt>
                <c:pt idx="4">
                  <c:v>52.561542962000004</c:v>
                </c:pt>
                <c:pt idx="5">
                  <c:v>51.257632825000002</c:v>
                </c:pt>
                <c:pt idx="6">
                  <c:v>50.369041634000006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B-4758-BFC2-3B59A91861B0}"/>
            </c:ext>
          </c:extLst>
        </c:ser>
        <c:ser>
          <c:idx val="3"/>
          <c:order val="3"/>
          <c:tx>
            <c:strRef>
              <c:f>'Clean(GWP)'!$S$83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'Clean(GWP)'!$S$84:$S$90</c:f>
              <c:numCache>
                <c:formatCode>0.000</c:formatCode>
                <c:ptCount val="7"/>
                <c:pt idx="0">
                  <c:v>10.903092935999986</c:v>
                </c:pt>
                <c:pt idx="1">
                  <c:v>9.6800939079999822</c:v>
                </c:pt>
                <c:pt idx="2">
                  <c:v>9.4141204279999986</c:v>
                </c:pt>
                <c:pt idx="3">
                  <c:v>8.9455976089999858</c:v>
                </c:pt>
                <c:pt idx="4">
                  <c:v>8.6986029810000094</c:v>
                </c:pt>
                <c:pt idx="5">
                  <c:v>8.4602946669999923</c:v>
                </c:pt>
                <c:pt idx="6">
                  <c:v>8.2990279420000075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B-4758-BFC2-3B59A91861B0}"/>
            </c:ext>
          </c:extLst>
        </c:ser>
        <c:ser>
          <c:idx val="4"/>
          <c:order val="4"/>
          <c:tx>
            <c:strRef>
              <c:f>'Clean(GWP)'!$T$83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'Clean(GWP)'!$T$84:$T$90</c:f>
              <c:numCache>
                <c:formatCode>0.000</c:formatCode>
                <c:ptCount val="7"/>
                <c:pt idx="0">
                  <c:v>34.879900426499972</c:v>
                </c:pt>
                <c:pt idx="1">
                  <c:v>34.434997794500006</c:v>
                </c:pt>
                <c:pt idx="2">
                  <c:v>34.338255376499987</c:v>
                </c:pt>
                <c:pt idx="3">
                  <c:v>34.167827448500006</c:v>
                </c:pt>
                <c:pt idx="4">
                  <c:v>34.077973722999985</c:v>
                </c:pt>
                <c:pt idx="5">
                  <c:v>33.991286428500004</c:v>
                </c:pt>
                <c:pt idx="6">
                  <c:v>33.932612898999977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B-4758-BFC2-3B59A91861B0}"/>
            </c:ext>
          </c:extLst>
        </c:ser>
        <c:ser>
          <c:idx val="5"/>
          <c:order val="5"/>
          <c:tx>
            <c:strRef>
              <c:f>'Clean(GWP)'!$U$83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'Clean(GWP)'!$U$84:$U$90</c:f>
              <c:numCache>
                <c:formatCode>0.000</c:formatCode>
                <c:ptCount val="7"/>
                <c:pt idx="0">
                  <c:v>23.541395397200006</c:v>
                </c:pt>
                <c:pt idx="1">
                  <c:v>21.955207567499983</c:v>
                </c:pt>
                <c:pt idx="2">
                  <c:v>21.610257222600026</c:v>
                </c:pt>
                <c:pt idx="3">
                  <c:v>21.002600755799975</c:v>
                </c:pt>
                <c:pt idx="4">
                  <c:v>20.682255318999992</c:v>
                </c:pt>
                <c:pt idx="5">
                  <c:v>20.373183015799995</c:v>
                </c:pt>
                <c:pt idx="6">
                  <c:v>20.164012912600001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AB-4758-BFC2-3B59A91861B0}"/>
            </c:ext>
          </c:extLst>
        </c:ser>
        <c:ser>
          <c:idx val="6"/>
          <c:order val="6"/>
          <c:tx>
            <c:strRef>
              <c:f>'Clean(GWP)'!$V$83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'Clean(GWP)'!$N$84:$O$90</c:f>
              <c:multiLvlStrCache>
                <c:ptCount val="7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'Clean(GWP)'!$V$84:$V$90</c:f>
              <c:numCache>
                <c:formatCode>0.000</c:formatCode>
                <c:ptCount val="7"/>
                <c:pt idx="0">
                  <c:v>48.905392953300037</c:v>
                </c:pt>
                <c:pt idx="1">
                  <c:v>48.640425231000023</c:v>
                </c:pt>
                <c:pt idx="2">
                  <c:v>48.582796371900002</c:v>
                </c:pt>
                <c:pt idx="3">
                  <c:v>48.481300381700038</c:v>
                </c:pt>
                <c:pt idx="4">
                  <c:v>48.42778687500001</c:v>
                </c:pt>
                <c:pt idx="5">
                  <c:v>48.376141659700011</c:v>
                </c:pt>
                <c:pt idx="6">
                  <c:v>48.341210272400019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AB-4758-BFC2-3B59A918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83904"/>
        <c:axId val="1585782656"/>
      </c:barChart>
      <c:catAx>
        <c:axId val="1585783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5782656"/>
        <c:crosses val="autoZero"/>
        <c:auto val="1"/>
        <c:lblAlgn val="ctr"/>
        <c:lblOffset val="100"/>
        <c:noMultiLvlLbl val="0"/>
      </c:catAx>
      <c:valAx>
        <c:axId val="158578265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'Single(Energy)'!$A$33:$D$43</c15:sqref>
                  </c15:fullRef>
                  <c15:levelRef>
                    <c15:sqref>'Single(Energy)'!$A$33:$A$43</c15:sqref>
                  </c15:levelRef>
                </c:ext>
              </c:extLst>
              <c:f>'Single(Energy)'!$A$33:$A$43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'Single(Energy)'!$K$33:$K$43</c:f>
              <c:numCache>
                <c:formatCode>0.000</c:formatCode>
                <c:ptCount val="11"/>
                <c:pt idx="0">
                  <c:v>4479.2494999999999</c:v>
                </c:pt>
                <c:pt idx="1">
                  <c:v>4269.8269299999993</c:v>
                </c:pt>
                <c:pt idx="2">
                  <c:v>4119.6247700000004</c:v>
                </c:pt>
                <c:pt idx="3">
                  <c:v>4024.6108500000005</c:v>
                </c:pt>
                <c:pt idx="4">
                  <c:v>3963.9875099999999</c:v>
                </c:pt>
                <c:pt idx="5">
                  <c:v>3911.0700499999998</c:v>
                </c:pt>
                <c:pt idx="6">
                  <c:v>3854.7597700000001</c:v>
                </c:pt>
                <c:pt idx="7" formatCode="General">
                  <c:v>0</c:v>
                </c:pt>
                <c:pt idx="8">
                  <c:v>4957.362715484097</c:v>
                </c:pt>
                <c:pt idx="9">
                  <c:v>4790.7085979772191</c:v>
                </c:pt>
                <c:pt idx="10">
                  <c:v>4606.7687514430727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F-43B8-A574-C0039BC2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916336"/>
        <c:axId val="826913424"/>
      </c:barChart>
      <c:catAx>
        <c:axId val="8269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13424"/>
        <c:crosses val="autoZero"/>
        <c:auto val="1"/>
        <c:lblAlgn val="ctr"/>
        <c:lblOffset val="100"/>
        <c:noMultiLvlLbl val="0"/>
      </c:catAx>
      <c:valAx>
        <c:axId val="8269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'Single(Energy)'!$L$1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'Single(Energy)'!$L$2:$L$27</c:f>
              <c:numCache>
                <c:formatCode>0.000</c:formatCode>
                <c:ptCount val="26"/>
                <c:pt idx="0">
                  <c:v>392.82645000000002</c:v>
                </c:pt>
                <c:pt idx="1">
                  <c:v>291.16856000000001</c:v>
                </c:pt>
                <c:pt idx="2">
                  <c:v>274.45458000000002</c:v>
                </c:pt>
                <c:pt idx="3">
                  <c:v>289.48750999999999</c:v>
                </c:pt>
                <c:pt idx="4">
                  <c:v>349.73594000000003</c:v>
                </c:pt>
                <c:pt idx="5">
                  <c:v>343.63934</c:v>
                </c:pt>
                <c:pt idx="6" formatCode="General">
                  <c:v>0</c:v>
                </c:pt>
                <c:pt idx="7">
                  <c:v>344.45315887102851</c:v>
                </c:pt>
                <c:pt idx="8" formatCode="General">
                  <c:v>0</c:v>
                </c:pt>
                <c:pt idx="9">
                  <c:v>371.18619000000001</c:v>
                </c:pt>
                <c:pt idx="10">
                  <c:v>314.11727999999999</c:v>
                </c:pt>
                <c:pt idx="11">
                  <c:v>304.61905999999999</c:v>
                </c:pt>
                <c:pt idx="12">
                  <c:v>279.85559000000001</c:v>
                </c:pt>
                <c:pt idx="13">
                  <c:v>354.68988999999999</c:v>
                </c:pt>
                <c:pt idx="14">
                  <c:v>338.68722000000002</c:v>
                </c:pt>
                <c:pt idx="15" formatCode="General">
                  <c:v>0</c:v>
                </c:pt>
                <c:pt idx="16">
                  <c:v>349.39353518597119</c:v>
                </c:pt>
                <c:pt idx="17" formatCode="General">
                  <c:v>0</c:v>
                </c:pt>
                <c:pt idx="18">
                  <c:v>352.09296999999998</c:v>
                </c:pt>
                <c:pt idx="19">
                  <c:v>295.68022999999999</c:v>
                </c:pt>
                <c:pt idx="20">
                  <c:v>350.08384999999998</c:v>
                </c:pt>
                <c:pt idx="21">
                  <c:v>251.42037999999999</c:v>
                </c:pt>
                <c:pt idx="22">
                  <c:v>301.23624000000001</c:v>
                </c:pt>
                <c:pt idx="23">
                  <c:v>293.86599000000001</c:v>
                </c:pt>
                <c:pt idx="24" formatCode="General">
                  <c:v>0</c:v>
                </c:pt>
                <c:pt idx="25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9DB-A756-C8B04A61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8963504"/>
        <c:axId val="1048946864"/>
      </c:barChart>
      <c:catAx>
        <c:axId val="104896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8946864"/>
        <c:crosses val="autoZero"/>
        <c:auto val="1"/>
        <c:lblAlgn val="ctr"/>
        <c:lblOffset val="100"/>
        <c:noMultiLvlLbl val="0"/>
      </c:catAx>
      <c:valAx>
        <c:axId val="104894686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'Ribbon(Energy)'!$E$1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'Ribbon(Energy)'!$E$2:$E$7</c:f>
              <c:numCache>
                <c:formatCode>0.000</c:formatCode>
                <c:ptCount val="6"/>
                <c:pt idx="0">
                  <c:v>3.0509999999999999E-2</c:v>
                </c:pt>
                <c:pt idx="1">
                  <c:v>2.47E-2</c:v>
                </c:pt>
                <c:pt idx="2">
                  <c:v>3.2309999999999998E-2</c:v>
                </c:pt>
                <c:pt idx="3">
                  <c:v>2.8139999999999998E-2</c:v>
                </c:pt>
                <c:pt idx="4">
                  <c:v>3.0110000000000001E-2</c:v>
                </c:pt>
                <c:pt idx="5">
                  <c:v>3.0630000000000001E-2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AD2-8CB0-EA4F27473753}"/>
            </c:ext>
          </c:extLst>
        </c:ser>
        <c:ser>
          <c:idx val="1"/>
          <c:order val="1"/>
          <c:tx>
            <c:strRef>
              <c:f>'Ribbon(Energy)'!$F$1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'Ribbon(Energy)'!$F$2:$F$7</c:f>
              <c:numCache>
                <c:formatCode>0.000</c:formatCode>
                <c:ptCount val="6"/>
                <c:pt idx="0">
                  <c:v>2471.5169299999998</c:v>
                </c:pt>
                <c:pt idx="1">
                  <c:v>2176.60302</c:v>
                </c:pt>
                <c:pt idx="2">
                  <c:v>2123.5641599999999</c:v>
                </c:pt>
                <c:pt idx="3">
                  <c:v>2402.3449000000001</c:v>
                </c:pt>
                <c:pt idx="4">
                  <c:v>2799.0925400000001</c:v>
                </c:pt>
                <c:pt idx="5">
                  <c:v>2496.9788100000001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4-4AD2-8CB0-EA4F27473753}"/>
            </c:ext>
          </c:extLst>
        </c:ser>
        <c:ser>
          <c:idx val="2"/>
          <c:order val="2"/>
          <c:tx>
            <c:strRef>
              <c:f>'Ribbon(Energy)'!$G$1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'Ribbon(Energy)'!$G$2:$G$7</c:f>
              <c:numCache>
                <c:formatCode>0.000</c:formatCode>
                <c:ptCount val="6"/>
                <c:pt idx="0">
                  <c:v>163.16127</c:v>
                </c:pt>
                <c:pt idx="1">
                  <c:v>71.372510000000005</c:v>
                </c:pt>
                <c:pt idx="2">
                  <c:v>97.151390000000006</c:v>
                </c:pt>
                <c:pt idx="3">
                  <c:v>138.52761000000001</c:v>
                </c:pt>
                <c:pt idx="4">
                  <c:v>83.561490000000006</c:v>
                </c:pt>
                <c:pt idx="5">
                  <c:v>60.565390000000001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4-4AD2-8CB0-EA4F27473753}"/>
            </c:ext>
          </c:extLst>
        </c:ser>
        <c:ser>
          <c:idx val="3"/>
          <c:order val="3"/>
          <c:tx>
            <c:strRef>
              <c:f>'Ribbon(Energy)'!$H$1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'Ribbon(Energy)'!$H$2:$H$7</c:f>
              <c:numCache>
                <c:formatCode>0.000</c:formatCode>
                <c:ptCount val="6"/>
                <c:pt idx="0">
                  <c:v>125.57452000000001</c:v>
                </c:pt>
                <c:pt idx="1">
                  <c:v>611.77381000000003</c:v>
                </c:pt>
                <c:pt idx="2">
                  <c:v>667.64389000000006</c:v>
                </c:pt>
                <c:pt idx="3">
                  <c:v>138.15494000000001</c:v>
                </c:pt>
                <c:pt idx="4">
                  <c:v>83.882019999999997</c:v>
                </c:pt>
                <c:pt idx="5">
                  <c:v>453.50367999999997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4-4AD2-8CB0-EA4F27473753}"/>
            </c:ext>
          </c:extLst>
        </c:ser>
        <c:ser>
          <c:idx val="4"/>
          <c:order val="4"/>
          <c:tx>
            <c:strRef>
              <c:f>'Ribbon(Energy)'!$I$1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'Ribbon(Energy)'!$I$2:$I$7</c:f>
              <c:numCache>
                <c:formatCode>0.000</c:formatCode>
                <c:ptCount val="6"/>
                <c:pt idx="0">
                  <c:v>87.576530000000005</c:v>
                </c:pt>
                <c:pt idx="1">
                  <c:v>68.454359999999994</c:v>
                </c:pt>
                <c:pt idx="2">
                  <c:v>80.312860000000001</c:v>
                </c:pt>
                <c:pt idx="3">
                  <c:v>58.491129999999998</c:v>
                </c:pt>
                <c:pt idx="4">
                  <c:v>80.601889999999997</c:v>
                </c:pt>
                <c:pt idx="5">
                  <c:v>57.467970000000001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4-4AD2-8CB0-EA4F27473753}"/>
            </c:ext>
          </c:extLst>
        </c:ser>
        <c:ser>
          <c:idx val="5"/>
          <c:order val="5"/>
          <c:tx>
            <c:strRef>
              <c:f>'Ribbon(Energy)'!$J$1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'Ribbon(Energy)'!$J$2:$J$7</c:f>
              <c:numCache>
                <c:formatCode>0.000</c:formatCode>
                <c:ptCount val="6"/>
                <c:pt idx="0">
                  <c:v>17.721319999999999</c:v>
                </c:pt>
                <c:pt idx="1">
                  <c:v>61.688749999999999</c:v>
                </c:pt>
                <c:pt idx="2">
                  <c:v>16.273630000000001</c:v>
                </c:pt>
                <c:pt idx="3">
                  <c:v>44.448279999999997</c:v>
                </c:pt>
                <c:pt idx="4">
                  <c:v>10.526450000000001</c:v>
                </c:pt>
                <c:pt idx="5">
                  <c:v>13.651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4-4AD2-8CB0-EA4F2747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41152"/>
        <c:axId val="738606848"/>
      </c:barChart>
      <c:catAx>
        <c:axId val="8187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6848"/>
        <c:crosses val="autoZero"/>
        <c:auto val="1"/>
        <c:lblAlgn val="ctr"/>
        <c:lblOffset val="100"/>
        <c:noMultiLvlLbl val="0"/>
      </c:catAx>
      <c:valAx>
        <c:axId val="7386068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'Ribbon(Energy)'!$E$1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'Ribbon(Energy)'!$E$2:$E$27</c:f>
              <c:numCache>
                <c:formatCode>0.000</c:formatCode>
                <c:ptCount val="26"/>
                <c:pt idx="0">
                  <c:v>3.0509999999999999E-2</c:v>
                </c:pt>
                <c:pt idx="1">
                  <c:v>2.47E-2</c:v>
                </c:pt>
                <c:pt idx="2">
                  <c:v>3.2309999999999998E-2</c:v>
                </c:pt>
                <c:pt idx="3">
                  <c:v>2.8139999999999998E-2</c:v>
                </c:pt>
                <c:pt idx="4">
                  <c:v>3.0110000000000001E-2</c:v>
                </c:pt>
                <c:pt idx="5">
                  <c:v>3.0630000000000001E-2</c:v>
                </c:pt>
                <c:pt idx="6" formatCode="General">
                  <c:v>0</c:v>
                </c:pt>
                <c:pt idx="7">
                  <c:v>3.0144248551596985E-2</c:v>
                </c:pt>
                <c:pt idx="8" formatCode="General">
                  <c:v>0</c:v>
                </c:pt>
                <c:pt idx="9">
                  <c:v>3.074E-2</c:v>
                </c:pt>
                <c:pt idx="10">
                  <c:v>3.4340000000000002E-2</c:v>
                </c:pt>
                <c:pt idx="11">
                  <c:v>2.9950000000000001E-2</c:v>
                </c:pt>
                <c:pt idx="12">
                  <c:v>2.81E-2</c:v>
                </c:pt>
                <c:pt idx="13">
                  <c:v>3.0179999999999998E-2</c:v>
                </c:pt>
                <c:pt idx="14">
                  <c:v>3.0329999999999999E-2</c:v>
                </c:pt>
                <c:pt idx="15" formatCode="General">
                  <c:v>0</c:v>
                </c:pt>
                <c:pt idx="16">
                  <c:v>3.0548291884983061E-2</c:v>
                </c:pt>
                <c:pt idx="17" formatCode="General">
                  <c:v>0</c:v>
                </c:pt>
                <c:pt idx="18">
                  <c:v>3.141E-2</c:v>
                </c:pt>
                <c:pt idx="19">
                  <c:v>3.0429999999999999E-2</c:v>
                </c:pt>
                <c:pt idx="20">
                  <c:v>3.0710000000000001E-2</c:v>
                </c:pt>
                <c:pt idx="21">
                  <c:v>2.6679999999999999E-2</c:v>
                </c:pt>
                <c:pt idx="22">
                  <c:v>2.8420000000000001E-2</c:v>
                </c:pt>
                <c:pt idx="23">
                  <c:v>2.81E-2</c:v>
                </c:pt>
                <c:pt idx="24" formatCode="General">
                  <c:v>0</c:v>
                </c:pt>
                <c:pt idx="25">
                  <c:v>2.9620832893341404E-2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3-42B7-9C8A-FFF0FA923C2C}"/>
            </c:ext>
          </c:extLst>
        </c:ser>
        <c:ser>
          <c:idx val="1"/>
          <c:order val="1"/>
          <c:tx>
            <c:strRef>
              <c:f>'Ribbon(Energy)'!$F$1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'Ribbon(Energy)'!$F$2:$F$27</c:f>
              <c:numCache>
                <c:formatCode>0.000</c:formatCode>
                <c:ptCount val="26"/>
                <c:pt idx="0">
                  <c:v>2471.5169299999998</c:v>
                </c:pt>
                <c:pt idx="1">
                  <c:v>2176.60302</c:v>
                </c:pt>
                <c:pt idx="2">
                  <c:v>2123.5641599999999</c:v>
                </c:pt>
                <c:pt idx="3">
                  <c:v>2402.3449000000001</c:v>
                </c:pt>
                <c:pt idx="4">
                  <c:v>2799.0925400000001</c:v>
                </c:pt>
                <c:pt idx="5">
                  <c:v>2496.9788100000001</c:v>
                </c:pt>
                <c:pt idx="6" formatCode="General">
                  <c:v>0</c:v>
                </c:pt>
                <c:pt idx="7">
                  <c:v>2540.2146549055969</c:v>
                </c:pt>
                <c:pt idx="8" formatCode="General">
                  <c:v>0</c:v>
                </c:pt>
                <c:pt idx="9">
                  <c:v>2357.35635</c:v>
                </c:pt>
                <c:pt idx="10">
                  <c:v>2448.52027</c:v>
                </c:pt>
                <c:pt idx="11">
                  <c:v>2310.1334000000002</c:v>
                </c:pt>
                <c:pt idx="12">
                  <c:v>2350.08761</c:v>
                </c:pt>
                <c:pt idx="13">
                  <c:v>2741.05863</c:v>
                </c:pt>
                <c:pt idx="14">
                  <c:v>2504.7257100000002</c:v>
                </c:pt>
                <c:pt idx="15" formatCode="General">
                  <c:v>0</c:v>
                </c:pt>
                <c:pt idx="16">
                  <c:v>2515.5079129037058</c:v>
                </c:pt>
                <c:pt idx="17" formatCode="General">
                  <c:v>0</c:v>
                </c:pt>
                <c:pt idx="18">
                  <c:v>2256.5775899999999</c:v>
                </c:pt>
                <c:pt idx="19">
                  <c:v>2269.9947400000001</c:v>
                </c:pt>
                <c:pt idx="20">
                  <c:v>2632.4439200000002</c:v>
                </c:pt>
                <c:pt idx="21">
                  <c:v>2461.4726000000001</c:v>
                </c:pt>
                <c:pt idx="22">
                  <c:v>2438.2690899999998</c:v>
                </c:pt>
                <c:pt idx="23">
                  <c:v>2157.9814999999999</c:v>
                </c:pt>
                <c:pt idx="24" formatCode="General">
                  <c:v>0</c:v>
                </c:pt>
                <c:pt idx="25">
                  <c:v>2428.4137221223427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3-42B7-9C8A-FFF0FA923C2C}"/>
            </c:ext>
          </c:extLst>
        </c:ser>
        <c:ser>
          <c:idx val="2"/>
          <c:order val="2"/>
          <c:tx>
            <c:strRef>
              <c:f>'Ribbon(Energy)'!$G$1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'Ribbon(Energy)'!$G$2:$G$27</c:f>
              <c:numCache>
                <c:formatCode>0.000</c:formatCode>
                <c:ptCount val="26"/>
                <c:pt idx="0">
                  <c:v>163.16127</c:v>
                </c:pt>
                <c:pt idx="1">
                  <c:v>71.372510000000005</c:v>
                </c:pt>
                <c:pt idx="2">
                  <c:v>97.151390000000006</c:v>
                </c:pt>
                <c:pt idx="3">
                  <c:v>138.52761000000001</c:v>
                </c:pt>
                <c:pt idx="4">
                  <c:v>83.561490000000006</c:v>
                </c:pt>
                <c:pt idx="5">
                  <c:v>60.565390000000001</c:v>
                </c:pt>
                <c:pt idx="6" formatCode="General">
                  <c:v>0</c:v>
                </c:pt>
                <c:pt idx="7">
                  <c:v>86.583080972495495</c:v>
                </c:pt>
                <c:pt idx="8" formatCode="General">
                  <c:v>0</c:v>
                </c:pt>
                <c:pt idx="9">
                  <c:v>176.64184</c:v>
                </c:pt>
                <c:pt idx="10">
                  <c:v>102.90393</c:v>
                </c:pt>
                <c:pt idx="11">
                  <c:v>50.934269999999998</c:v>
                </c:pt>
                <c:pt idx="12">
                  <c:v>115.56784</c:v>
                </c:pt>
                <c:pt idx="13">
                  <c:v>109.62868</c:v>
                </c:pt>
                <c:pt idx="14">
                  <c:v>60.316569999999999</c:v>
                </c:pt>
                <c:pt idx="15" formatCode="General">
                  <c:v>0</c:v>
                </c:pt>
                <c:pt idx="16">
                  <c:v>126.4777369071669</c:v>
                </c:pt>
                <c:pt idx="17" formatCode="General">
                  <c:v>0</c:v>
                </c:pt>
                <c:pt idx="18">
                  <c:v>162.68924000000001</c:v>
                </c:pt>
                <c:pt idx="19">
                  <c:v>51.273029999999999</c:v>
                </c:pt>
                <c:pt idx="20">
                  <c:v>147.16927999999999</c:v>
                </c:pt>
                <c:pt idx="21">
                  <c:v>46.578249999999997</c:v>
                </c:pt>
                <c:pt idx="22">
                  <c:v>65.137739999999994</c:v>
                </c:pt>
                <c:pt idx="23">
                  <c:v>232.67882</c:v>
                </c:pt>
                <c:pt idx="24" formatCode="General">
                  <c:v>0</c:v>
                </c:pt>
                <c:pt idx="25">
                  <c:v>140.09051954848437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3-42B7-9C8A-FFF0FA923C2C}"/>
            </c:ext>
          </c:extLst>
        </c:ser>
        <c:ser>
          <c:idx val="3"/>
          <c:order val="3"/>
          <c:tx>
            <c:strRef>
              <c:f>'Ribbon(Energy)'!$H$1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'Ribbon(Energy)'!$H$2:$H$27</c:f>
              <c:numCache>
                <c:formatCode>0.000</c:formatCode>
                <c:ptCount val="26"/>
                <c:pt idx="0">
                  <c:v>125.57452000000001</c:v>
                </c:pt>
                <c:pt idx="1">
                  <c:v>611.77381000000003</c:v>
                </c:pt>
                <c:pt idx="2">
                  <c:v>667.64389000000006</c:v>
                </c:pt>
                <c:pt idx="3">
                  <c:v>138.15494000000001</c:v>
                </c:pt>
                <c:pt idx="4">
                  <c:v>83.882019999999997</c:v>
                </c:pt>
                <c:pt idx="5">
                  <c:v>453.50367999999997</c:v>
                </c:pt>
                <c:pt idx="6" formatCode="General">
                  <c:v>0</c:v>
                </c:pt>
                <c:pt idx="7">
                  <c:v>311.9001915094932</c:v>
                </c:pt>
                <c:pt idx="8" formatCode="General">
                  <c:v>0</c:v>
                </c:pt>
                <c:pt idx="9">
                  <c:v>151.11085</c:v>
                </c:pt>
                <c:pt idx="10">
                  <c:v>126.00396000000001</c:v>
                </c:pt>
                <c:pt idx="11">
                  <c:v>738.54300000000001</c:v>
                </c:pt>
                <c:pt idx="12">
                  <c:v>173.89017999999999</c:v>
                </c:pt>
                <c:pt idx="13">
                  <c:v>83.809830000000005</c:v>
                </c:pt>
                <c:pt idx="14">
                  <c:v>395.06650999999999</c:v>
                </c:pt>
                <c:pt idx="15" formatCode="General">
                  <c:v>0</c:v>
                </c:pt>
                <c:pt idx="16">
                  <c:v>178.24078810107949</c:v>
                </c:pt>
                <c:pt idx="17" formatCode="General">
                  <c:v>0</c:v>
                </c:pt>
                <c:pt idx="18">
                  <c:v>190.36913999999999</c:v>
                </c:pt>
                <c:pt idx="19">
                  <c:v>687.01647000000003</c:v>
                </c:pt>
                <c:pt idx="20">
                  <c:v>83.698589999999996</c:v>
                </c:pt>
                <c:pt idx="21">
                  <c:v>82.61336</c:v>
                </c:pt>
                <c:pt idx="22">
                  <c:v>85.468530000000001</c:v>
                </c:pt>
                <c:pt idx="23">
                  <c:v>82.536140000000003</c:v>
                </c:pt>
                <c:pt idx="24" formatCode="General">
                  <c:v>0</c:v>
                </c:pt>
                <c:pt idx="25">
                  <c:v>149.43271688793175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3-42B7-9C8A-FFF0FA923C2C}"/>
            </c:ext>
          </c:extLst>
        </c:ser>
        <c:ser>
          <c:idx val="4"/>
          <c:order val="4"/>
          <c:tx>
            <c:strRef>
              <c:f>'Ribbon(Energy)'!$I$1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'Ribbon(Energy)'!$I$2:$I$27</c:f>
              <c:numCache>
                <c:formatCode>0.000</c:formatCode>
                <c:ptCount val="26"/>
                <c:pt idx="0">
                  <c:v>87.576530000000005</c:v>
                </c:pt>
                <c:pt idx="1">
                  <c:v>68.454359999999994</c:v>
                </c:pt>
                <c:pt idx="2">
                  <c:v>80.312860000000001</c:v>
                </c:pt>
                <c:pt idx="3">
                  <c:v>58.491129999999998</c:v>
                </c:pt>
                <c:pt idx="4">
                  <c:v>80.601889999999997</c:v>
                </c:pt>
                <c:pt idx="5">
                  <c:v>57.467970000000001</c:v>
                </c:pt>
                <c:pt idx="6" formatCode="General">
                  <c:v>0</c:v>
                </c:pt>
                <c:pt idx="7">
                  <c:v>70.707052203339714</c:v>
                </c:pt>
                <c:pt idx="8" formatCode="General">
                  <c:v>0</c:v>
                </c:pt>
                <c:pt idx="9">
                  <c:v>94.409779999999998</c:v>
                </c:pt>
                <c:pt idx="10">
                  <c:v>92.379530000000003</c:v>
                </c:pt>
                <c:pt idx="11">
                  <c:v>65.697990000000004</c:v>
                </c:pt>
                <c:pt idx="12">
                  <c:v>63.085610000000003</c:v>
                </c:pt>
                <c:pt idx="13">
                  <c:v>73.838719999999995</c:v>
                </c:pt>
                <c:pt idx="14">
                  <c:v>56.916179999999997</c:v>
                </c:pt>
                <c:pt idx="15" formatCode="General">
                  <c:v>0</c:v>
                </c:pt>
                <c:pt idx="16">
                  <c:v>80.090902202959256</c:v>
                </c:pt>
                <c:pt idx="17" formatCode="General">
                  <c:v>0</c:v>
                </c:pt>
                <c:pt idx="18">
                  <c:v>108.39927</c:v>
                </c:pt>
                <c:pt idx="19">
                  <c:v>82.618129999999994</c:v>
                </c:pt>
                <c:pt idx="20">
                  <c:v>82.960340000000002</c:v>
                </c:pt>
                <c:pt idx="21">
                  <c:v>53.793199999999999</c:v>
                </c:pt>
                <c:pt idx="22">
                  <c:v>54.683680000000003</c:v>
                </c:pt>
                <c:pt idx="23">
                  <c:v>68.174689999999998</c:v>
                </c:pt>
                <c:pt idx="24" formatCode="General">
                  <c:v>0</c:v>
                </c:pt>
                <c:pt idx="25">
                  <c:v>75.361919927043289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3-42B7-9C8A-FFF0FA923C2C}"/>
            </c:ext>
          </c:extLst>
        </c:ser>
        <c:ser>
          <c:idx val="5"/>
          <c:order val="5"/>
          <c:tx>
            <c:strRef>
              <c:f>'Ribbon(Energy)'!$J$1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'Ribbon(Energy)'!$J$2:$J$27</c:f>
              <c:numCache>
                <c:formatCode>0.000</c:formatCode>
                <c:ptCount val="26"/>
                <c:pt idx="0">
                  <c:v>17.721319999999999</c:v>
                </c:pt>
                <c:pt idx="1">
                  <c:v>61.688749999999999</c:v>
                </c:pt>
                <c:pt idx="2">
                  <c:v>16.273630000000001</c:v>
                </c:pt>
                <c:pt idx="3">
                  <c:v>44.448279999999997</c:v>
                </c:pt>
                <c:pt idx="4">
                  <c:v>10.526450000000001</c:v>
                </c:pt>
                <c:pt idx="5">
                  <c:v>13.651</c:v>
                </c:pt>
                <c:pt idx="6" formatCode="General">
                  <c:v>0</c:v>
                </c:pt>
                <c:pt idx="7">
                  <c:v>16.989331344169582</c:v>
                </c:pt>
                <c:pt idx="8" formatCode="General">
                  <c:v>0</c:v>
                </c:pt>
                <c:pt idx="9">
                  <c:v>31.4437</c:v>
                </c:pt>
                <c:pt idx="10">
                  <c:v>17.882840000000002</c:v>
                </c:pt>
                <c:pt idx="11">
                  <c:v>12.47537</c:v>
                </c:pt>
                <c:pt idx="12">
                  <c:v>55.485390000000002</c:v>
                </c:pt>
                <c:pt idx="13">
                  <c:v>10.544320000000001</c:v>
                </c:pt>
                <c:pt idx="14">
                  <c:v>14.76408</c:v>
                </c:pt>
                <c:pt idx="15" formatCode="General">
                  <c:v>0</c:v>
                </c:pt>
                <c:pt idx="16">
                  <c:v>21.720635903141343</c:v>
                </c:pt>
                <c:pt idx="17" formatCode="General">
                  <c:v>0</c:v>
                </c:pt>
                <c:pt idx="18">
                  <c:v>50.072780000000002</c:v>
                </c:pt>
                <c:pt idx="19">
                  <c:v>14.831659999999999</c:v>
                </c:pt>
                <c:pt idx="20">
                  <c:v>10.54242</c:v>
                </c:pt>
                <c:pt idx="21">
                  <c:v>10.255520000000001</c:v>
                </c:pt>
                <c:pt idx="22">
                  <c:v>21.602820000000001</c:v>
                </c:pt>
                <c:pt idx="23">
                  <c:v>12.318519999999999</c:v>
                </c:pt>
                <c:pt idx="24" formatCode="General">
                  <c:v>0</c:v>
                </c:pt>
                <c:pt idx="25">
                  <c:v>15.830371342458662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3-42B7-9C8A-FFF0FA92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19392"/>
        <c:axId val="825120224"/>
      </c:barChart>
      <c:catAx>
        <c:axId val="8251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224"/>
        <c:crosses val="autoZero"/>
        <c:auto val="1"/>
        <c:lblAlgn val="ctr"/>
        <c:lblOffset val="100"/>
        <c:noMultiLvlLbl val="0"/>
      </c:catAx>
      <c:valAx>
        <c:axId val="8251202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5976283695956E-2"/>
          <c:y val="1.0880316094600493E-2"/>
          <c:w val="0.95423633396364094"/>
          <c:h val="0.9379023521615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'Ribbon(Energy)'!$E$32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'Ribbon(Energy)'!$E$33:$E$43</c:f>
              <c:numCache>
                <c:formatCode>0.000</c:formatCode>
                <c:ptCount val="11"/>
                <c:pt idx="0">
                  <c:v>2.8049999999999999E-2</c:v>
                </c:pt>
                <c:pt idx="1">
                  <c:v>2.7980000000000001E-2</c:v>
                </c:pt>
                <c:pt idx="2">
                  <c:v>2.801E-2</c:v>
                </c:pt>
                <c:pt idx="3">
                  <c:v>2.7990000000000001E-2</c:v>
                </c:pt>
                <c:pt idx="4">
                  <c:v>2.7959999999999999E-2</c:v>
                </c:pt>
                <c:pt idx="5">
                  <c:v>2.793E-2</c:v>
                </c:pt>
                <c:pt idx="6">
                  <c:v>2.793E-2</c:v>
                </c:pt>
                <c:pt idx="7" formatCode="General">
                  <c:v>0</c:v>
                </c:pt>
                <c:pt idx="8">
                  <c:v>3.0144248551596985E-2</c:v>
                </c:pt>
                <c:pt idx="9">
                  <c:v>3.0548291884983061E-2</c:v>
                </c:pt>
                <c:pt idx="10">
                  <c:v>2.9620832893341404E-2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6DB-B6BF-6D8DF4CDA817}"/>
            </c:ext>
          </c:extLst>
        </c:ser>
        <c:ser>
          <c:idx val="1"/>
          <c:order val="1"/>
          <c:tx>
            <c:strRef>
              <c:f>'Ribbon(Energy)'!$F$32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'Ribbon(Energy)'!$F$33:$F$43</c:f>
              <c:numCache>
                <c:formatCode>0.000</c:formatCode>
                <c:ptCount val="11"/>
                <c:pt idx="0">
                  <c:v>1960.1996999999999</c:v>
                </c:pt>
                <c:pt idx="1">
                  <c:v>1842.4324799999999</c:v>
                </c:pt>
                <c:pt idx="2">
                  <c:v>1818.9086500000001</c:v>
                </c:pt>
                <c:pt idx="3">
                  <c:v>1779.66317</c:v>
                </c:pt>
                <c:pt idx="4">
                  <c:v>1766.925</c:v>
                </c:pt>
                <c:pt idx="5">
                  <c:v>1753.3897999999999</c:v>
                </c:pt>
                <c:pt idx="6">
                  <c:v>1741.8547799999999</c:v>
                </c:pt>
                <c:pt idx="7" formatCode="General">
                  <c:v>0</c:v>
                </c:pt>
                <c:pt idx="8">
                  <c:v>2540.2146549055969</c:v>
                </c:pt>
                <c:pt idx="9">
                  <c:v>2515.5079129037058</c:v>
                </c:pt>
                <c:pt idx="10">
                  <c:v>2428.4137221223427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6-46DB-B6BF-6D8DF4CDA817}"/>
            </c:ext>
          </c:extLst>
        </c:ser>
        <c:ser>
          <c:idx val="2"/>
          <c:order val="2"/>
          <c:tx>
            <c:strRef>
              <c:f>'Ribbon(Energy)'!$G$32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'Ribbon(Energy)'!$G$33:$G$43</c:f>
              <c:numCache>
                <c:formatCode>0.000</c:formatCode>
                <c:ptCount val="11"/>
                <c:pt idx="0">
                  <c:v>93.814670000000007</c:v>
                </c:pt>
                <c:pt idx="1">
                  <c:v>92.712559999999996</c:v>
                </c:pt>
                <c:pt idx="2">
                  <c:v>91.325680000000006</c:v>
                </c:pt>
                <c:pt idx="3">
                  <c:v>89.554410000000004</c:v>
                </c:pt>
                <c:pt idx="4">
                  <c:v>87.613619999999997</c:v>
                </c:pt>
                <c:pt idx="5">
                  <c:v>85.315889999999996</c:v>
                </c:pt>
                <c:pt idx="6">
                  <c:v>83.081829999999997</c:v>
                </c:pt>
                <c:pt idx="7" formatCode="General">
                  <c:v>0</c:v>
                </c:pt>
                <c:pt idx="8">
                  <c:v>86.583080972495495</c:v>
                </c:pt>
                <c:pt idx="9">
                  <c:v>126.4777369071669</c:v>
                </c:pt>
                <c:pt idx="10">
                  <c:v>140.09051954848437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6-46DB-B6BF-6D8DF4CDA817}"/>
            </c:ext>
          </c:extLst>
        </c:ser>
        <c:ser>
          <c:idx val="3"/>
          <c:order val="3"/>
          <c:tx>
            <c:strRef>
              <c:f>'Ribbon(Energy)'!$H$32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'Ribbon(Energy)'!$H$33:$H$43</c:f>
              <c:numCache>
                <c:formatCode>0.000</c:formatCode>
                <c:ptCount val="11"/>
                <c:pt idx="0">
                  <c:v>535.31709000000001</c:v>
                </c:pt>
                <c:pt idx="1">
                  <c:v>485.38589000000002</c:v>
                </c:pt>
                <c:pt idx="2">
                  <c:v>413.69378</c:v>
                </c:pt>
                <c:pt idx="3">
                  <c:v>390.89343000000002</c:v>
                </c:pt>
                <c:pt idx="4">
                  <c:v>370.22349000000003</c:v>
                </c:pt>
                <c:pt idx="5">
                  <c:v>357.21325999999999</c:v>
                </c:pt>
                <c:pt idx="6">
                  <c:v>338.90615000000003</c:v>
                </c:pt>
                <c:pt idx="7" formatCode="General">
                  <c:v>0</c:v>
                </c:pt>
                <c:pt idx="8">
                  <c:v>311.9001915094932</c:v>
                </c:pt>
                <c:pt idx="9">
                  <c:v>178.24078810107949</c:v>
                </c:pt>
                <c:pt idx="10">
                  <c:v>149.43271688793175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6-46DB-B6BF-6D8DF4CDA817}"/>
            </c:ext>
          </c:extLst>
        </c:ser>
        <c:ser>
          <c:idx val="4"/>
          <c:order val="4"/>
          <c:tx>
            <c:strRef>
              <c:f>'Ribbon(Energy)'!$I$32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'Ribbon(Energy)'!$I$33:$I$43</c:f>
              <c:numCache>
                <c:formatCode>0.000</c:formatCode>
                <c:ptCount val="11"/>
                <c:pt idx="0">
                  <c:v>71.414510000000007</c:v>
                </c:pt>
                <c:pt idx="1">
                  <c:v>70.657769999999999</c:v>
                </c:pt>
                <c:pt idx="2">
                  <c:v>69.968959999999996</c:v>
                </c:pt>
                <c:pt idx="3">
                  <c:v>69.50573</c:v>
                </c:pt>
                <c:pt idx="4">
                  <c:v>68.533799999999999</c:v>
                </c:pt>
                <c:pt idx="5">
                  <c:v>67.744820000000004</c:v>
                </c:pt>
                <c:pt idx="6">
                  <c:v>67.12603</c:v>
                </c:pt>
                <c:pt idx="7" formatCode="General">
                  <c:v>0</c:v>
                </c:pt>
                <c:pt idx="8">
                  <c:v>70.707052203339714</c:v>
                </c:pt>
                <c:pt idx="9">
                  <c:v>80.090902202959256</c:v>
                </c:pt>
                <c:pt idx="10">
                  <c:v>75.361919927043289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6-46DB-B6BF-6D8DF4CDA817}"/>
            </c:ext>
          </c:extLst>
        </c:ser>
        <c:ser>
          <c:idx val="5"/>
          <c:order val="5"/>
          <c:tx>
            <c:strRef>
              <c:f>'Ribbon(Energy)'!$J$32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'Ribbon(Energy)'!$J$33:$J$43</c:f>
              <c:numCache>
                <c:formatCode>0.000</c:formatCode>
                <c:ptCount val="11"/>
                <c:pt idx="0">
                  <c:v>71.840519999999998</c:v>
                </c:pt>
                <c:pt idx="1">
                  <c:v>112.94468000000001</c:v>
                </c:pt>
                <c:pt idx="2">
                  <c:v>118.12038</c:v>
                </c:pt>
                <c:pt idx="3">
                  <c:v>124.14548000000001</c:v>
                </c:pt>
                <c:pt idx="4">
                  <c:v>123.29465999999999</c:v>
                </c:pt>
                <c:pt idx="5">
                  <c:v>120.47481999999999</c:v>
                </c:pt>
                <c:pt idx="6">
                  <c:v>118.62451</c:v>
                </c:pt>
                <c:pt idx="7" formatCode="General">
                  <c:v>0</c:v>
                </c:pt>
                <c:pt idx="8">
                  <c:v>16.989331344169582</c:v>
                </c:pt>
                <c:pt idx="9">
                  <c:v>21.720635903141343</c:v>
                </c:pt>
                <c:pt idx="10">
                  <c:v>15.830371342458662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6-46DB-B6BF-6D8DF4CD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5408"/>
        <c:axId val="909605824"/>
      </c:barChart>
      <c:catAx>
        <c:axId val="909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824"/>
        <c:crosses val="autoZero"/>
        <c:auto val="1"/>
        <c:lblAlgn val="ctr"/>
        <c:lblOffset val="100"/>
        <c:noMultiLvlLbl val="0"/>
      </c:catAx>
      <c:valAx>
        <c:axId val="909605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45</xdr:row>
      <xdr:rowOff>27214</xdr:rowOff>
    </xdr:from>
    <xdr:to>
      <xdr:col>7</xdr:col>
      <xdr:colOff>738389</xdr:colOff>
      <xdr:row>72</xdr:row>
      <xdr:rowOff>155802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684D8-694D-4E7F-9D68-304265861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802820</xdr:colOff>
      <xdr:row>44</xdr:row>
      <xdr:rowOff>152398</xdr:rowOff>
    </xdr:from>
    <xdr:to>
      <xdr:col>24</xdr:col>
      <xdr:colOff>598715</xdr:colOff>
      <xdr:row>99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34573-6AB6-448B-AF7F-25C7E6C2E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891886</xdr:colOff>
      <xdr:row>93</xdr:row>
      <xdr:rowOff>51953</xdr:rowOff>
    </xdr:from>
    <xdr:to>
      <xdr:col>12</xdr:col>
      <xdr:colOff>17319</xdr:colOff>
      <xdr:row>154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DCC9D-8916-4BB2-9773-942942A0E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437284</xdr:colOff>
      <xdr:row>71</xdr:row>
      <xdr:rowOff>5195</xdr:rowOff>
    </xdr:from>
    <xdr:to>
      <xdr:col>34</xdr:col>
      <xdr:colOff>147205</xdr:colOff>
      <xdr:row>85</xdr:row>
      <xdr:rowOff>81395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D0BC6-C7BD-4633-95FF-4D3D85B6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69272</xdr:colOff>
      <xdr:row>48</xdr:row>
      <xdr:rowOff>48491</xdr:rowOff>
    </xdr:from>
    <xdr:to>
      <xdr:col>33</xdr:col>
      <xdr:colOff>398317</xdr:colOff>
      <xdr:row>62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80536-DCE6-4691-8E7E-6620F3A6C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233796</xdr:colOff>
      <xdr:row>6</xdr:row>
      <xdr:rowOff>173182</xdr:rowOff>
    </xdr:from>
    <xdr:to>
      <xdr:col>27</xdr:col>
      <xdr:colOff>415637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20A17-60D4-4EBD-96F2-2B3CEFEE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45</xdr:row>
      <xdr:rowOff>27214</xdr:rowOff>
    </xdr:from>
    <xdr:to>
      <xdr:col>7</xdr:col>
      <xdr:colOff>738389</xdr:colOff>
      <xdr:row>72</xdr:row>
      <xdr:rowOff>155802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A78BC-4622-4FEE-9BDC-E136BB7B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802820</xdr:colOff>
      <xdr:row>44</xdr:row>
      <xdr:rowOff>152398</xdr:rowOff>
    </xdr:from>
    <xdr:to>
      <xdr:col>24</xdr:col>
      <xdr:colOff>598715</xdr:colOff>
      <xdr:row>99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1FE1D-1356-4E5D-8FE5-1940BA69C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891886</xdr:colOff>
      <xdr:row>93</xdr:row>
      <xdr:rowOff>51953</xdr:rowOff>
    </xdr:from>
    <xdr:to>
      <xdr:col>12</xdr:col>
      <xdr:colOff>17319</xdr:colOff>
      <xdr:row>154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E0C34-001C-4064-93A2-F8DF8669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285749</xdr:colOff>
      <xdr:row>18</xdr:row>
      <xdr:rowOff>103909</xdr:rowOff>
    </xdr:from>
    <xdr:to>
      <xdr:col>25</xdr:col>
      <xdr:colOff>86590</xdr:colOff>
      <xdr:row>39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35D8B1-FECC-46ED-A123-01919191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452438</xdr:colOff>
      <xdr:row>49</xdr:row>
      <xdr:rowOff>57151</xdr:rowOff>
    </xdr:from>
    <xdr:to>
      <xdr:col>35</xdr:col>
      <xdr:colOff>71438</xdr:colOff>
      <xdr:row>63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CB712-F493-48C6-B030-CB756BAA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273842</xdr:colOff>
      <xdr:row>0</xdr:row>
      <xdr:rowOff>152400</xdr:rowOff>
    </xdr:from>
    <xdr:to>
      <xdr:col>41</xdr:col>
      <xdr:colOff>238125</xdr:colOff>
      <xdr:row>33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E6A00B-1397-4AB4-810F-8B727FE36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27214</xdr:rowOff>
    </xdr:from>
    <xdr:to>
      <xdr:col>7</xdr:col>
      <xdr:colOff>697567</xdr:colOff>
      <xdr:row>72</xdr:row>
      <xdr:rowOff>155802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DA294-4E55-4AF5-AA79-2896E99B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802820</xdr:colOff>
      <xdr:row>44</xdr:row>
      <xdr:rowOff>152398</xdr:rowOff>
    </xdr:from>
    <xdr:to>
      <xdr:col>24</xdr:col>
      <xdr:colOff>598715</xdr:colOff>
      <xdr:row>99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5FEBC-1B20-444F-9629-792155F0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891886</xdr:colOff>
      <xdr:row>93</xdr:row>
      <xdr:rowOff>51953</xdr:rowOff>
    </xdr:from>
    <xdr:to>
      <xdr:col>12</xdr:col>
      <xdr:colOff>17319</xdr:colOff>
      <xdr:row>154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60C52-BB7E-44B4-AB27-79C7778A5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86591</xdr:colOff>
      <xdr:row>60</xdr:row>
      <xdr:rowOff>129269</xdr:rowOff>
    </xdr:from>
    <xdr:to>
      <xdr:col>65</xdr:col>
      <xdr:colOff>25977</xdr:colOff>
      <xdr:row>102</xdr:row>
      <xdr:rowOff>73603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1AF4F-9F91-498B-A26A-5B981468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138545</xdr:colOff>
      <xdr:row>55</xdr:row>
      <xdr:rowOff>187036</xdr:rowOff>
    </xdr:from>
    <xdr:to>
      <xdr:col>36</xdr:col>
      <xdr:colOff>467591</xdr:colOff>
      <xdr:row>70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74F0BA-D206-4CA1-A4C3-2092B4AD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142009</xdr:colOff>
      <xdr:row>103</xdr:row>
      <xdr:rowOff>142008</xdr:rowOff>
    </xdr:from>
    <xdr:to>
      <xdr:col>38</xdr:col>
      <xdr:colOff>571500</xdr:colOff>
      <xdr:row>153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9C204-0D73-43F4-8961-44DA02EF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128154</xdr:colOff>
      <xdr:row>104</xdr:row>
      <xdr:rowOff>100446</xdr:rowOff>
    </xdr:from>
    <xdr:to>
      <xdr:col>65</xdr:col>
      <xdr:colOff>34635</xdr:colOff>
      <xdr:row>152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4CAC5-9215-44A3-92D0-01C36944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226218</xdr:colOff>
      <xdr:row>3</xdr:row>
      <xdr:rowOff>142876</xdr:rowOff>
    </xdr:from>
    <xdr:to>
      <xdr:col>43</xdr:col>
      <xdr:colOff>547688</xdr:colOff>
      <xdr:row>41</xdr:row>
      <xdr:rowOff>61914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C1A0F2-FBB7-403B-8FB3-F21AC6F5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253441</xdr:colOff>
      <xdr:row>6</xdr:row>
      <xdr:rowOff>117761</xdr:rowOff>
    </xdr:from>
    <xdr:to>
      <xdr:col>34</xdr:col>
      <xdr:colOff>611351</xdr:colOff>
      <xdr:row>48</xdr:row>
      <xdr:rowOff>51954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FEE95-A465-4539-A91E-39349541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190582</xdr:colOff>
      <xdr:row>27</xdr:row>
      <xdr:rowOff>102096</xdr:rowOff>
    </xdr:from>
    <xdr:to>
      <xdr:col>21</xdr:col>
      <xdr:colOff>50799</xdr:colOff>
      <xdr:row>77</xdr:row>
      <xdr:rowOff>108527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DF075-2B4A-43BC-B1D7-42EF1DFB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577272</xdr:colOff>
      <xdr:row>29</xdr:row>
      <xdr:rowOff>60037</xdr:rowOff>
    </xdr:from>
    <xdr:to>
      <xdr:col>32</xdr:col>
      <xdr:colOff>508000</xdr:colOff>
      <xdr:row>76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BA3A9-A251-4DDE-87EC-C43C0EC47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80819</xdr:colOff>
      <xdr:row>30</xdr:row>
      <xdr:rowOff>13854</xdr:rowOff>
    </xdr:from>
    <xdr:to>
      <xdr:col>42</xdr:col>
      <xdr:colOff>496455</xdr:colOff>
      <xdr:row>76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7BEBC-AD35-4919-9A3A-1456B85C0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434395</xdr:colOff>
      <xdr:row>73</xdr:row>
      <xdr:rowOff>103331</xdr:rowOff>
    </xdr:from>
    <xdr:to>
      <xdr:col>70</xdr:col>
      <xdr:colOff>98135</xdr:colOff>
      <xdr:row>115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CE8CA-2DE9-483B-B750-C9A5CE2F8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176893</xdr:colOff>
      <xdr:row>158</xdr:row>
      <xdr:rowOff>97971</xdr:rowOff>
    </xdr:from>
    <xdr:to>
      <xdr:col>38</xdr:col>
      <xdr:colOff>517071</xdr:colOff>
      <xdr:row>172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3711B-5BA7-4554-BA5B-5288C750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299357</xdr:colOff>
      <xdr:row>114</xdr:row>
      <xdr:rowOff>166008</xdr:rowOff>
    </xdr:from>
    <xdr:to>
      <xdr:col>30</xdr:col>
      <xdr:colOff>585107</xdr:colOff>
      <xdr:row>129</xdr:row>
      <xdr:rowOff>51708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B4888-D5A9-4F1F-B2A3-37669CCF8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299357</xdr:colOff>
      <xdr:row>129</xdr:row>
      <xdr:rowOff>179615</xdr:rowOff>
    </xdr:from>
    <xdr:to>
      <xdr:col>30</xdr:col>
      <xdr:colOff>585107</xdr:colOff>
      <xdr:row>144</xdr:row>
      <xdr:rowOff>65315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A143EA-2B3A-4FA0-83C5-0F7081838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244928</xdr:colOff>
      <xdr:row>144</xdr:row>
      <xdr:rowOff>84364</xdr:rowOff>
    </xdr:from>
    <xdr:to>
      <xdr:col>30</xdr:col>
      <xdr:colOff>530678</xdr:colOff>
      <xdr:row>158</xdr:row>
      <xdr:rowOff>160564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F4B78D-8DEB-4E2A-A059-2CDE63AA6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519545</xdr:colOff>
      <xdr:row>0</xdr:row>
      <xdr:rowOff>0</xdr:rowOff>
    </xdr:from>
    <xdr:to>
      <xdr:col>49</xdr:col>
      <xdr:colOff>207818</xdr:colOff>
      <xdr:row>54</xdr:row>
      <xdr:rowOff>72736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99739-25C2-4E55-A146-7123D7CC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155862</xdr:colOff>
      <xdr:row>4</xdr:row>
      <xdr:rowOff>152400</xdr:rowOff>
    </xdr:from>
    <xdr:to>
      <xdr:col>12</xdr:col>
      <xdr:colOff>484908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E4B23-BEDE-4CC2-B91C-0EA051FB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138545</xdr:colOff>
      <xdr:row>25</xdr:row>
      <xdr:rowOff>169718</xdr:rowOff>
    </xdr:from>
    <xdr:to>
      <xdr:col>12</xdr:col>
      <xdr:colOff>467591</xdr:colOff>
      <xdr:row>40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67E4E-F099-48D4-94A6-718CB504F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173182</xdr:colOff>
      <xdr:row>45</xdr:row>
      <xdr:rowOff>152400</xdr:rowOff>
    </xdr:from>
    <xdr:to>
      <xdr:col>12</xdr:col>
      <xdr:colOff>502228</xdr:colOff>
      <xdr:row>60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CB27C-9C3A-40A4-B475-5D3A14E90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428625</xdr:colOff>
      <xdr:row>91</xdr:row>
      <xdr:rowOff>2721</xdr:rowOff>
    </xdr:from>
    <xdr:to>
      <xdr:col>21</xdr:col>
      <xdr:colOff>462644</xdr:colOff>
      <xdr:row>105</xdr:row>
      <xdr:rowOff>78921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09756F-A318-4B12-9E5C-0C49C891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74838</xdr:colOff>
      <xdr:row>59</xdr:row>
      <xdr:rowOff>111578</xdr:rowOff>
    </xdr:from>
    <xdr:to>
      <xdr:col>30</xdr:col>
      <xdr:colOff>360588</xdr:colOff>
      <xdr:row>73</xdr:row>
      <xdr:rowOff>187778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C83094-A686-4490-BA40-2D16C23B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156481</xdr:colOff>
      <xdr:row>74</xdr:row>
      <xdr:rowOff>84364</xdr:rowOff>
    </xdr:from>
    <xdr:to>
      <xdr:col>30</xdr:col>
      <xdr:colOff>442231</xdr:colOff>
      <xdr:row>88</xdr:row>
      <xdr:rowOff>160564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40DE83-F992-4443-B7F5-A801FC92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210909</xdr:colOff>
      <xdr:row>90</xdr:row>
      <xdr:rowOff>29936</xdr:rowOff>
    </xdr:from>
    <xdr:to>
      <xdr:col>30</xdr:col>
      <xdr:colOff>496659</xdr:colOff>
      <xdr:row>104</xdr:row>
      <xdr:rowOff>106136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10D63-4941-4C4A-9E87-7BBCCFBF3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526676</xdr:colOff>
      <xdr:row>61</xdr:row>
      <xdr:rowOff>180414</xdr:rowOff>
    </xdr:from>
    <xdr:to>
      <xdr:col>12</xdr:col>
      <xdr:colOff>257735</xdr:colOff>
      <xdr:row>76</xdr:row>
      <xdr:rowOff>66114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024355-08C1-4263-95C9-65A59C4FB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537881</xdr:colOff>
      <xdr:row>76</xdr:row>
      <xdr:rowOff>79561</xdr:rowOff>
    </xdr:from>
    <xdr:to>
      <xdr:col>12</xdr:col>
      <xdr:colOff>268940</xdr:colOff>
      <xdr:row>90</xdr:row>
      <xdr:rowOff>155761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45A293-3927-4A7E-90A3-0FDC288C9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11205</xdr:colOff>
      <xdr:row>91</xdr:row>
      <xdr:rowOff>57149</xdr:rowOff>
    </xdr:from>
    <xdr:to>
      <xdr:col>12</xdr:col>
      <xdr:colOff>347381</xdr:colOff>
      <xdr:row>105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7E57D4-B1C0-456D-A561-073C310B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AFED-1E56-40FC-9D76-D172EFEC382B}">
  <dimension ref="A1:L360"/>
  <sheetViews>
    <sheetView zoomScale="10" zoomScaleNormal="10" workbookViewId="0">
      <selection activeCell="E89" activeCellId="1" sqref="E71 E89"/>
    </sheetView>
  </sheetViews>
  <sheetFormatPr defaultRowHeight="15" x14ac:dyDescent="0.25"/>
  <cols>
    <col min="1" max="1" width="6.28515625" bestFit="1" customWidth="1"/>
    <col min="2" max="2" width="19.42578125" bestFit="1" customWidth="1"/>
    <col min="3" max="3" width="10.5703125" bestFit="1" customWidth="1"/>
    <col min="4" max="4" width="22.7109375" style="3" bestFit="1" customWidth="1"/>
    <col min="5" max="5" width="25.5703125" bestFit="1" customWidth="1"/>
    <col min="6" max="6" width="23" bestFit="1" customWidth="1"/>
    <col min="7" max="7" width="18.7109375" bestFit="1" customWidth="1"/>
    <col min="8" max="8" width="25.140625" bestFit="1" customWidth="1"/>
    <col min="9" max="9" width="21.28515625" bestFit="1" customWidth="1"/>
    <col min="10" max="10" width="44.140625" bestFit="1" customWidth="1"/>
    <col min="11" max="11" width="9.85546875" bestFit="1" customWidth="1"/>
    <col min="12" max="12" width="16.5703125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x14ac:dyDescent="0.25">
      <c r="A2">
        <v>2010</v>
      </c>
      <c r="B2" t="s">
        <v>5</v>
      </c>
      <c r="C2" t="s">
        <v>7</v>
      </c>
      <c r="D2" s="3" t="s">
        <v>6</v>
      </c>
      <c r="E2" s="1">
        <v>2.5799999999999998E-3</v>
      </c>
      <c r="F2" s="1">
        <v>142.12277</v>
      </c>
      <c r="G2" s="1">
        <v>7.9088900000000004</v>
      </c>
      <c r="H2" s="1">
        <v>3.2411599999999998</v>
      </c>
      <c r="I2" s="1">
        <v>22.20223</v>
      </c>
      <c r="J2" s="1">
        <v>0.54615999999999998</v>
      </c>
      <c r="K2" s="1">
        <f t="shared" ref="K2:K33" si="0">SUM(E2:J2)</f>
        <v>176.02379000000002</v>
      </c>
      <c r="L2" s="1">
        <v>15.624459999999999</v>
      </c>
    </row>
    <row r="3" spans="1:12" x14ac:dyDescent="0.25">
      <c r="A3">
        <v>2010</v>
      </c>
      <c r="B3" t="s">
        <v>5</v>
      </c>
      <c r="C3" t="s">
        <v>7</v>
      </c>
      <c r="D3" s="3" t="s">
        <v>8</v>
      </c>
      <c r="E3" s="1">
        <v>7.1399999999999996E-3</v>
      </c>
      <c r="F3" s="1">
        <v>1344.83482</v>
      </c>
      <c r="G3" s="1">
        <v>95.758160000000004</v>
      </c>
      <c r="H3" s="1">
        <v>40.119459999999997</v>
      </c>
      <c r="I3" s="1">
        <v>51.701459999999997</v>
      </c>
      <c r="J3" s="1">
        <v>6.7513699999999996</v>
      </c>
      <c r="K3" s="1">
        <f t="shared" si="0"/>
        <v>1539.1724099999999</v>
      </c>
      <c r="L3" s="1">
        <v>142.30641</v>
      </c>
    </row>
    <row r="4" spans="1:12" x14ac:dyDescent="0.25">
      <c r="A4">
        <v>2010</v>
      </c>
      <c r="B4" t="s">
        <v>5</v>
      </c>
      <c r="C4" t="s">
        <v>7</v>
      </c>
      <c r="D4" s="3" t="s">
        <v>9</v>
      </c>
      <c r="E4" s="1">
        <v>6.8100000000000001E-3</v>
      </c>
      <c r="F4" s="1">
        <v>1293.8606299999999</v>
      </c>
      <c r="G4" s="1">
        <v>87.778980000000004</v>
      </c>
      <c r="H4" s="1">
        <v>36.44061</v>
      </c>
      <c r="I4" s="1">
        <v>50.350769999999997</v>
      </c>
      <c r="J4" s="1">
        <v>6.1502400000000002</v>
      </c>
      <c r="K4" s="1">
        <f t="shared" si="0"/>
        <v>1474.5880400000001</v>
      </c>
      <c r="L4" s="1">
        <v>134.23746</v>
      </c>
    </row>
    <row r="5" spans="1:12" x14ac:dyDescent="0.25">
      <c r="A5">
        <v>2010</v>
      </c>
      <c r="B5" t="s">
        <v>5</v>
      </c>
      <c r="C5" t="s">
        <v>18</v>
      </c>
      <c r="D5" s="3" t="s">
        <v>17</v>
      </c>
      <c r="E5" s="1">
        <v>8.6700000000000006E-3</v>
      </c>
      <c r="F5" s="1">
        <v>1666.8664900000001</v>
      </c>
      <c r="G5" s="1">
        <v>115.82163</v>
      </c>
      <c r="H5" s="1">
        <v>49.215969999999999</v>
      </c>
      <c r="I5" s="1">
        <v>62.280760000000001</v>
      </c>
      <c r="J5" s="1">
        <v>8.2614900000000002</v>
      </c>
      <c r="K5" s="1">
        <f t="shared" si="0"/>
        <v>1902.4550100000001</v>
      </c>
      <c r="L5" s="1">
        <v>174.30382</v>
      </c>
    </row>
    <row r="6" spans="1:12" x14ac:dyDescent="0.25">
      <c r="A6">
        <v>2010</v>
      </c>
      <c r="B6" t="s">
        <v>5</v>
      </c>
      <c r="C6" t="s">
        <v>18</v>
      </c>
      <c r="D6" s="3" t="s">
        <v>21</v>
      </c>
      <c r="E6" s="1">
        <v>3.5860000000000003E-2</v>
      </c>
      <c r="F6" s="1">
        <v>2491.1301100000001</v>
      </c>
      <c r="G6" s="1">
        <v>157.33985999999999</v>
      </c>
      <c r="H6" s="1">
        <v>111.87921</v>
      </c>
      <c r="I6" s="1">
        <v>86.807730000000006</v>
      </c>
      <c r="J6" s="1">
        <v>16.47597</v>
      </c>
      <c r="K6" s="1">
        <f t="shared" si="0"/>
        <v>2863.6687400000001</v>
      </c>
      <c r="L6" s="1">
        <v>238.28595999999999</v>
      </c>
    </row>
    <row r="7" spans="1:12" x14ac:dyDescent="0.25">
      <c r="A7">
        <v>2010</v>
      </c>
      <c r="B7" t="s">
        <v>5</v>
      </c>
      <c r="C7" t="s">
        <v>18</v>
      </c>
      <c r="D7" s="3" t="s">
        <v>22</v>
      </c>
      <c r="E7" s="1">
        <v>4.086E-2</v>
      </c>
      <c r="F7" s="1">
        <v>3007.9971300000002</v>
      </c>
      <c r="G7" s="1">
        <v>193.87872999999999</v>
      </c>
      <c r="H7" s="1">
        <v>137.88533000000001</v>
      </c>
      <c r="I7" s="1">
        <v>100.65546999999999</v>
      </c>
      <c r="J7" s="1">
        <v>20.334540000000001</v>
      </c>
      <c r="K7" s="1">
        <f t="shared" si="0"/>
        <v>3460.7920600000002</v>
      </c>
      <c r="L7" s="1">
        <v>293.94378999999998</v>
      </c>
    </row>
    <row r="8" spans="1:12" s="4" customFormat="1" x14ac:dyDescent="0.25">
      <c r="A8" s="4">
        <v>2010</v>
      </c>
      <c r="B8" s="4" t="s">
        <v>5</v>
      </c>
      <c r="C8" s="4" t="s">
        <v>18</v>
      </c>
      <c r="D8" s="4" t="s">
        <v>23</v>
      </c>
      <c r="E8" s="5">
        <v>5.2200000000000003E-2</v>
      </c>
      <c r="F8" s="5">
        <v>3408.9203200000002</v>
      </c>
      <c r="G8" s="5">
        <v>209.74959999999999</v>
      </c>
      <c r="H8" s="5">
        <v>165.04925</v>
      </c>
      <c r="I8" s="5">
        <v>116.54277</v>
      </c>
      <c r="J8" s="5">
        <v>23.077590000000001</v>
      </c>
      <c r="K8" s="5">
        <f t="shared" si="0"/>
        <v>3923.3917300000003</v>
      </c>
      <c r="L8" s="5">
        <v>325.4794</v>
      </c>
    </row>
    <row r="9" spans="1:12" x14ac:dyDescent="0.25">
      <c r="A9">
        <v>2010</v>
      </c>
      <c r="B9" t="s">
        <v>5</v>
      </c>
      <c r="C9" t="s">
        <v>19</v>
      </c>
      <c r="D9" s="3" t="s">
        <v>24</v>
      </c>
      <c r="E9" s="1">
        <v>1.372E-2</v>
      </c>
      <c r="F9" s="1">
        <v>1520.7314799999999</v>
      </c>
      <c r="G9" s="1">
        <v>108.63457</v>
      </c>
      <c r="H9" s="1">
        <v>70.915769999999995</v>
      </c>
      <c r="I9" s="1">
        <v>56.682040000000001</v>
      </c>
      <c r="J9" s="1">
        <v>10.89927</v>
      </c>
      <c r="K9" s="1">
        <f t="shared" si="0"/>
        <v>1767.8768499999996</v>
      </c>
      <c r="L9" s="1">
        <v>156.29352</v>
      </c>
    </row>
    <row r="10" spans="1:12" x14ac:dyDescent="0.25">
      <c r="A10">
        <v>2010</v>
      </c>
      <c r="B10" t="s">
        <v>5</v>
      </c>
      <c r="C10" t="s">
        <v>19</v>
      </c>
      <c r="D10" s="3" t="s">
        <v>25</v>
      </c>
      <c r="E10" s="1">
        <v>1.7600000000000001E-2</v>
      </c>
      <c r="F10" s="1">
        <v>2002.6417799999999</v>
      </c>
      <c r="G10" s="1">
        <v>143.91323</v>
      </c>
      <c r="H10" s="1">
        <v>95.549090000000007</v>
      </c>
      <c r="I10" s="1">
        <v>69.589479999999995</v>
      </c>
      <c r="J10" s="1">
        <v>14.59</v>
      </c>
      <c r="K10" s="1">
        <f t="shared" si="0"/>
        <v>2326.3011799999999</v>
      </c>
      <c r="L10" s="1">
        <v>209.42309</v>
      </c>
    </row>
    <row r="11" spans="1:12" s="4" customFormat="1" x14ac:dyDescent="0.25">
      <c r="A11" s="4">
        <v>2010</v>
      </c>
      <c r="B11" s="4" t="s">
        <v>5</v>
      </c>
      <c r="C11" s="4" t="s">
        <v>19</v>
      </c>
      <c r="D11" s="4" t="s">
        <v>26</v>
      </c>
      <c r="E11" s="5">
        <v>3.0509999999999999E-2</v>
      </c>
      <c r="F11" s="5">
        <v>2471.5169299999998</v>
      </c>
      <c r="G11" s="5">
        <v>163.16127</v>
      </c>
      <c r="H11" s="5">
        <v>125.57452000000001</v>
      </c>
      <c r="I11" s="5">
        <v>87.576530000000005</v>
      </c>
      <c r="J11" s="5">
        <v>17.721319999999999</v>
      </c>
      <c r="K11" s="5">
        <f t="shared" si="0"/>
        <v>2865.5810799999999</v>
      </c>
      <c r="L11" s="5">
        <v>246.67146</v>
      </c>
    </row>
    <row r="12" spans="1:12" x14ac:dyDescent="0.25">
      <c r="A12">
        <v>2010</v>
      </c>
      <c r="B12" t="s">
        <v>5</v>
      </c>
      <c r="C12" t="s">
        <v>20</v>
      </c>
      <c r="D12" s="3" t="s">
        <v>28</v>
      </c>
      <c r="E12" s="1">
        <v>1.512E-2</v>
      </c>
      <c r="F12" s="1">
        <v>2387.7192500000001</v>
      </c>
      <c r="G12" s="1">
        <v>170.07525999999999</v>
      </c>
      <c r="H12" s="1">
        <v>97.864490000000004</v>
      </c>
      <c r="I12" s="1">
        <v>76.981369999999998</v>
      </c>
      <c r="J12" s="1">
        <v>15.50107</v>
      </c>
      <c r="K12" s="1">
        <f t="shared" si="0"/>
        <v>2748.1565599999999</v>
      </c>
      <c r="L12" s="1">
        <v>248.31528</v>
      </c>
    </row>
    <row r="13" spans="1:12" x14ac:dyDescent="0.25">
      <c r="A13">
        <v>2010</v>
      </c>
      <c r="B13" t="s">
        <v>5</v>
      </c>
      <c r="C13" t="s">
        <v>20</v>
      </c>
      <c r="D13" s="3" t="s">
        <v>27</v>
      </c>
      <c r="E13" s="1">
        <v>4.215E-2</v>
      </c>
      <c r="F13" s="1">
        <v>3156.8030600000002</v>
      </c>
      <c r="G13" s="1">
        <v>208.07565</v>
      </c>
      <c r="H13" s="1">
        <v>160.94542000000001</v>
      </c>
      <c r="I13" s="1">
        <v>98.515659999999997</v>
      </c>
      <c r="J13" s="1">
        <v>23.716429999999999</v>
      </c>
      <c r="K13" s="1">
        <f t="shared" si="0"/>
        <v>3648.0983700000002</v>
      </c>
      <c r="L13" s="1">
        <v>306.42653000000001</v>
      </c>
    </row>
    <row r="14" spans="1:12" x14ac:dyDescent="0.25">
      <c r="A14">
        <v>2010</v>
      </c>
      <c r="B14" t="s">
        <v>5</v>
      </c>
      <c r="C14" t="s">
        <v>20</v>
      </c>
      <c r="D14" s="3" t="s">
        <v>29</v>
      </c>
      <c r="E14" s="1">
        <v>4.752E-2</v>
      </c>
      <c r="F14" s="1">
        <v>3713.6104500000001</v>
      </c>
      <c r="G14" s="1">
        <v>247.65867</v>
      </c>
      <c r="H14" s="1">
        <v>189.89551</v>
      </c>
      <c r="I14" s="1">
        <v>113.06588000000001</v>
      </c>
      <c r="J14" s="1">
        <v>28.009429999999998</v>
      </c>
      <c r="K14" s="1">
        <f t="shared" si="0"/>
        <v>4292.2874600000005</v>
      </c>
      <c r="L14" s="1">
        <v>366.1728</v>
      </c>
    </row>
    <row r="15" spans="1:12" s="4" customFormat="1" x14ac:dyDescent="0.25">
      <c r="A15" s="4">
        <v>2010</v>
      </c>
      <c r="B15" s="4" t="s">
        <v>5</v>
      </c>
      <c r="C15" s="4" t="s">
        <v>20</v>
      </c>
      <c r="D15" s="4" t="s">
        <v>30</v>
      </c>
      <c r="E15" s="5">
        <v>5.8409999999999997E-2</v>
      </c>
      <c r="F15" s="5">
        <v>4066.84123</v>
      </c>
      <c r="G15" s="5">
        <v>259.89454999999998</v>
      </c>
      <c r="H15" s="5">
        <v>213.54406</v>
      </c>
      <c r="I15" s="5">
        <v>128.11435</v>
      </c>
      <c r="J15" s="5">
        <v>30.233730000000001</v>
      </c>
      <c r="K15" s="5">
        <f t="shared" si="0"/>
        <v>4698.6863300000005</v>
      </c>
      <c r="L15" s="5">
        <v>392.82645000000002</v>
      </c>
    </row>
    <row r="16" spans="1:12" x14ac:dyDescent="0.25">
      <c r="A16">
        <v>2010</v>
      </c>
      <c r="B16" t="s">
        <v>31</v>
      </c>
      <c r="C16" t="s">
        <v>7</v>
      </c>
      <c r="D16" s="3" t="s">
        <v>6</v>
      </c>
      <c r="E16" s="1">
        <v>2.5200000000000001E-3</v>
      </c>
      <c r="F16" s="1">
        <v>124.15107999999999</v>
      </c>
      <c r="G16" s="1">
        <v>1.84015</v>
      </c>
      <c r="H16" s="1">
        <v>31.612179999999999</v>
      </c>
      <c r="I16" s="1">
        <v>20.850650000000002</v>
      </c>
      <c r="J16" s="1">
        <v>3.0539200000000002</v>
      </c>
      <c r="K16" s="1">
        <f t="shared" si="0"/>
        <v>181.51050000000001</v>
      </c>
      <c r="L16" s="1">
        <v>11.775930000000001</v>
      </c>
    </row>
    <row r="17" spans="1:12" x14ac:dyDescent="0.25">
      <c r="A17">
        <v>2010</v>
      </c>
      <c r="B17" t="s">
        <v>31</v>
      </c>
      <c r="C17" t="s">
        <v>7</v>
      </c>
      <c r="D17" s="3" t="s">
        <v>8</v>
      </c>
      <c r="E17" s="1">
        <v>6.0099999999999997E-3</v>
      </c>
      <c r="F17" s="1">
        <v>1173.2003999999999</v>
      </c>
      <c r="G17" s="1">
        <v>23.01304</v>
      </c>
      <c r="H17" s="1">
        <v>392.70974999999999</v>
      </c>
      <c r="I17" s="1">
        <v>35.699849999999998</v>
      </c>
      <c r="J17" s="1">
        <v>38.077150000000003</v>
      </c>
      <c r="K17" s="1">
        <f t="shared" si="0"/>
        <v>1662.7062000000001</v>
      </c>
      <c r="L17" s="1">
        <v>98.724469999999997</v>
      </c>
    </row>
    <row r="18" spans="1:12" x14ac:dyDescent="0.25">
      <c r="A18">
        <v>2010</v>
      </c>
      <c r="B18" t="s">
        <v>31</v>
      </c>
      <c r="C18" t="s">
        <v>7</v>
      </c>
      <c r="D18" s="3" t="s">
        <v>9</v>
      </c>
      <c r="E18" s="1">
        <v>5.8500000000000002E-3</v>
      </c>
      <c r="F18" s="1">
        <v>1139.7479800000001</v>
      </c>
      <c r="G18" s="1">
        <v>20.91423</v>
      </c>
      <c r="H18" s="1">
        <v>359.70774999999998</v>
      </c>
      <c r="I18" s="1">
        <v>35.631819999999998</v>
      </c>
      <c r="J18" s="1">
        <v>34.859639999999999</v>
      </c>
      <c r="K18" s="1">
        <f t="shared" si="0"/>
        <v>1590.8672700000002</v>
      </c>
      <c r="L18" s="1">
        <v>94.384730000000005</v>
      </c>
    </row>
    <row r="19" spans="1:12" x14ac:dyDescent="0.25">
      <c r="A19">
        <v>2010</v>
      </c>
      <c r="B19" t="s">
        <v>31</v>
      </c>
      <c r="C19" t="s">
        <v>18</v>
      </c>
      <c r="D19" s="3" t="s">
        <v>17</v>
      </c>
      <c r="E19" s="1">
        <v>7.2500000000000004E-3</v>
      </c>
      <c r="F19" s="1">
        <v>1454.1013700000001</v>
      </c>
      <c r="G19" s="1">
        <v>27.963509999999999</v>
      </c>
      <c r="H19" s="1">
        <v>474.67887999999999</v>
      </c>
      <c r="I19" s="1">
        <v>42.969909999999999</v>
      </c>
      <c r="J19" s="1">
        <v>46.067610000000002</v>
      </c>
      <c r="K19" s="1">
        <f t="shared" si="0"/>
        <v>2045.7885300000003</v>
      </c>
      <c r="L19" s="1">
        <v>121.25618</v>
      </c>
    </row>
    <row r="20" spans="1:12" x14ac:dyDescent="0.25">
      <c r="A20">
        <v>2010</v>
      </c>
      <c r="B20" t="s">
        <v>31</v>
      </c>
      <c r="C20" t="s">
        <v>18</v>
      </c>
      <c r="D20" s="3" t="s">
        <v>21</v>
      </c>
      <c r="E20" s="1">
        <v>3.3059999999999999E-2</v>
      </c>
      <c r="F20" s="1">
        <v>2172.6172299999998</v>
      </c>
      <c r="G20" s="1">
        <v>51.870629999999998</v>
      </c>
      <c r="H20" s="1">
        <v>624.59555</v>
      </c>
      <c r="I20" s="1">
        <v>62.905180000000001</v>
      </c>
      <c r="J20" s="1">
        <v>62.183369999999996</v>
      </c>
      <c r="K20" s="1">
        <f t="shared" si="0"/>
        <v>2974.2050200000003</v>
      </c>
      <c r="L20" s="1">
        <v>171.69718</v>
      </c>
    </row>
    <row r="21" spans="1:12" x14ac:dyDescent="0.25">
      <c r="A21">
        <v>2010</v>
      </c>
      <c r="B21" t="s">
        <v>31</v>
      </c>
      <c r="C21" t="s">
        <v>18</v>
      </c>
      <c r="D21" s="3" t="s">
        <v>22</v>
      </c>
      <c r="E21" s="1">
        <v>3.7319999999999999E-2</v>
      </c>
      <c r="F21" s="1">
        <v>2616.3732500000001</v>
      </c>
      <c r="G21" s="1">
        <v>65.367549999999994</v>
      </c>
      <c r="H21" s="1">
        <v>763.62392999999997</v>
      </c>
      <c r="I21" s="1">
        <v>71.690150000000003</v>
      </c>
      <c r="J21" s="1">
        <v>76.130939999999995</v>
      </c>
      <c r="K21" s="1">
        <f t="shared" si="0"/>
        <v>3593.2231399999996</v>
      </c>
      <c r="L21" s="1">
        <v>212.18672000000001</v>
      </c>
    </row>
    <row r="22" spans="1:12" s="4" customFormat="1" x14ac:dyDescent="0.25">
      <c r="A22" s="4">
        <v>2010</v>
      </c>
      <c r="B22" s="4" t="s">
        <v>31</v>
      </c>
      <c r="C22" s="4" t="s">
        <v>18</v>
      </c>
      <c r="D22" s="4" t="s">
        <v>23</v>
      </c>
      <c r="E22" s="5">
        <v>4.845E-2</v>
      </c>
      <c r="F22" s="5">
        <v>3039.2520500000001</v>
      </c>
      <c r="G22" s="5">
        <v>87.373609999999999</v>
      </c>
      <c r="H22" s="5">
        <v>762.84482000000003</v>
      </c>
      <c r="I22" s="5">
        <v>89.788300000000007</v>
      </c>
      <c r="J22" s="5">
        <v>76.419740000000004</v>
      </c>
      <c r="K22" s="5">
        <f t="shared" si="0"/>
        <v>4055.7269700000002</v>
      </c>
      <c r="L22" s="5">
        <v>247.5934</v>
      </c>
    </row>
    <row r="23" spans="1:12" x14ac:dyDescent="0.25">
      <c r="A23">
        <v>2010</v>
      </c>
      <c r="B23" t="s">
        <v>31</v>
      </c>
      <c r="C23" t="s">
        <v>19</v>
      </c>
      <c r="D23" s="3" t="s">
        <v>24</v>
      </c>
      <c r="E23" s="1">
        <v>8.9099999999999995E-3</v>
      </c>
      <c r="F23" s="1">
        <v>1281.3095699999999</v>
      </c>
      <c r="G23" s="1">
        <v>35.173299999999998</v>
      </c>
      <c r="H23" s="1">
        <v>465.03228000000001</v>
      </c>
      <c r="I23" s="1">
        <v>40.731940000000002</v>
      </c>
      <c r="J23" s="1">
        <v>46.606090000000002</v>
      </c>
      <c r="K23" s="1">
        <f t="shared" si="0"/>
        <v>1868.8620899999996</v>
      </c>
      <c r="L23" s="1">
        <v>106.33422</v>
      </c>
    </row>
    <row r="24" spans="1:12" x14ac:dyDescent="0.25">
      <c r="A24">
        <v>2010</v>
      </c>
      <c r="B24" t="s">
        <v>31</v>
      </c>
      <c r="C24" t="s">
        <v>19</v>
      </c>
      <c r="D24" s="3" t="s">
        <v>25</v>
      </c>
      <c r="E24" s="1">
        <v>1.1860000000000001E-2</v>
      </c>
      <c r="F24" s="1">
        <v>1691.1911700000001</v>
      </c>
      <c r="G24" s="1">
        <v>48.206539999999997</v>
      </c>
      <c r="H24" s="1">
        <v>601.60185000000001</v>
      </c>
      <c r="I24" s="1">
        <v>48.809719999999999</v>
      </c>
      <c r="J24" s="1">
        <v>60.332099999999997</v>
      </c>
      <c r="K24" s="1">
        <f t="shared" si="0"/>
        <v>2450.1532400000001</v>
      </c>
      <c r="L24" s="1">
        <v>144.52888999999999</v>
      </c>
    </row>
    <row r="25" spans="1:12" s="4" customFormat="1" x14ac:dyDescent="0.25">
      <c r="A25" s="4">
        <v>2010</v>
      </c>
      <c r="B25" s="4" t="s">
        <v>31</v>
      </c>
      <c r="C25" s="4" t="s">
        <v>19</v>
      </c>
      <c r="D25" s="4" t="s">
        <v>26</v>
      </c>
      <c r="E25" s="5">
        <v>2.47E-2</v>
      </c>
      <c r="F25" s="5">
        <v>2176.60302</v>
      </c>
      <c r="G25" s="5">
        <v>71.372510000000005</v>
      </c>
      <c r="H25" s="5">
        <v>611.77381000000003</v>
      </c>
      <c r="I25" s="5">
        <v>68.454359999999994</v>
      </c>
      <c r="J25" s="5">
        <v>61.688749999999999</v>
      </c>
      <c r="K25" s="5">
        <f t="shared" si="0"/>
        <v>2989.9171500000002</v>
      </c>
      <c r="L25" s="5">
        <v>184.50856999999999</v>
      </c>
    </row>
    <row r="26" spans="1:12" x14ac:dyDescent="0.25">
      <c r="A26">
        <v>2010</v>
      </c>
      <c r="B26" t="s">
        <v>31</v>
      </c>
      <c r="C26" t="s">
        <v>20</v>
      </c>
      <c r="D26" s="3" t="s">
        <v>28</v>
      </c>
      <c r="E26" s="1">
        <v>9.1800000000000007E-3</v>
      </c>
      <c r="F26" s="1">
        <v>2031.1688200000001</v>
      </c>
      <c r="G26" s="1">
        <v>50.36307</v>
      </c>
      <c r="H26" s="1">
        <v>716.41394000000003</v>
      </c>
      <c r="I26" s="1">
        <v>51.599029999999999</v>
      </c>
      <c r="J26" s="1">
        <v>71.176439999999999</v>
      </c>
      <c r="K26" s="1">
        <f t="shared" si="0"/>
        <v>2920.7304800000002</v>
      </c>
      <c r="L26" s="1">
        <v>169.66166999999999</v>
      </c>
    </row>
    <row r="27" spans="1:12" x14ac:dyDescent="0.25">
      <c r="A27">
        <v>2010</v>
      </c>
      <c r="B27" t="s">
        <v>31</v>
      </c>
      <c r="C27" t="s">
        <v>20</v>
      </c>
      <c r="D27" s="3" t="s">
        <v>27</v>
      </c>
      <c r="E27" s="1">
        <v>3.4590000000000003E-2</v>
      </c>
      <c r="F27" s="1">
        <v>2697.6645600000002</v>
      </c>
      <c r="G27" s="1">
        <v>74.115589999999997</v>
      </c>
      <c r="H27" s="1">
        <v>853.36590000000001</v>
      </c>
      <c r="I27" s="1">
        <v>69.350390000000004</v>
      </c>
      <c r="J27" s="1">
        <v>86.157179999999997</v>
      </c>
      <c r="K27" s="1">
        <f t="shared" si="0"/>
        <v>3780.6882100000007</v>
      </c>
      <c r="L27" s="1">
        <v>215.78577000000001</v>
      </c>
    </row>
    <row r="28" spans="1:12" x14ac:dyDescent="0.25">
      <c r="A28">
        <v>2010</v>
      </c>
      <c r="B28" t="s">
        <v>31</v>
      </c>
      <c r="C28" t="s">
        <v>20</v>
      </c>
      <c r="D28" s="3" t="s">
        <v>29</v>
      </c>
      <c r="E28" s="1">
        <v>3.8940000000000002E-2</v>
      </c>
      <c r="F28" s="1">
        <v>3172.9234200000001</v>
      </c>
      <c r="G28" s="1">
        <v>88.947220000000002</v>
      </c>
      <c r="H28" s="1">
        <v>1006.12049</v>
      </c>
      <c r="I28" s="1">
        <v>78.522080000000003</v>
      </c>
      <c r="J28" s="1">
        <v>101.54317</v>
      </c>
      <c r="K28" s="1">
        <f t="shared" si="0"/>
        <v>4448.0953199999994</v>
      </c>
      <c r="L28" s="1">
        <v>258.92061999999999</v>
      </c>
    </row>
    <row r="29" spans="1:12" s="4" customFormat="1" x14ac:dyDescent="0.25">
      <c r="A29" s="4">
        <v>2010</v>
      </c>
      <c r="B29" s="4" t="s">
        <v>31</v>
      </c>
      <c r="C29" s="4" t="s">
        <v>20</v>
      </c>
      <c r="D29" s="4" t="s">
        <v>30</v>
      </c>
      <c r="E29" s="5">
        <v>4.9950000000000001E-2</v>
      </c>
      <c r="F29" s="5">
        <v>3558.1849900000002</v>
      </c>
      <c r="G29" s="5">
        <v>109.35952</v>
      </c>
      <c r="H29" s="5">
        <v>988.95104000000003</v>
      </c>
      <c r="I29" s="5">
        <v>96.158460000000005</v>
      </c>
      <c r="J29" s="5">
        <v>100.11436</v>
      </c>
      <c r="K29" s="5">
        <f t="shared" si="0"/>
        <v>4852.8183199999994</v>
      </c>
      <c r="L29" s="5">
        <v>291.16856000000001</v>
      </c>
    </row>
    <row r="30" spans="1:12" x14ac:dyDescent="0.25">
      <c r="A30">
        <v>2010</v>
      </c>
      <c r="B30" t="s">
        <v>32</v>
      </c>
      <c r="C30" t="s">
        <v>7</v>
      </c>
      <c r="D30" s="3" t="s">
        <v>6</v>
      </c>
      <c r="E30" s="1">
        <v>2.6900000000000001E-3</v>
      </c>
      <c r="F30" s="1">
        <v>118.81612</v>
      </c>
      <c r="G30" s="1">
        <v>3.5390700000000002</v>
      </c>
      <c r="H30" s="1">
        <v>38.804160000000003</v>
      </c>
      <c r="I30" s="1">
        <v>21.713439999999999</v>
      </c>
      <c r="J30" s="1">
        <v>0.44868000000000002</v>
      </c>
      <c r="K30" s="1">
        <f t="shared" si="0"/>
        <v>183.32415999999998</v>
      </c>
      <c r="L30" s="1">
        <v>10.797639999999999</v>
      </c>
    </row>
    <row r="31" spans="1:12" x14ac:dyDescent="0.25">
      <c r="A31">
        <v>2010</v>
      </c>
      <c r="B31" t="s">
        <v>32</v>
      </c>
      <c r="C31" t="s">
        <v>7</v>
      </c>
      <c r="D31" s="3" t="s">
        <v>8</v>
      </c>
      <c r="E31" s="1">
        <v>8.5900000000000004E-3</v>
      </c>
      <c r="F31" s="1">
        <v>1072.2857899999999</v>
      </c>
      <c r="G31" s="1">
        <v>43.517800000000001</v>
      </c>
      <c r="H31" s="1">
        <v>472.39731</v>
      </c>
      <c r="I31" s="1">
        <v>46.029980000000002</v>
      </c>
      <c r="J31" s="1">
        <v>5.6222300000000001</v>
      </c>
      <c r="K31" s="1">
        <f t="shared" si="0"/>
        <v>1639.8616999999999</v>
      </c>
      <c r="L31" s="1">
        <v>85.26249</v>
      </c>
    </row>
    <row r="32" spans="1:12" x14ac:dyDescent="0.25">
      <c r="A32">
        <v>2010</v>
      </c>
      <c r="B32" t="s">
        <v>32</v>
      </c>
      <c r="C32" t="s">
        <v>7</v>
      </c>
      <c r="D32" s="3" t="s">
        <v>9</v>
      </c>
      <c r="E32" s="1">
        <v>8.1399999999999997E-3</v>
      </c>
      <c r="F32" s="1">
        <v>1043.2114099999999</v>
      </c>
      <c r="G32" s="1">
        <v>39.752319999999997</v>
      </c>
      <c r="H32" s="1">
        <v>433.75258000000002</v>
      </c>
      <c r="I32" s="1">
        <v>45.134369999999997</v>
      </c>
      <c r="J32" s="1">
        <v>5.1116799999999998</v>
      </c>
      <c r="K32" s="1">
        <f t="shared" si="0"/>
        <v>1566.9704999999999</v>
      </c>
      <c r="L32" s="1">
        <v>81.785579999999996</v>
      </c>
    </row>
    <row r="33" spans="1:12" x14ac:dyDescent="0.25">
      <c r="A33">
        <v>2010</v>
      </c>
      <c r="B33" t="s">
        <v>32</v>
      </c>
      <c r="C33" t="s">
        <v>18</v>
      </c>
      <c r="D33" s="3" t="s">
        <v>17</v>
      </c>
      <c r="E33" s="1">
        <v>1.042E-2</v>
      </c>
      <c r="F33" s="1">
        <v>1336.5595499999999</v>
      </c>
      <c r="G33" s="1">
        <v>52.697220000000002</v>
      </c>
      <c r="H33" s="1">
        <v>570.41511000000003</v>
      </c>
      <c r="I33" s="1">
        <v>55.400120000000001</v>
      </c>
      <c r="J33" s="1">
        <v>6.8912899999999997</v>
      </c>
      <c r="K33" s="1">
        <f t="shared" si="0"/>
        <v>2021.97371</v>
      </c>
      <c r="L33" s="1">
        <v>105.26938</v>
      </c>
    </row>
    <row r="34" spans="1:12" x14ac:dyDescent="0.25">
      <c r="A34">
        <v>2010</v>
      </c>
      <c r="B34" t="s">
        <v>32</v>
      </c>
      <c r="C34" t="s">
        <v>18</v>
      </c>
      <c r="D34" s="3" t="s">
        <v>21</v>
      </c>
      <c r="E34" s="1">
        <v>3.7940000000000002E-2</v>
      </c>
      <c r="F34" s="1">
        <v>2097.5638399999998</v>
      </c>
      <c r="G34" s="1">
        <v>82.187349999999995</v>
      </c>
      <c r="H34" s="1">
        <v>732.01446999999996</v>
      </c>
      <c r="I34" s="1">
        <v>78.606939999999994</v>
      </c>
      <c r="J34" s="1">
        <v>14.84276</v>
      </c>
      <c r="K34" s="1">
        <f t="shared" ref="K34:K65" si="1">SUM(E34:J34)</f>
        <v>3005.2533000000003</v>
      </c>
      <c r="L34" s="1">
        <v>156.06247999999999</v>
      </c>
    </row>
    <row r="35" spans="1:12" x14ac:dyDescent="0.25">
      <c r="A35">
        <v>2010</v>
      </c>
      <c r="B35" t="s">
        <v>32</v>
      </c>
      <c r="C35" t="s">
        <v>18</v>
      </c>
      <c r="D35" s="3" t="s">
        <v>22</v>
      </c>
      <c r="E35" s="1">
        <v>4.3380000000000002E-2</v>
      </c>
      <c r="F35" s="1">
        <v>2526.7027499999999</v>
      </c>
      <c r="G35" s="1">
        <v>102.2024</v>
      </c>
      <c r="H35" s="1">
        <v>893.00528999999995</v>
      </c>
      <c r="I35" s="1">
        <v>90.621579999999994</v>
      </c>
      <c r="J35" s="1">
        <v>18.33548</v>
      </c>
      <c r="K35" s="1">
        <f t="shared" si="1"/>
        <v>3630.9108800000004</v>
      </c>
      <c r="L35" s="1">
        <v>193.4676</v>
      </c>
    </row>
    <row r="36" spans="1:12" s="4" customFormat="1" x14ac:dyDescent="0.25">
      <c r="A36" s="4">
        <v>2010</v>
      </c>
      <c r="B36" s="4" t="s">
        <v>32</v>
      </c>
      <c r="C36" s="4" t="s">
        <v>18</v>
      </c>
      <c r="D36" s="4" t="s">
        <v>23</v>
      </c>
      <c r="E36" s="5">
        <v>5.4600000000000003E-2</v>
      </c>
      <c r="F36" s="5">
        <v>2950.1756500000001</v>
      </c>
      <c r="G36" s="5">
        <v>122.39831</v>
      </c>
      <c r="H36" s="5">
        <v>884.36032999999998</v>
      </c>
      <c r="I36" s="5">
        <v>106.97775</v>
      </c>
      <c r="J36" s="5">
        <v>21.171900000000001</v>
      </c>
      <c r="K36" s="5">
        <f t="shared" si="1"/>
        <v>4085.1385399999999</v>
      </c>
      <c r="L36" s="5">
        <v>229.72734</v>
      </c>
    </row>
    <row r="37" spans="1:12" x14ac:dyDescent="0.25">
      <c r="A37">
        <v>2010</v>
      </c>
      <c r="B37" t="s">
        <v>32</v>
      </c>
      <c r="C37" t="s">
        <v>19</v>
      </c>
      <c r="D37" s="3" t="s">
        <v>24</v>
      </c>
      <c r="E37" s="1">
        <v>1.5169999999999999E-2</v>
      </c>
      <c r="F37" s="1">
        <v>1243.2674300000001</v>
      </c>
      <c r="G37" s="1">
        <v>55.837000000000003</v>
      </c>
      <c r="H37" s="1">
        <v>505.44891000000001</v>
      </c>
      <c r="I37" s="1">
        <v>50.893279999999997</v>
      </c>
      <c r="J37" s="1">
        <v>9.7461000000000002</v>
      </c>
      <c r="K37" s="1">
        <f t="shared" si="1"/>
        <v>1865.2078900000001</v>
      </c>
      <c r="L37" s="1">
        <v>98.423199999999994</v>
      </c>
    </row>
    <row r="38" spans="1:12" x14ac:dyDescent="0.25">
      <c r="A38">
        <v>2010</v>
      </c>
      <c r="B38" t="s">
        <v>32</v>
      </c>
      <c r="C38" t="s">
        <v>19</v>
      </c>
      <c r="D38" s="3" t="s">
        <v>25</v>
      </c>
      <c r="E38" s="1">
        <v>1.9480000000000001E-2</v>
      </c>
      <c r="F38" s="1">
        <v>1640.1705400000001</v>
      </c>
      <c r="G38" s="1">
        <v>75.125339999999994</v>
      </c>
      <c r="H38" s="1">
        <v>660.57916</v>
      </c>
      <c r="I38" s="1">
        <v>62.023769999999999</v>
      </c>
      <c r="J38" s="1">
        <v>13.082140000000001</v>
      </c>
      <c r="K38" s="1">
        <f t="shared" si="1"/>
        <v>2451.0004299999996</v>
      </c>
      <c r="L38" s="1">
        <v>133.87584000000001</v>
      </c>
    </row>
    <row r="39" spans="1:12" s="4" customFormat="1" x14ac:dyDescent="0.25">
      <c r="A39" s="4">
        <v>2010</v>
      </c>
      <c r="B39" s="4" t="s">
        <v>32</v>
      </c>
      <c r="C39" s="4" t="s">
        <v>19</v>
      </c>
      <c r="D39" s="4" t="s">
        <v>26</v>
      </c>
      <c r="E39" s="5">
        <v>3.2309999999999998E-2</v>
      </c>
      <c r="F39" s="5">
        <v>2123.5641599999999</v>
      </c>
      <c r="G39" s="5">
        <v>97.151390000000006</v>
      </c>
      <c r="H39" s="5">
        <v>667.64389000000006</v>
      </c>
      <c r="I39" s="5">
        <v>80.312860000000001</v>
      </c>
      <c r="J39" s="5">
        <v>16.273630000000001</v>
      </c>
      <c r="K39" s="5">
        <f t="shared" si="1"/>
        <v>2984.9782399999999</v>
      </c>
      <c r="L39" s="5">
        <v>174.16337999999999</v>
      </c>
    </row>
    <row r="40" spans="1:12" x14ac:dyDescent="0.25">
      <c r="A40">
        <v>2010</v>
      </c>
      <c r="B40" t="s">
        <v>32</v>
      </c>
      <c r="C40" t="s">
        <v>20</v>
      </c>
      <c r="D40" s="3" t="s">
        <v>28</v>
      </c>
      <c r="E40" s="1">
        <v>1.7469999999999999E-2</v>
      </c>
      <c r="F40" s="1">
        <v>1934.6591000000001</v>
      </c>
      <c r="G40" s="1">
        <v>84.024159999999995</v>
      </c>
      <c r="H40" s="1">
        <v>805.18115</v>
      </c>
      <c r="I40" s="1">
        <v>67.53031</v>
      </c>
      <c r="J40" s="1">
        <v>13.6174</v>
      </c>
      <c r="K40" s="1">
        <f t="shared" si="1"/>
        <v>2905.0295900000001</v>
      </c>
      <c r="L40" s="1">
        <v>153.78663</v>
      </c>
    </row>
    <row r="41" spans="1:12" x14ac:dyDescent="0.25">
      <c r="A41">
        <v>2010</v>
      </c>
      <c r="B41" t="s">
        <v>32</v>
      </c>
      <c r="C41" t="s">
        <v>20</v>
      </c>
      <c r="D41" s="3" t="s">
        <v>27</v>
      </c>
      <c r="E41" s="1">
        <v>4.4760000000000001E-2</v>
      </c>
      <c r="F41" s="1">
        <v>2652.9037199999998</v>
      </c>
      <c r="G41" s="1">
        <v>112.40987</v>
      </c>
      <c r="H41" s="1">
        <v>947.03336000000002</v>
      </c>
      <c r="I41" s="1">
        <v>88.002170000000007</v>
      </c>
      <c r="J41" s="1">
        <v>21.62096</v>
      </c>
      <c r="K41" s="1">
        <f t="shared" si="1"/>
        <v>3822.0148400000003</v>
      </c>
      <c r="L41" s="1">
        <v>201.31673000000001</v>
      </c>
    </row>
    <row r="42" spans="1:12" x14ac:dyDescent="0.25">
      <c r="A42">
        <v>2010</v>
      </c>
      <c r="B42" t="s">
        <v>32</v>
      </c>
      <c r="C42" t="s">
        <v>20</v>
      </c>
      <c r="D42" s="3" t="s">
        <v>29</v>
      </c>
      <c r="E42" s="1">
        <v>5.0610000000000002E-2</v>
      </c>
      <c r="F42" s="1">
        <v>3115.3630199999998</v>
      </c>
      <c r="G42" s="1">
        <v>134.23827</v>
      </c>
      <c r="H42" s="1">
        <v>1120.9253100000001</v>
      </c>
      <c r="I42" s="1">
        <v>100.58052000000001</v>
      </c>
      <c r="J42" s="1">
        <v>25.52037</v>
      </c>
      <c r="K42" s="1">
        <f t="shared" si="1"/>
        <v>4496.6781000000001</v>
      </c>
      <c r="L42" s="1">
        <v>241.43709999999999</v>
      </c>
    </row>
    <row r="43" spans="1:12" s="4" customFormat="1" x14ac:dyDescent="0.25">
      <c r="A43" s="4">
        <v>2010</v>
      </c>
      <c r="B43" s="4" t="s">
        <v>32</v>
      </c>
      <c r="C43" s="4" t="s">
        <v>20</v>
      </c>
      <c r="D43" s="4" t="s">
        <v>30</v>
      </c>
      <c r="E43" s="5">
        <v>6.1339999999999999E-2</v>
      </c>
      <c r="F43" s="5">
        <v>3499.04837</v>
      </c>
      <c r="G43" s="5">
        <v>152.26888</v>
      </c>
      <c r="H43" s="5">
        <v>1096.8752500000001</v>
      </c>
      <c r="I43" s="5">
        <v>116.26357</v>
      </c>
      <c r="J43" s="5">
        <v>27.87116</v>
      </c>
      <c r="K43" s="5">
        <f t="shared" si="1"/>
        <v>4892.3885700000001</v>
      </c>
      <c r="L43" s="5">
        <v>274.45458000000002</v>
      </c>
    </row>
    <row r="44" spans="1:12" x14ac:dyDescent="0.25">
      <c r="A44">
        <v>2010</v>
      </c>
      <c r="B44" t="s">
        <v>33</v>
      </c>
      <c r="C44" t="s">
        <v>7</v>
      </c>
      <c r="D44" s="3" t="s">
        <v>6</v>
      </c>
      <c r="E44" s="1">
        <v>2.4199999999999998E-3</v>
      </c>
      <c r="F44" s="1">
        <v>138.25012000000001</v>
      </c>
      <c r="G44" s="1">
        <v>6.3296200000000002</v>
      </c>
      <c r="H44" s="1">
        <v>4.0987600000000004</v>
      </c>
      <c r="I44" s="1">
        <v>20.287870000000002</v>
      </c>
      <c r="J44" s="1">
        <v>2.32559</v>
      </c>
      <c r="K44" s="1">
        <f t="shared" si="1"/>
        <v>171.29438000000002</v>
      </c>
      <c r="L44" s="1">
        <v>11.492760000000001</v>
      </c>
    </row>
    <row r="45" spans="1:12" x14ac:dyDescent="0.25">
      <c r="A45">
        <v>2010</v>
      </c>
      <c r="B45" t="s">
        <v>33</v>
      </c>
      <c r="C45" t="s">
        <v>7</v>
      </c>
      <c r="D45" s="3" t="s">
        <v>8</v>
      </c>
      <c r="E45" s="1">
        <v>5.2399999999999999E-3</v>
      </c>
      <c r="F45" s="1">
        <v>1282.9387899999999</v>
      </c>
      <c r="G45" s="1">
        <v>75.738870000000006</v>
      </c>
      <c r="H45" s="1">
        <v>49.821890000000003</v>
      </c>
      <c r="I45" s="1">
        <v>28.566140000000001</v>
      </c>
      <c r="J45" s="1">
        <v>27.80012</v>
      </c>
      <c r="K45" s="1">
        <f t="shared" si="1"/>
        <v>1464.8710499999997</v>
      </c>
      <c r="L45" s="1">
        <v>91.575140000000005</v>
      </c>
    </row>
    <row r="46" spans="1:12" x14ac:dyDescent="0.25">
      <c r="A46">
        <v>2010</v>
      </c>
      <c r="B46" t="s">
        <v>33</v>
      </c>
      <c r="C46" t="s">
        <v>7</v>
      </c>
      <c r="D46" s="3" t="s">
        <v>9</v>
      </c>
      <c r="E46" s="1">
        <v>5.0699999999999999E-3</v>
      </c>
      <c r="F46" s="1">
        <v>1237.1725300000001</v>
      </c>
      <c r="G46" s="1">
        <v>69.390180000000001</v>
      </c>
      <c r="H46" s="1">
        <v>45.368040000000001</v>
      </c>
      <c r="I46" s="1">
        <v>29.084990000000001</v>
      </c>
      <c r="J46" s="1">
        <v>25.504300000000001</v>
      </c>
      <c r="K46" s="1">
        <f t="shared" si="1"/>
        <v>1406.5251100000003</v>
      </c>
      <c r="L46" s="1">
        <v>87.616630000000001</v>
      </c>
    </row>
    <row r="47" spans="1:12" x14ac:dyDescent="0.25">
      <c r="A47">
        <v>2010</v>
      </c>
      <c r="B47" t="s">
        <v>33</v>
      </c>
      <c r="C47" t="s">
        <v>18</v>
      </c>
      <c r="D47" s="3" t="s">
        <v>17</v>
      </c>
      <c r="E47" s="1">
        <v>6.3899999999999998E-3</v>
      </c>
      <c r="F47" s="1">
        <v>1594.5734</v>
      </c>
      <c r="G47" s="1">
        <v>91.813919999999996</v>
      </c>
      <c r="H47" s="1">
        <v>61.027949999999997</v>
      </c>
      <c r="I47" s="1">
        <v>34.365279999999998</v>
      </c>
      <c r="J47" s="1">
        <v>33.731520000000003</v>
      </c>
      <c r="K47" s="1">
        <f t="shared" si="1"/>
        <v>1815.51846</v>
      </c>
      <c r="L47" s="1">
        <v>113.21717</v>
      </c>
    </row>
    <row r="48" spans="1:12" x14ac:dyDescent="0.25">
      <c r="A48">
        <v>2010</v>
      </c>
      <c r="B48" t="s">
        <v>33</v>
      </c>
      <c r="C48" t="s">
        <v>18</v>
      </c>
      <c r="D48" s="3" t="s">
        <v>21</v>
      </c>
      <c r="E48" s="1">
        <v>3.3149999999999999E-2</v>
      </c>
      <c r="F48" s="1">
        <v>2405.8850600000001</v>
      </c>
      <c r="G48" s="1">
        <v>128.8177</v>
      </c>
      <c r="H48" s="1">
        <v>125.97093</v>
      </c>
      <c r="I48" s="1">
        <v>53.586239999999997</v>
      </c>
      <c r="J48" s="1">
        <v>46.811019999999999</v>
      </c>
      <c r="K48" s="1">
        <f t="shared" si="1"/>
        <v>2761.1041000000005</v>
      </c>
      <c r="L48" s="1">
        <v>165.63009</v>
      </c>
    </row>
    <row r="49" spans="1:12" x14ac:dyDescent="0.25">
      <c r="A49">
        <v>2010</v>
      </c>
      <c r="B49" t="s">
        <v>33</v>
      </c>
      <c r="C49" t="s">
        <v>18</v>
      </c>
      <c r="D49" s="3" t="s">
        <v>22</v>
      </c>
      <c r="E49" s="1">
        <v>3.755E-2</v>
      </c>
      <c r="F49" s="1">
        <v>2906.9543800000001</v>
      </c>
      <c r="G49" s="1">
        <v>159.30278999999999</v>
      </c>
      <c r="H49" s="1">
        <v>155.18136999999999</v>
      </c>
      <c r="I49" s="1">
        <v>60.180239999999998</v>
      </c>
      <c r="J49" s="1">
        <v>57.38214</v>
      </c>
      <c r="K49" s="1">
        <f t="shared" si="1"/>
        <v>3339.0384700000004</v>
      </c>
      <c r="L49" s="1">
        <v>205.52037999999999</v>
      </c>
    </row>
    <row r="50" spans="1:12" s="4" customFormat="1" x14ac:dyDescent="0.25">
      <c r="A50" s="4">
        <v>2010</v>
      </c>
      <c r="B50" s="4" t="s">
        <v>33</v>
      </c>
      <c r="C50" s="4" t="s">
        <v>18</v>
      </c>
      <c r="D50" s="4" t="s">
        <v>23</v>
      </c>
      <c r="E50" s="5">
        <v>4.9050000000000003E-2</v>
      </c>
      <c r="F50" s="5">
        <v>3313.0486000000001</v>
      </c>
      <c r="G50" s="5">
        <v>176.83432999999999</v>
      </c>
      <c r="H50" s="5">
        <v>181.54351</v>
      </c>
      <c r="I50" s="5">
        <v>77.983440000000002</v>
      </c>
      <c r="J50" s="5">
        <v>58.38317</v>
      </c>
      <c r="K50" s="5">
        <f t="shared" si="1"/>
        <v>3807.8421000000003</v>
      </c>
      <c r="L50" s="5">
        <v>241.26315</v>
      </c>
    </row>
    <row r="51" spans="1:12" x14ac:dyDescent="0.25">
      <c r="A51">
        <v>2010</v>
      </c>
      <c r="B51" t="s">
        <v>33</v>
      </c>
      <c r="C51" t="s">
        <v>19</v>
      </c>
      <c r="D51" s="3" t="s">
        <v>24</v>
      </c>
      <c r="E51" s="1">
        <v>1.1820000000000001E-2</v>
      </c>
      <c r="F51" s="1">
        <v>1463.32924</v>
      </c>
      <c r="G51" s="1">
        <v>88.778199999999998</v>
      </c>
      <c r="H51" s="1">
        <v>80.903379999999999</v>
      </c>
      <c r="I51" s="1">
        <v>33.382420000000003</v>
      </c>
      <c r="J51" s="1">
        <v>32.246510000000001</v>
      </c>
      <c r="K51" s="1">
        <f t="shared" si="1"/>
        <v>1698.6515699999998</v>
      </c>
      <c r="L51" s="1">
        <v>105.46308000000001</v>
      </c>
    </row>
    <row r="52" spans="1:12" x14ac:dyDescent="0.25">
      <c r="A52">
        <v>2010</v>
      </c>
      <c r="B52" t="s">
        <v>33</v>
      </c>
      <c r="C52" t="s">
        <v>19</v>
      </c>
      <c r="D52" s="3" t="s">
        <v>25</v>
      </c>
      <c r="E52" s="1">
        <v>1.5129999999999999E-2</v>
      </c>
      <c r="F52" s="1">
        <v>1930.23415</v>
      </c>
      <c r="G52" s="1">
        <v>118.21923</v>
      </c>
      <c r="H52" s="1">
        <v>108.64758999999999</v>
      </c>
      <c r="I52" s="1">
        <v>39.274940000000001</v>
      </c>
      <c r="J52" s="1">
        <v>42.43712</v>
      </c>
      <c r="K52" s="1">
        <f t="shared" si="1"/>
        <v>2238.82816</v>
      </c>
      <c r="L52" s="1">
        <v>143.35694000000001</v>
      </c>
    </row>
    <row r="53" spans="1:12" s="4" customFormat="1" x14ac:dyDescent="0.25">
      <c r="A53" s="4">
        <v>2010</v>
      </c>
      <c r="B53" s="4" t="s">
        <v>33</v>
      </c>
      <c r="C53" s="4" t="s">
        <v>19</v>
      </c>
      <c r="D53" s="4" t="s">
        <v>26</v>
      </c>
      <c r="E53" s="5">
        <v>2.8139999999999998E-2</v>
      </c>
      <c r="F53" s="5">
        <v>2402.3449000000001</v>
      </c>
      <c r="G53" s="5">
        <v>138.52761000000001</v>
      </c>
      <c r="H53" s="5">
        <v>138.15494000000001</v>
      </c>
      <c r="I53" s="5">
        <v>58.491129999999998</v>
      </c>
      <c r="J53" s="5">
        <v>44.448279999999997</v>
      </c>
      <c r="K53" s="5">
        <f t="shared" si="1"/>
        <v>2781.9949999999999</v>
      </c>
      <c r="L53" s="5">
        <v>183.30133000000001</v>
      </c>
    </row>
    <row r="54" spans="1:12" x14ac:dyDescent="0.25">
      <c r="A54">
        <v>2010</v>
      </c>
      <c r="B54" t="s">
        <v>33</v>
      </c>
      <c r="C54" t="s">
        <v>20</v>
      </c>
      <c r="D54" s="3" t="s">
        <v>28</v>
      </c>
      <c r="E54" s="1">
        <v>1.2019999999999999E-2</v>
      </c>
      <c r="F54" s="1">
        <v>2296.0292100000001</v>
      </c>
      <c r="G54" s="1">
        <v>137.85453999999999</v>
      </c>
      <c r="H54" s="1">
        <v>114.21326000000001</v>
      </c>
      <c r="I54" s="1">
        <v>39.043660000000003</v>
      </c>
      <c r="J54" s="1">
        <v>50.321309999999997</v>
      </c>
      <c r="K54" s="1">
        <f t="shared" si="1"/>
        <v>2637.4739999999997</v>
      </c>
      <c r="L54" s="1">
        <v>165.51011</v>
      </c>
    </row>
    <row r="55" spans="1:12" x14ac:dyDescent="0.25">
      <c r="A55">
        <v>2010</v>
      </c>
      <c r="B55" t="s">
        <v>33</v>
      </c>
      <c r="C55" t="s">
        <v>20</v>
      </c>
      <c r="D55" s="3" t="s">
        <v>27</v>
      </c>
      <c r="E55" s="1">
        <v>3.8710000000000001E-2</v>
      </c>
      <c r="F55" s="1">
        <v>3055.43813</v>
      </c>
      <c r="G55" s="1">
        <v>172.29625999999999</v>
      </c>
      <c r="H55" s="1">
        <v>179.14079000000001</v>
      </c>
      <c r="I55" s="1">
        <v>56.347940000000001</v>
      </c>
      <c r="J55" s="1">
        <v>62.43535</v>
      </c>
      <c r="K55" s="1">
        <f t="shared" si="1"/>
        <v>3525.6971800000001</v>
      </c>
      <c r="L55" s="1">
        <v>214.42266000000001</v>
      </c>
    </row>
    <row r="56" spans="1:12" x14ac:dyDescent="0.25">
      <c r="A56">
        <v>2010</v>
      </c>
      <c r="B56" t="s">
        <v>33</v>
      </c>
      <c r="C56" t="s">
        <v>20</v>
      </c>
      <c r="D56" s="3" t="s">
        <v>29</v>
      </c>
      <c r="E56" s="1">
        <v>4.3439999999999999E-2</v>
      </c>
      <c r="F56" s="1">
        <v>3595.4806400000002</v>
      </c>
      <c r="G56" s="1">
        <v>205.39007000000001</v>
      </c>
      <c r="H56" s="1">
        <v>211.54141999999999</v>
      </c>
      <c r="I56" s="1">
        <v>63.107640000000004</v>
      </c>
      <c r="J56" s="1">
        <v>73.943920000000006</v>
      </c>
      <c r="K56" s="1">
        <f t="shared" si="1"/>
        <v>4149.50713</v>
      </c>
      <c r="L56" s="1">
        <v>257.24050999999997</v>
      </c>
    </row>
    <row r="57" spans="1:12" s="4" customFormat="1" x14ac:dyDescent="0.25">
      <c r="A57" s="4">
        <v>2010</v>
      </c>
      <c r="B57" s="4" t="s">
        <v>33</v>
      </c>
      <c r="C57" s="4" t="s">
        <v>20</v>
      </c>
      <c r="D57" s="4" t="s">
        <v>30</v>
      </c>
      <c r="E57" s="5">
        <v>5.4539999999999998E-2</v>
      </c>
      <c r="F57" s="5">
        <v>3955.03737</v>
      </c>
      <c r="G57" s="5">
        <v>219.80656999999999</v>
      </c>
      <c r="H57" s="5">
        <v>234.09417999999999</v>
      </c>
      <c r="I57" s="5">
        <v>80.712980000000002</v>
      </c>
      <c r="J57" s="5">
        <v>73.825540000000004</v>
      </c>
      <c r="K57" s="5">
        <f t="shared" si="1"/>
        <v>4563.5311799999999</v>
      </c>
      <c r="L57" s="5">
        <v>289.48750999999999</v>
      </c>
    </row>
    <row r="58" spans="1:12" x14ac:dyDescent="0.25">
      <c r="A58">
        <v>2010</v>
      </c>
      <c r="B58" t="s">
        <v>34</v>
      </c>
      <c r="C58" t="s">
        <v>7</v>
      </c>
      <c r="D58" s="3" t="s">
        <v>6</v>
      </c>
      <c r="E58" s="1">
        <v>2.5500000000000002E-3</v>
      </c>
      <c r="F58" s="1">
        <v>163.89694</v>
      </c>
      <c r="G58" s="1">
        <v>2.6628099999999999</v>
      </c>
      <c r="H58" s="1">
        <v>0.49175000000000002</v>
      </c>
      <c r="I58" s="1">
        <v>21.744900000000001</v>
      </c>
      <c r="J58" s="1">
        <v>7.17E-2</v>
      </c>
      <c r="K58" s="1">
        <f t="shared" si="1"/>
        <v>188.87065000000001</v>
      </c>
      <c r="L58" s="1">
        <v>13.918950000000001</v>
      </c>
    </row>
    <row r="59" spans="1:12" x14ac:dyDescent="0.25">
      <c r="A59">
        <v>2010</v>
      </c>
      <c r="B59" t="s">
        <v>34</v>
      </c>
      <c r="C59" t="s">
        <v>7</v>
      </c>
      <c r="D59" s="3" t="s">
        <v>8</v>
      </c>
      <c r="E59" s="1">
        <v>6.8100000000000001E-3</v>
      </c>
      <c r="F59" s="1">
        <v>1603.2253000000001</v>
      </c>
      <c r="G59" s="1">
        <v>32.524279999999997</v>
      </c>
      <c r="H59" s="1">
        <v>7.0140500000000001</v>
      </c>
      <c r="I59" s="1">
        <v>46.13308</v>
      </c>
      <c r="J59" s="1">
        <v>1.0384100000000001</v>
      </c>
      <c r="K59" s="1">
        <f t="shared" si="1"/>
        <v>1689.9419300000004</v>
      </c>
      <c r="L59" s="1">
        <v>121.05240999999999</v>
      </c>
    </row>
    <row r="60" spans="1:12" x14ac:dyDescent="0.25">
      <c r="A60">
        <v>2010</v>
      </c>
      <c r="B60" t="s">
        <v>34</v>
      </c>
      <c r="C60" t="s">
        <v>7</v>
      </c>
      <c r="D60" s="3" t="s">
        <v>9</v>
      </c>
      <c r="E60" s="1">
        <v>6.5100000000000002E-3</v>
      </c>
      <c r="F60" s="1">
        <v>1531.4358400000001</v>
      </c>
      <c r="G60" s="1">
        <v>29.65269</v>
      </c>
      <c r="H60" s="1">
        <v>6.00875</v>
      </c>
      <c r="I60" s="1">
        <v>45.232930000000003</v>
      </c>
      <c r="J60" s="1">
        <v>0.89864999999999995</v>
      </c>
      <c r="K60" s="1">
        <f t="shared" si="1"/>
        <v>1613.2353699999999</v>
      </c>
      <c r="L60" s="1">
        <v>114.70975</v>
      </c>
    </row>
    <row r="61" spans="1:12" x14ac:dyDescent="0.25">
      <c r="A61">
        <v>2010</v>
      </c>
      <c r="B61" t="s">
        <v>34</v>
      </c>
      <c r="C61" t="s">
        <v>18</v>
      </c>
      <c r="D61" s="3" t="s">
        <v>17</v>
      </c>
      <c r="E61" s="1">
        <v>8.2799999999999992E-3</v>
      </c>
      <c r="F61" s="1">
        <v>1979.3983499999999</v>
      </c>
      <c r="G61" s="1">
        <v>39.496209999999998</v>
      </c>
      <c r="H61" s="1">
        <v>9.2511100000000006</v>
      </c>
      <c r="I61" s="1">
        <v>55.568429999999999</v>
      </c>
      <c r="J61" s="1">
        <v>1.3647899999999999</v>
      </c>
      <c r="K61" s="1">
        <f t="shared" si="1"/>
        <v>2085.0871699999998</v>
      </c>
      <c r="L61" s="1">
        <v>148.76021</v>
      </c>
    </row>
    <row r="62" spans="1:12" x14ac:dyDescent="0.25">
      <c r="A62">
        <v>2010</v>
      </c>
      <c r="B62" t="s">
        <v>34</v>
      </c>
      <c r="C62" t="s">
        <v>18</v>
      </c>
      <c r="D62" s="3" t="s">
        <v>21</v>
      </c>
      <c r="E62" s="1">
        <v>3.5400000000000001E-2</v>
      </c>
      <c r="F62" s="1">
        <v>2863.3146900000002</v>
      </c>
      <c r="G62" s="1">
        <v>66.498279999999994</v>
      </c>
      <c r="H62" s="1">
        <v>64.311700000000002</v>
      </c>
      <c r="I62" s="1">
        <v>78.821730000000002</v>
      </c>
      <c r="J62" s="1">
        <v>8.2672799999999995</v>
      </c>
      <c r="K62" s="1">
        <f t="shared" si="1"/>
        <v>3081.2490800000005</v>
      </c>
      <c r="L62" s="1">
        <v>207.92077</v>
      </c>
    </row>
    <row r="63" spans="1:12" x14ac:dyDescent="0.25">
      <c r="A63">
        <v>2010</v>
      </c>
      <c r="B63" t="s">
        <v>34</v>
      </c>
      <c r="C63" t="s">
        <v>18</v>
      </c>
      <c r="D63" s="3" t="s">
        <v>22</v>
      </c>
      <c r="E63" s="1">
        <v>4.0289999999999999E-2</v>
      </c>
      <c r="F63" s="1">
        <v>3462.3422099999998</v>
      </c>
      <c r="G63" s="1">
        <v>83.162809999999993</v>
      </c>
      <c r="H63" s="1">
        <v>79.905619999999999</v>
      </c>
      <c r="I63" s="1">
        <v>90.935749999999999</v>
      </c>
      <c r="J63" s="1">
        <v>10.32901</v>
      </c>
      <c r="K63" s="1">
        <f t="shared" si="1"/>
        <v>3726.7156899999995</v>
      </c>
      <c r="L63" s="1">
        <v>257.01900000000001</v>
      </c>
    </row>
    <row r="64" spans="1:12" s="4" customFormat="1" x14ac:dyDescent="0.25">
      <c r="A64" s="4">
        <v>2010</v>
      </c>
      <c r="B64" s="4" t="s">
        <v>34</v>
      </c>
      <c r="C64" s="4" t="s">
        <v>18</v>
      </c>
      <c r="D64" s="4" t="s">
        <v>23</v>
      </c>
      <c r="E64" s="5">
        <v>5.1659999999999998E-2</v>
      </c>
      <c r="F64" s="5">
        <v>3841.8809000000001</v>
      </c>
      <c r="G64" s="5">
        <v>104.27036</v>
      </c>
      <c r="H64" s="5">
        <v>109.81095999999999</v>
      </c>
      <c r="I64" s="5">
        <v>107.28416</v>
      </c>
      <c r="J64" s="5">
        <v>13.54514</v>
      </c>
      <c r="K64" s="5">
        <f t="shared" si="1"/>
        <v>4176.8431799999998</v>
      </c>
      <c r="L64" s="5">
        <v>290.31997999999999</v>
      </c>
    </row>
    <row r="65" spans="1:12" x14ac:dyDescent="0.25">
      <c r="A65">
        <v>2010</v>
      </c>
      <c r="B65" t="s">
        <v>34</v>
      </c>
      <c r="C65" t="s">
        <v>19</v>
      </c>
      <c r="D65" s="3" t="s">
        <v>24</v>
      </c>
      <c r="E65" s="1">
        <v>1.34E-2</v>
      </c>
      <c r="F65" s="1">
        <v>1782.5108700000001</v>
      </c>
      <c r="G65" s="1">
        <v>44.897359999999999</v>
      </c>
      <c r="H65" s="1">
        <v>37.53546</v>
      </c>
      <c r="I65" s="1">
        <v>51.087679999999999</v>
      </c>
      <c r="J65" s="1">
        <v>5.1388499999999997</v>
      </c>
      <c r="K65" s="1">
        <f t="shared" si="1"/>
        <v>1921.1836200000002</v>
      </c>
      <c r="L65" s="1">
        <v>135.09863000000001</v>
      </c>
    </row>
    <row r="66" spans="1:12" x14ac:dyDescent="0.25">
      <c r="A66">
        <v>2010</v>
      </c>
      <c r="B66" t="s">
        <v>34</v>
      </c>
      <c r="C66" t="s">
        <v>19</v>
      </c>
      <c r="D66" s="3" t="s">
        <v>25</v>
      </c>
      <c r="E66" s="1">
        <v>1.7180000000000001E-2</v>
      </c>
      <c r="F66" s="1">
        <v>2343.9625700000001</v>
      </c>
      <c r="G66" s="1">
        <v>60.952770000000001</v>
      </c>
      <c r="H66" s="1">
        <v>52.097099999999998</v>
      </c>
      <c r="I66" s="1">
        <v>62.319299999999998</v>
      </c>
      <c r="J66" s="1">
        <v>7.0914999999999999</v>
      </c>
      <c r="K66" s="1">
        <f t="shared" ref="K66:K85" si="2">SUM(E66:J66)</f>
        <v>2526.4404199999999</v>
      </c>
      <c r="L66" s="1">
        <v>181.89454000000001</v>
      </c>
    </row>
    <row r="67" spans="1:12" s="4" customFormat="1" x14ac:dyDescent="0.25">
      <c r="A67" s="4">
        <v>2010</v>
      </c>
      <c r="B67" s="4" t="s">
        <v>34</v>
      </c>
      <c r="C67" s="4" t="s">
        <v>19</v>
      </c>
      <c r="D67" s="4" t="s">
        <v>26</v>
      </c>
      <c r="E67" s="5">
        <v>3.0110000000000001E-2</v>
      </c>
      <c r="F67" s="5">
        <v>2799.0925400000001</v>
      </c>
      <c r="G67" s="5">
        <v>83.561490000000006</v>
      </c>
      <c r="H67" s="5">
        <v>83.882019999999997</v>
      </c>
      <c r="I67" s="5">
        <v>80.601889999999997</v>
      </c>
      <c r="J67" s="5">
        <v>10.526450000000001</v>
      </c>
      <c r="K67" s="5">
        <f t="shared" si="2"/>
        <v>3057.6945000000001</v>
      </c>
      <c r="L67" s="5">
        <v>220.27319</v>
      </c>
    </row>
    <row r="68" spans="1:12" x14ac:dyDescent="0.25">
      <c r="A68">
        <v>2010</v>
      </c>
      <c r="B68" t="s">
        <v>34</v>
      </c>
      <c r="C68" t="s">
        <v>20</v>
      </c>
      <c r="D68" s="3" t="s">
        <v>28</v>
      </c>
      <c r="E68" s="1">
        <v>1.4590000000000001E-2</v>
      </c>
      <c r="F68" s="1">
        <v>2814.52295</v>
      </c>
      <c r="G68" s="1">
        <v>66.259399999999999</v>
      </c>
      <c r="H68" s="1">
        <v>43.492640000000002</v>
      </c>
      <c r="I68" s="1">
        <v>67.881290000000007</v>
      </c>
      <c r="J68" s="1">
        <v>6.1180899999999996</v>
      </c>
      <c r="K68" s="1">
        <f t="shared" si="2"/>
        <v>2998.2889599999999</v>
      </c>
      <c r="L68" s="1">
        <v>213.75129999999999</v>
      </c>
    </row>
    <row r="69" spans="1:12" x14ac:dyDescent="0.25">
      <c r="A69">
        <v>2010</v>
      </c>
      <c r="B69" t="s">
        <v>34</v>
      </c>
      <c r="C69" t="s">
        <v>20</v>
      </c>
      <c r="D69" s="3" t="s">
        <v>27</v>
      </c>
      <c r="E69" s="1">
        <v>4.156E-2</v>
      </c>
      <c r="F69" s="1">
        <v>3631.3674299999998</v>
      </c>
      <c r="G69" s="1">
        <v>92.679029999999997</v>
      </c>
      <c r="H69" s="1">
        <v>100.50698</v>
      </c>
      <c r="I69" s="1">
        <v>88.402280000000005</v>
      </c>
      <c r="J69" s="1">
        <v>13.28654</v>
      </c>
      <c r="K69" s="1">
        <f t="shared" si="2"/>
        <v>3926.2838199999997</v>
      </c>
      <c r="L69" s="1">
        <v>268.03680000000003</v>
      </c>
    </row>
    <row r="70" spans="1:12" x14ac:dyDescent="0.25">
      <c r="A70">
        <v>2010</v>
      </c>
      <c r="B70" t="s">
        <v>34</v>
      </c>
      <c r="C70" t="s">
        <v>20</v>
      </c>
      <c r="D70" s="3" t="s">
        <v>29</v>
      </c>
      <c r="E70" s="1">
        <v>4.6829999999999997E-2</v>
      </c>
      <c r="F70" s="1">
        <v>4276.4781199999998</v>
      </c>
      <c r="G70" s="1">
        <v>110.91441</v>
      </c>
      <c r="H70" s="1">
        <v>118.27261</v>
      </c>
      <c r="I70" s="1">
        <v>101.09114</v>
      </c>
      <c r="J70" s="1">
        <v>15.649419999999999</v>
      </c>
      <c r="K70" s="1">
        <f t="shared" si="2"/>
        <v>4622.4525300000005</v>
      </c>
      <c r="L70" s="1">
        <v>320.74200000000002</v>
      </c>
    </row>
    <row r="71" spans="1:12" s="4" customFormat="1" x14ac:dyDescent="0.25">
      <c r="A71" s="4">
        <v>2010</v>
      </c>
      <c r="B71" s="4" t="s">
        <v>34</v>
      </c>
      <c r="C71" s="4" t="s">
        <v>20</v>
      </c>
      <c r="D71" s="4" t="s">
        <v>30</v>
      </c>
      <c r="E71" s="5">
        <v>5.7750000000000003E-2</v>
      </c>
      <c r="F71" s="5">
        <v>4600.9893599999996</v>
      </c>
      <c r="G71" s="5">
        <v>130.14622</v>
      </c>
      <c r="H71" s="5">
        <v>145.58473000000001</v>
      </c>
      <c r="I71" s="5">
        <v>116.75314</v>
      </c>
      <c r="J71" s="5">
        <v>18.505949999999999</v>
      </c>
      <c r="K71" s="5">
        <f t="shared" si="2"/>
        <v>5012.0371499999983</v>
      </c>
      <c r="L71" s="5">
        <v>349.73594000000003</v>
      </c>
    </row>
    <row r="72" spans="1:12" x14ac:dyDescent="0.25">
      <c r="A72">
        <v>2010</v>
      </c>
      <c r="B72" t="s">
        <v>35</v>
      </c>
      <c r="C72" t="s">
        <v>7</v>
      </c>
      <c r="D72" s="3" t="s">
        <v>6</v>
      </c>
      <c r="E72" s="1">
        <v>2.5799999999999998E-3</v>
      </c>
      <c r="F72" s="1">
        <v>143.11744999999999</v>
      </c>
      <c r="G72" s="1">
        <v>1.1357900000000001</v>
      </c>
      <c r="H72" s="1">
        <v>24.698399999999999</v>
      </c>
      <c r="I72" s="1">
        <v>20.213080000000001</v>
      </c>
      <c r="J72" s="1">
        <v>0.27605000000000002</v>
      </c>
      <c r="K72" s="1">
        <f t="shared" si="2"/>
        <v>189.44334999999995</v>
      </c>
      <c r="L72" s="1">
        <v>13.60346</v>
      </c>
    </row>
    <row r="73" spans="1:12" x14ac:dyDescent="0.25">
      <c r="A73">
        <v>2010</v>
      </c>
      <c r="B73" t="s">
        <v>35</v>
      </c>
      <c r="C73" t="s">
        <v>7</v>
      </c>
      <c r="D73" s="3" t="s">
        <v>8</v>
      </c>
      <c r="E73" s="1">
        <v>7.2500000000000004E-3</v>
      </c>
      <c r="F73" s="1">
        <v>1372.0763999999999</v>
      </c>
      <c r="G73" s="1">
        <v>14.372730000000001</v>
      </c>
      <c r="H73" s="1">
        <v>302.20857000000001</v>
      </c>
      <c r="I73" s="1">
        <v>27.828289999999999</v>
      </c>
      <c r="J73" s="1">
        <v>3.5365600000000001</v>
      </c>
      <c r="K73" s="1">
        <f t="shared" si="2"/>
        <v>1720.0298</v>
      </c>
      <c r="L73" s="1">
        <v>118.88251</v>
      </c>
    </row>
    <row r="74" spans="1:12" x14ac:dyDescent="0.25">
      <c r="A74">
        <v>2010</v>
      </c>
      <c r="B74" t="s">
        <v>35</v>
      </c>
      <c r="C74" t="s">
        <v>7</v>
      </c>
      <c r="D74" s="3" t="s">
        <v>9</v>
      </c>
      <c r="E74" s="1">
        <v>6.9199999999999999E-3</v>
      </c>
      <c r="F74" s="1">
        <v>1318.6929299999999</v>
      </c>
      <c r="G74" s="1">
        <v>12.963800000000001</v>
      </c>
      <c r="H74" s="1">
        <v>277.31272999999999</v>
      </c>
      <c r="I74" s="1">
        <v>28.404499999999999</v>
      </c>
      <c r="J74" s="1">
        <v>3.1945399999999999</v>
      </c>
      <c r="K74" s="1">
        <f t="shared" si="2"/>
        <v>1640.5754200000001</v>
      </c>
      <c r="L74" s="1">
        <v>112.69275</v>
      </c>
    </row>
    <row r="75" spans="1:12" x14ac:dyDescent="0.25">
      <c r="A75">
        <v>2010</v>
      </c>
      <c r="B75" t="s">
        <v>35</v>
      </c>
      <c r="C75" t="s">
        <v>18</v>
      </c>
      <c r="D75" s="3" t="s">
        <v>17</v>
      </c>
      <c r="E75" s="1">
        <v>8.8100000000000001E-3</v>
      </c>
      <c r="F75" s="1">
        <v>1697.32491</v>
      </c>
      <c r="G75" s="1">
        <v>17.546250000000001</v>
      </c>
      <c r="H75" s="1">
        <v>365.01771000000002</v>
      </c>
      <c r="I75" s="1">
        <v>33.448680000000003</v>
      </c>
      <c r="J75" s="1">
        <v>4.3746</v>
      </c>
      <c r="K75" s="1">
        <f t="shared" si="2"/>
        <v>2117.7209600000001</v>
      </c>
      <c r="L75" s="1">
        <v>145.88165000000001</v>
      </c>
    </row>
    <row r="76" spans="1:12" x14ac:dyDescent="0.25">
      <c r="A76">
        <v>2010</v>
      </c>
      <c r="B76" t="s">
        <v>35</v>
      </c>
      <c r="C76" t="s">
        <v>18</v>
      </c>
      <c r="D76" s="3" t="s">
        <v>21</v>
      </c>
      <c r="E76" s="1">
        <v>3.6020000000000003E-2</v>
      </c>
      <c r="F76" s="1">
        <v>2526.58221</v>
      </c>
      <c r="G76" s="1">
        <v>40.360370000000003</v>
      </c>
      <c r="H76" s="1">
        <v>487.56160999999997</v>
      </c>
      <c r="I76" s="1">
        <v>52.486739999999998</v>
      </c>
      <c r="J76" s="1">
        <v>11.84769</v>
      </c>
      <c r="K76" s="1">
        <f t="shared" si="2"/>
        <v>3118.87464</v>
      </c>
      <c r="L76" s="1">
        <v>204.40917999999999</v>
      </c>
    </row>
    <row r="77" spans="1:12" x14ac:dyDescent="0.25">
      <c r="A77">
        <v>2010</v>
      </c>
      <c r="B77" t="s">
        <v>35</v>
      </c>
      <c r="C77" t="s">
        <v>18</v>
      </c>
      <c r="D77" s="3" t="s">
        <v>22</v>
      </c>
      <c r="E77" s="1">
        <v>4.104E-2</v>
      </c>
      <c r="F77" s="1">
        <v>3048.2754100000002</v>
      </c>
      <c r="G77" s="1">
        <v>51.258299999999998</v>
      </c>
      <c r="H77" s="1">
        <v>595.10341000000005</v>
      </c>
      <c r="I77" s="1">
        <v>58.809150000000002</v>
      </c>
      <c r="J77" s="1">
        <v>14.68609</v>
      </c>
      <c r="K77" s="1">
        <f t="shared" si="2"/>
        <v>3768.1734000000006</v>
      </c>
      <c r="L77" s="1">
        <v>252.42930999999999</v>
      </c>
    </row>
    <row r="78" spans="1:12" s="4" customFormat="1" x14ac:dyDescent="0.25">
      <c r="A78" s="4">
        <v>2010</v>
      </c>
      <c r="B78" s="4" t="s">
        <v>35</v>
      </c>
      <c r="C78" s="4" t="s">
        <v>18</v>
      </c>
      <c r="D78" s="4" t="s">
        <v>23</v>
      </c>
      <c r="E78" s="5">
        <v>5.237E-2</v>
      </c>
      <c r="F78" s="5">
        <v>3446.9021499999999</v>
      </c>
      <c r="G78" s="5">
        <v>73.868319999999997</v>
      </c>
      <c r="H78" s="5">
        <v>600.55291999999997</v>
      </c>
      <c r="I78" s="5">
        <v>76.673000000000002</v>
      </c>
      <c r="J78" s="5">
        <v>17.695239999999998</v>
      </c>
      <c r="K78" s="5">
        <f t="shared" si="2"/>
        <v>4215.7439999999997</v>
      </c>
      <c r="L78" s="5">
        <v>285.90539999999999</v>
      </c>
    </row>
    <row r="79" spans="1:12" x14ac:dyDescent="0.25">
      <c r="A79">
        <v>2010</v>
      </c>
      <c r="B79" t="s">
        <v>35</v>
      </c>
      <c r="C79" t="s">
        <v>19</v>
      </c>
      <c r="D79" s="3" t="s">
        <v>24</v>
      </c>
      <c r="E79" s="1">
        <v>1.383E-2</v>
      </c>
      <c r="F79" s="1">
        <v>1543.19191</v>
      </c>
      <c r="G79" s="1">
        <v>26.517939999999999</v>
      </c>
      <c r="H79" s="1">
        <v>333.95938999999998</v>
      </c>
      <c r="I79" s="1">
        <v>32.585090000000001</v>
      </c>
      <c r="J79" s="1">
        <v>7.6454399999999998</v>
      </c>
      <c r="K79" s="1">
        <f t="shared" si="2"/>
        <v>1943.9136000000001</v>
      </c>
      <c r="L79" s="1">
        <v>132.37636000000001</v>
      </c>
    </row>
    <row r="80" spans="1:12" x14ac:dyDescent="0.25">
      <c r="A80">
        <v>2010</v>
      </c>
      <c r="B80" t="s">
        <v>35</v>
      </c>
      <c r="C80" t="s">
        <v>19</v>
      </c>
      <c r="D80" s="3" t="s">
        <v>25</v>
      </c>
      <c r="E80" s="1">
        <v>1.772E-2</v>
      </c>
      <c r="F80" s="1">
        <v>2029.49253</v>
      </c>
      <c r="G80" s="1">
        <v>36.991039999999998</v>
      </c>
      <c r="H80" s="1">
        <v>437.39463000000001</v>
      </c>
      <c r="I80" s="1">
        <v>38.211950000000002</v>
      </c>
      <c r="J80" s="1">
        <v>10.34868</v>
      </c>
      <c r="K80" s="1">
        <f t="shared" si="2"/>
        <v>2552.4565499999999</v>
      </c>
      <c r="L80" s="1">
        <v>178.09988000000001</v>
      </c>
    </row>
    <row r="81" spans="1:12" s="4" customFormat="1" x14ac:dyDescent="0.25">
      <c r="A81" s="4">
        <v>2010</v>
      </c>
      <c r="B81" s="4" t="s">
        <v>35</v>
      </c>
      <c r="C81" s="4" t="s">
        <v>19</v>
      </c>
      <c r="D81" s="4" t="s">
        <v>26</v>
      </c>
      <c r="E81" s="5">
        <v>3.0630000000000001E-2</v>
      </c>
      <c r="F81" s="5">
        <v>2496.9788100000001</v>
      </c>
      <c r="G81" s="5">
        <v>60.565390000000001</v>
      </c>
      <c r="H81" s="5">
        <v>453.50367999999997</v>
      </c>
      <c r="I81" s="5">
        <v>57.467970000000001</v>
      </c>
      <c r="J81" s="5">
        <v>13.651</v>
      </c>
      <c r="K81" s="5">
        <f t="shared" si="2"/>
        <v>3082.1974800000003</v>
      </c>
      <c r="L81" s="5">
        <v>216.59989999999999</v>
      </c>
    </row>
    <row r="82" spans="1:12" x14ac:dyDescent="0.25">
      <c r="A82">
        <v>2010</v>
      </c>
      <c r="B82" t="s">
        <v>35</v>
      </c>
      <c r="C82" t="s">
        <v>20</v>
      </c>
      <c r="D82" s="3" t="s">
        <v>28</v>
      </c>
      <c r="E82" s="1">
        <v>1.528E-2</v>
      </c>
      <c r="F82" s="1">
        <v>2422.31907</v>
      </c>
      <c r="G82" s="1">
        <v>36.29148</v>
      </c>
      <c r="H82" s="1">
        <v>525.88066000000003</v>
      </c>
      <c r="I82" s="1">
        <v>37.724620000000002</v>
      </c>
      <c r="J82" s="1">
        <v>10.19646</v>
      </c>
      <c r="K82" s="1">
        <f t="shared" si="2"/>
        <v>3032.4275699999998</v>
      </c>
      <c r="L82" s="1">
        <v>209.11419000000001</v>
      </c>
    </row>
    <row r="83" spans="1:12" x14ac:dyDescent="0.25">
      <c r="A83">
        <v>2010</v>
      </c>
      <c r="B83" t="s">
        <v>35</v>
      </c>
      <c r="C83" t="s">
        <v>20</v>
      </c>
      <c r="D83" s="3" t="s">
        <v>27</v>
      </c>
      <c r="E83" s="1">
        <v>4.2320000000000003E-2</v>
      </c>
      <c r="F83" s="1">
        <v>3194.7143500000002</v>
      </c>
      <c r="G83" s="1">
        <v>59.35895</v>
      </c>
      <c r="H83" s="1">
        <v>636.58245999999997</v>
      </c>
      <c r="I83" s="1">
        <v>54.87585</v>
      </c>
      <c r="J83" s="1">
        <v>17.81859</v>
      </c>
      <c r="K83" s="1">
        <f t="shared" si="2"/>
        <v>3963.3925199999999</v>
      </c>
      <c r="L83" s="1">
        <v>262.82337999999999</v>
      </c>
    </row>
    <row r="84" spans="1:12" x14ac:dyDescent="0.25">
      <c r="A84">
        <v>2010</v>
      </c>
      <c r="B84" t="s">
        <v>35</v>
      </c>
      <c r="C84" t="s">
        <v>20</v>
      </c>
      <c r="D84" s="3" t="s">
        <v>29</v>
      </c>
      <c r="E84" s="1">
        <v>4.7719999999999999E-2</v>
      </c>
      <c r="F84" s="1">
        <v>3756.49548</v>
      </c>
      <c r="G84" s="1">
        <v>71.396789999999996</v>
      </c>
      <c r="H84" s="1">
        <v>753.06551000000002</v>
      </c>
      <c r="I84" s="1">
        <v>61.341610000000003</v>
      </c>
      <c r="J84" s="1">
        <v>21.015239999999999</v>
      </c>
      <c r="K84" s="1">
        <f t="shared" si="2"/>
        <v>4663.3623500000003</v>
      </c>
      <c r="L84" s="1">
        <v>314.34836000000001</v>
      </c>
    </row>
    <row r="85" spans="1:12" s="4" customFormat="1" x14ac:dyDescent="0.25">
      <c r="A85" s="4">
        <v>2010</v>
      </c>
      <c r="B85" s="4" t="s">
        <v>35</v>
      </c>
      <c r="C85" s="4" t="s">
        <v>20</v>
      </c>
      <c r="D85" s="4" t="s">
        <v>30</v>
      </c>
      <c r="E85" s="5">
        <v>5.8599999999999999E-2</v>
      </c>
      <c r="F85" s="5">
        <v>4107.2536300000002</v>
      </c>
      <c r="G85" s="5">
        <v>92.645650000000003</v>
      </c>
      <c r="H85" s="5">
        <v>747.83835999999997</v>
      </c>
      <c r="I85" s="5">
        <v>79.034289999999999</v>
      </c>
      <c r="J85" s="5">
        <v>23.596609999999998</v>
      </c>
      <c r="K85" s="5">
        <f t="shared" si="2"/>
        <v>5050.4271399999998</v>
      </c>
      <c r="L85" s="5">
        <v>343.63934</v>
      </c>
    </row>
    <row r="86" spans="1:12" s="4" customFormat="1" x14ac:dyDescent="0.25">
      <c r="A86" s="4">
        <v>2010</v>
      </c>
      <c r="B86" s="4" t="s">
        <v>41</v>
      </c>
      <c r="C86" s="4" t="s">
        <v>18</v>
      </c>
      <c r="D86" s="4" t="s">
        <v>23</v>
      </c>
      <c r="E86" s="5">
        <v>5.1958727069599642E-2</v>
      </c>
      <c r="F86" s="5">
        <v>3502.7484920050592</v>
      </c>
      <c r="G86" s="5">
        <v>108.26012424715704</v>
      </c>
      <c r="H86" s="5">
        <v>409.5755135525028</v>
      </c>
      <c r="I86" s="5">
        <v>94.11216901988513</v>
      </c>
      <c r="J86" s="5">
        <v>21.811119584142478</v>
      </c>
      <c r="K86" s="5">
        <v>4136.5593771358162</v>
      </c>
      <c r="L86" s="5">
        <v>286.60330591252836</v>
      </c>
    </row>
    <row r="87" spans="1:12" s="4" customFormat="1" x14ac:dyDescent="0.25">
      <c r="A87" s="4">
        <v>2010</v>
      </c>
      <c r="B87" s="4" t="s">
        <v>41</v>
      </c>
      <c r="C87" s="4" t="s">
        <v>19</v>
      </c>
      <c r="D87" s="4" t="s">
        <v>26</v>
      </c>
      <c r="E87" s="5">
        <v>3.0144248551596985E-2</v>
      </c>
      <c r="F87" s="5">
        <v>2540.2146549055969</v>
      </c>
      <c r="G87" s="5">
        <v>86.583080972495495</v>
      </c>
      <c r="H87" s="5">
        <v>311.9001915094932</v>
      </c>
      <c r="I87" s="5">
        <v>70.707052203339714</v>
      </c>
      <c r="J87" s="5">
        <v>16.989331344169582</v>
      </c>
      <c r="K87" s="5">
        <v>3026.4244551836473</v>
      </c>
      <c r="L87" s="5">
        <v>217.06912958781908</v>
      </c>
    </row>
    <row r="88" spans="1:12" s="4" customFormat="1" x14ac:dyDescent="0.25">
      <c r="A88" s="4">
        <v>2010</v>
      </c>
      <c r="B88" s="4" t="s">
        <v>41</v>
      </c>
      <c r="C88" s="4" t="s">
        <v>20</v>
      </c>
      <c r="D88" s="4" t="s">
        <v>30</v>
      </c>
      <c r="E88" s="5">
        <v>5.7870411975305222E-2</v>
      </c>
      <c r="F88" s="5">
        <v>4176.6953570807882</v>
      </c>
      <c r="G88" s="5">
        <v>135.00792652861315</v>
      </c>
      <c r="H88" s="5">
        <v>516.10125467417333</v>
      </c>
      <c r="I88" s="5">
        <v>100.56950100721293</v>
      </c>
      <c r="J88" s="5">
        <v>28.930805781334904</v>
      </c>
      <c r="K88" s="5">
        <v>4957.362715484097</v>
      </c>
      <c r="L88" s="5">
        <v>344.45315887102851</v>
      </c>
    </row>
    <row r="89" spans="1:12" x14ac:dyDescent="0.25">
      <c r="A89">
        <v>2015</v>
      </c>
      <c r="B89" t="s">
        <v>5</v>
      </c>
      <c r="C89" t="s">
        <v>7</v>
      </c>
      <c r="D89" s="3" t="s">
        <v>6</v>
      </c>
      <c r="E89" s="1">
        <v>2.5899999999999999E-3</v>
      </c>
      <c r="F89" s="1">
        <v>134.60711000000001</v>
      </c>
      <c r="G89" s="1">
        <v>8.7992299999999997</v>
      </c>
      <c r="H89" s="1">
        <v>4.9259899999999996</v>
      </c>
      <c r="I89" s="1">
        <v>22.653310000000001</v>
      </c>
      <c r="J89" s="1">
        <v>1.45137</v>
      </c>
      <c r="K89" s="1">
        <f t="shared" ref="K89:K120" si="3">SUM(E89:J89)</f>
        <v>172.43960000000001</v>
      </c>
      <c r="L89" s="1">
        <v>14.75028</v>
      </c>
    </row>
    <row r="90" spans="1:12" x14ac:dyDescent="0.25">
      <c r="A90">
        <v>2015</v>
      </c>
      <c r="B90" t="s">
        <v>5</v>
      </c>
      <c r="C90" t="s">
        <v>7</v>
      </c>
      <c r="D90" s="3" t="s">
        <v>8</v>
      </c>
      <c r="E90" s="1">
        <v>7.3200000000000001E-3</v>
      </c>
      <c r="F90" s="1">
        <v>1254.0616399999999</v>
      </c>
      <c r="G90" s="1">
        <v>106.44795999999999</v>
      </c>
      <c r="H90" s="1">
        <v>60.386960000000002</v>
      </c>
      <c r="I90" s="1">
        <v>57.122300000000003</v>
      </c>
      <c r="J90" s="1">
        <v>17.644079999999999</v>
      </c>
      <c r="K90" s="1">
        <f t="shared" si="3"/>
        <v>1495.6702599999999</v>
      </c>
      <c r="L90" s="1">
        <v>131.75027</v>
      </c>
    </row>
    <row r="91" spans="1:12" x14ac:dyDescent="0.25">
      <c r="A91">
        <v>2015</v>
      </c>
      <c r="B91" t="s">
        <v>5</v>
      </c>
      <c r="C91" t="s">
        <v>7</v>
      </c>
      <c r="D91" s="3" t="s">
        <v>9</v>
      </c>
      <c r="E91" s="1">
        <v>6.9800000000000001E-3</v>
      </c>
      <c r="F91" s="1">
        <v>1210.4219599999999</v>
      </c>
      <c r="G91" s="1">
        <v>97.605909999999994</v>
      </c>
      <c r="H91" s="1">
        <v>55.07161</v>
      </c>
      <c r="I91" s="1">
        <v>55.333979999999997</v>
      </c>
      <c r="J91" s="1">
        <v>16.16337</v>
      </c>
      <c r="K91" s="1">
        <f t="shared" si="3"/>
        <v>1434.6038099999998</v>
      </c>
      <c r="L91" s="1">
        <v>124.53424</v>
      </c>
    </row>
    <row r="92" spans="1:12" x14ac:dyDescent="0.25">
      <c r="A92">
        <v>2015</v>
      </c>
      <c r="B92" t="s">
        <v>5</v>
      </c>
      <c r="C92" t="s">
        <v>18</v>
      </c>
      <c r="D92" s="3" t="s">
        <v>17</v>
      </c>
      <c r="E92" s="1">
        <v>8.8999999999999999E-3</v>
      </c>
      <c r="F92" s="1">
        <v>1557.32927</v>
      </c>
      <c r="G92" s="1">
        <v>128.73124000000001</v>
      </c>
      <c r="H92" s="1">
        <v>73.685980000000001</v>
      </c>
      <c r="I92" s="1">
        <v>68.826499999999996</v>
      </c>
      <c r="J92" s="1">
        <v>21.412269999999999</v>
      </c>
      <c r="K92" s="1">
        <f t="shared" si="3"/>
        <v>1849.99416</v>
      </c>
      <c r="L92" s="1">
        <v>161.56527</v>
      </c>
    </row>
    <row r="93" spans="1:12" x14ac:dyDescent="0.25">
      <c r="A93">
        <v>2015</v>
      </c>
      <c r="B93" t="s">
        <v>5</v>
      </c>
      <c r="C93" t="s">
        <v>18</v>
      </c>
      <c r="D93" s="3" t="s">
        <v>21</v>
      </c>
      <c r="E93" s="1">
        <v>3.6130000000000002E-2</v>
      </c>
      <c r="F93" s="1">
        <v>2360.7698399999999</v>
      </c>
      <c r="G93" s="1">
        <v>172.70689999999999</v>
      </c>
      <c r="H93" s="1">
        <v>141.00523999999999</v>
      </c>
      <c r="I93" s="1">
        <v>94.599249999999998</v>
      </c>
      <c r="J93" s="1">
        <v>32.128819999999997</v>
      </c>
      <c r="K93" s="1">
        <f t="shared" si="3"/>
        <v>2801.2461800000001</v>
      </c>
      <c r="L93" s="1">
        <v>223.12569999999999</v>
      </c>
    </row>
    <row r="94" spans="1:12" x14ac:dyDescent="0.25">
      <c r="A94">
        <v>2015</v>
      </c>
      <c r="B94" t="s">
        <v>5</v>
      </c>
      <c r="C94" t="s">
        <v>18</v>
      </c>
      <c r="D94" s="3" t="s">
        <v>22</v>
      </c>
      <c r="E94" s="1">
        <v>4.1180000000000001E-2</v>
      </c>
      <c r="F94" s="1">
        <v>2849.1519600000001</v>
      </c>
      <c r="G94" s="1">
        <v>212.61564999999999</v>
      </c>
      <c r="H94" s="1">
        <v>173.39112</v>
      </c>
      <c r="I94" s="1">
        <v>110.15470000000001</v>
      </c>
      <c r="J94" s="1">
        <v>39.415309999999998</v>
      </c>
      <c r="K94" s="1">
        <f t="shared" si="3"/>
        <v>3384.7699200000002</v>
      </c>
      <c r="L94" s="1">
        <v>275.47050000000002</v>
      </c>
    </row>
    <row r="95" spans="1:12" s="4" customFormat="1" x14ac:dyDescent="0.25">
      <c r="A95" s="4">
        <v>2015</v>
      </c>
      <c r="B95" s="4" t="s">
        <v>5</v>
      </c>
      <c r="C95" s="4" t="s">
        <v>18</v>
      </c>
      <c r="D95" s="4" t="s">
        <v>23</v>
      </c>
      <c r="E95" s="5">
        <v>5.2499999999999998E-2</v>
      </c>
      <c r="F95" s="5">
        <v>3257.5929500000002</v>
      </c>
      <c r="G95" s="5">
        <v>227.60137</v>
      </c>
      <c r="H95" s="5">
        <v>198.87672000000001</v>
      </c>
      <c r="I95" s="5">
        <v>125.59312</v>
      </c>
      <c r="J95" s="5">
        <v>41.256340000000002</v>
      </c>
      <c r="K95" s="5">
        <f t="shared" si="3"/>
        <v>3850.973</v>
      </c>
      <c r="L95" s="5">
        <v>307.88036</v>
      </c>
    </row>
    <row r="96" spans="1:12" x14ac:dyDescent="0.25">
      <c r="A96">
        <v>2015</v>
      </c>
      <c r="B96" t="s">
        <v>5</v>
      </c>
      <c r="C96" t="s">
        <v>19</v>
      </c>
      <c r="D96" s="3" t="s">
        <v>24</v>
      </c>
      <c r="E96" s="1">
        <v>1.391E-2</v>
      </c>
      <c r="F96" s="1">
        <v>1429.2957100000001</v>
      </c>
      <c r="G96" s="1">
        <v>119.42318</v>
      </c>
      <c r="H96" s="1">
        <v>91.357910000000004</v>
      </c>
      <c r="I96" s="1">
        <v>62.151400000000002</v>
      </c>
      <c r="J96" s="1">
        <v>21.884679999999999</v>
      </c>
      <c r="K96" s="1">
        <f t="shared" si="3"/>
        <v>1724.1267899999998</v>
      </c>
      <c r="L96" s="1">
        <v>145.65967000000001</v>
      </c>
    </row>
    <row r="97" spans="1:12" x14ac:dyDescent="0.25">
      <c r="A97">
        <v>2015</v>
      </c>
      <c r="B97" t="s">
        <v>5</v>
      </c>
      <c r="C97" t="s">
        <v>19</v>
      </c>
      <c r="D97" s="3" t="s">
        <v>25</v>
      </c>
      <c r="E97" s="1">
        <v>1.7840000000000002E-2</v>
      </c>
      <c r="F97" s="1">
        <v>1883.65761</v>
      </c>
      <c r="G97" s="1">
        <v>157.96208999999999</v>
      </c>
      <c r="H97" s="1">
        <v>122.16271999999999</v>
      </c>
      <c r="I97" s="1">
        <v>76.710890000000006</v>
      </c>
      <c r="J97" s="1">
        <v>28.891359999999999</v>
      </c>
      <c r="K97" s="1">
        <f t="shared" si="3"/>
        <v>2269.4025099999999</v>
      </c>
      <c r="L97" s="1">
        <v>195.58509000000001</v>
      </c>
    </row>
    <row r="98" spans="1:12" s="4" customFormat="1" x14ac:dyDescent="0.25">
      <c r="A98" s="4">
        <v>2015</v>
      </c>
      <c r="B98" s="4" t="s">
        <v>5</v>
      </c>
      <c r="C98" s="4" t="s">
        <v>19</v>
      </c>
      <c r="D98" s="4" t="s">
        <v>26</v>
      </c>
      <c r="E98" s="5">
        <v>3.074E-2</v>
      </c>
      <c r="F98" s="5">
        <v>2357.35635</v>
      </c>
      <c r="G98" s="5">
        <v>176.64184</v>
      </c>
      <c r="H98" s="5">
        <v>151.11085</v>
      </c>
      <c r="I98" s="5">
        <v>94.409779999999998</v>
      </c>
      <c r="J98" s="5">
        <v>31.4437</v>
      </c>
      <c r="K98" s="5">
        <f t="shared" si="3"/>
        <v>2810.9932600000002</v>
      </c>
      <c r="L98" s="5">
        <v>233.39440999999999</v>
      </c>
    </row>
    <row r="99" spans="1:12" x14ac:dyDescent="0.25">
      <c r="A99">
        <v>2015</v>
      </c>
      <c r="B99" t="s">
        <v>5</v>
      </c>
      <c r="C99" t="s">
        <v>20</v>
      </c>
      <c r="D99" s="3" t="s">
        <v>28</v>
      </c>
      <c r="E99" s="1">
        <v>1.542E-2</v>
      </c>
      <c r="F99" s="1">
        <v>2238.8120399999998</v>
      </c>
      <c r="G99" s="1">
        <v>187.65289999999999</v>
      </c>
      <c r="H99" s="1">
        <v>131.16555</v>
      </c>
      <c r="I99" s="1">
        <v>85.891869999999997</v>
      </c>
      <c r="J99" s="1">
        <v>33.396299999999997</v>
      </c>
      <c r="K99" s="1">
        <f t="shared" si="3"/>
        <v>2676.93408</v>
      </c>
      <c r="L99" s="1">
        <v>230.99734000000001</v>
      </c>
    </row>
    <row r="100" spans="1:12" x14ac:dyDescent="0.25">
      <c r="A100">
        <v>2015</v>
      </c>
      <c r="B100" t="s">
        <v>5</v>
      </c>
      <c r="C100" t="s">
        <v>20</v>
      </c>
      <c r="D100" s="3" t="s">
        <v>27</v>
      </c>
      <c r="E100" s="1">
        <v>4.2479999999999997E-2</v>
      </c>
      <c r="F100" s="1">
        <v>2991.2916500000001</v>
      </c>
      <c r="G100" s="1">
        <v>227.61561</v>
      </c>
      <c r="H100" s="1">
        <v>197.96272999999999</v>
      </c>
      <c r="I100" s="1">
        <v>108.42072</v>
      </c>
      <c r="J100" s="1">
        <v>43.608550000000001</v>
      </c>
      <c r="K100" s="1">
        <f t="shared" si="3"/>
        <v>3568.9417400000002</v>
      </c>
      <c r="L100" s="1">
        <v>287.17743999999999</v>
      </c>
    </row>
    <row r="101" spans="1:12" x14ac:dyDescent="0.25">
      <c r="A101">
        <v>2015</v>
      </c>
      <c r="B101" t="s">
        <v>5</v>
      </c>
      <c r="C101" t="s">
        <v>20</v>
      </c>
      <c r="D101" s="3" t="s">
        <v>29</v>
      </c>
      <c r="E101" s="1">
        <v>4.7919999999999997E-2</v>
      </c>
      <c r="F101" s="1">
        <v>3517.5050900000001</v>
      </c>
      <c r="G101" s="1">
        <v>270.81887999999998</v>
      </c>
      <c r="H101" s="1">
        <v>233.76606000000001</v>
      </c>
      <c r="I101" s="1">
        <v>124.80544999999999</v>
      </c>
      <c r="J101" s="1">
        <v>51.583829999999999</v>
      </c>
      <c r="K101" s="1">
        <f t="shared" si="3"/>
        <v>4198.5272299999997</v>
      </c>
      <c r="L101" s="1">
        <v>343.36534999999998</v>
      </c>
    </row>
    <row r="102" spans="1:12" s="4" customFormat="1" x14ac:dyDescent="0.25">
      <c r="A102" s="4">
        <v>2015</v>
      </c>
      <c r="B102" s="4" t="s">
        <v>5</v>
      </c>
      <c r="C102" s="4" t="s">
        <v>20</v>
      </c>
      <c r="D102" s="4" t="s">
        <v>30</v>
      </c>
      <c r="E102" s="5">
        <v>5.8790000000000002E-2</v>
      </c>
      <c r="F102" s="5">
        <v>3880.7720800000002</v>
      </c>
      <c r="G102" s="5">
        <v>281.87065000000001</v>
      </c>
      <c r="H102" s="5">
        <v>255.17092</v>
      </c>
      <c r="I102" s="5">
        <v>139.25362999999999</v>
      </c>
      <c r="J102" s="5">
        <v>52.60239</v>
      </c>
      <c r="K102" s="5">
        <f t="shared" si="3"/>
        <v>4609.7284600000003</v>
      </c>
      <c r="L102" s="5">
        <v>371.18619000000001</v>
      </c>
    </row>
    <row r="103" spans="1:12" x14ac:dyDescent="0.25">
      <c r="A103">
        <v>2015</v>
      </c>
      <c r="B103" t="s">
        <v>32</v>
      </c>
      <c r="C103" t="s">
        <v>7</v>
      </c>
      <c r="D103" s="3" t="s">
        <v>6</v>
      </c>
      <c r="E103" s="1">
        <v>2.82E-3</v>
      </c>
      <c r="F103" s="1">
        <v>140.03827000000001</v>
      </c>
      <c r="G103" s="1">
        <v>3.9124699999999999</v>
      </c>
      <c r="H103" s="1">
        <v>3.2517100000000001</v>
      </c>
      <c r="I103" s="1">
        <v>22.502359999999999</v>
      </c>
      <c r="J103" s="1">
        <v>0.55373000000000006</v>
      </c>
      <c r="K103" s="1">
        <f t="shared" si="3"/>
        <v>170.26136000000005</v>
      </c>
      <c r="L103" s="1">
        <v>12.38724</v>
      </c>
    </row>
    <row r="104" spans="1:12" x14ac:dyDescent="0.25">
      <c r="A104">
        <v>2015</v>
      </c>
      <c r="B104" t="s">
        <v>32</v>
      </c>
      <c r="C104" t="s">
        <v>7</v>
      </c>
      <c r="D104" s="3" t="s">
        <v>8</v>
      </c>
      <c r="E104" s="1">
        <v>1.021E-2</v>
      </c>
      <c r="F104" s="1">
        <v>1332.41347</v>
      </c>
      <c r="G104" s="1">
        <v>48.14602</v>
      </c>
      <c r="H104" s="1">
        <v>40.640250000000002</v>
      </c>
      <c r="I104" s="1">
        <v>55.680489999999999</v>
      </c>
      <c r="J104" s="1">
        <v>6.9108900000000002</v>
      </c>
      <c r="K104" s="1">
        <f t="shared" si="3"/>
        <v>1483.8013299999998</v>
      </c>
      <c r="L104" s="1">
        <v>104.75642000000001</v>
      </c>
    </row>
    <row r="105" spans="1:12" x14ac:dyDescent="0.25">
      <c r="A105">
        <v>2015</v>
      </c>
      <c r="B105" t="s">
        <v>32</v>
      </c>
      <c r="C105" t="s">
        <v>7</v>
      </c>
      <c r="D105" s="3" t="s">
        <v>9</v>
      </c>
      <c r="E105" s="1">
        <v>9.6299999999999997E-3</v>
      </c>
      <c r="F105" s="1">
        <v>1282.2685799999999</v>
      </c>
      <c r="G105" s="1">
        <v>44.004959999999997</v>
      </c>
      <c r="H105" s="1">
        <v>36.91395</v>
      </c>
      <c r="I105" s="1">
        <v>54.003450000000001</v>
      </c>
      <c r="J105" s="1">
        <v>6.2959399999999999</v>
      </c>
      <c r="K105" s="1">
        <f t="shared" si="3"/>
        <v>1423.4965099999997</v>
      </c>
      <c r="L105" s="1">
        <v>99.700360000000003</v>
      </c>
    </row>
    <row r="106" spans="1:12" x14ac:dyDescent="0.25">
      <c r="A106">
        <v>2015</v>
      </c>
      <c r="B106" t="s">
        <v>32</v>
      </c>
      <c r="C106" t="s">
        <v>18</v>
      </c>
      <c r="D106" s="3" t="s">
        <v>17</v>
      </c>
      <c r="E106" s="1">
        <v>1.2370000000000001E-2</v>
      </c>
      <c r="F106" s="1">
        <v>1649.8552</v>
      </c>
      <c r="G106" s="1">
        <v>58.263390000000001</v>
      </c>
      <c r="H106" s="1">
        <v>49.782049999999998</v>
      </c>
      <c r="I106" s="1">
        <v>67.026169999999993</v>
      </c>
      <c r="J106" s="1">
        <v>8.4431700000000003</v>
      </c>
      <c r="K106" s="1">
        <f t="shared" si="3"/>
        <v>1833.3823500000001</v>
      </c>
      <c r="L106" s="1">
        <v>128.74619999999999</v>
      </c>
    </row>
    <row r="107" spans="1:12" x14ac:dyDescent="0.25">
      <c r="A107">
        <v>2015</v>
      </c>
      <c r="B107" t="s">
        <v>32</v>
      </c>
      <c r="C107" t="s">
        <v>18</v>
      </c>
      <c r="D107" s="3" t="s">
        <v>21</v>
      </c>
      <c r="E107" s="1">
        <v>4.0259999999999997E-2</v>
      </c>
      <c r="F107" s="1">
        <v>2470.21783</v>
      </c>
      <c r="G107" s="1">
        <v>88.805459999999997</v>
      </c>
      <c r="H107" s="1">
        <v>112.53232</v>
      </c>
      <c r="I107" s="1">
        <v>92.436719999999994</v>
      </c>
      <c r="J107" s="1">
        <v>16.68862</v>
      </c>
      <c r="K107" s="1">
        <f t="shared" si="3"/>
        <v>2780.7212100000002</v>
      </c>
      <c r="L107" s="1">
        <v>183.98681999999999</v>
      </c>
    </row>
    <row r="108" spans="1:12" x14ac:dyDescent="0.25">
      <c r="A108">
        <v>2015</v>
      </c>
      <c r="B108" t="s">
        <v>32</v>
      </c>
      <c r="C108" t="s">
        <v>18</v>
      </c>
      <c r="D108" s="3" t="s">
        <v>22</v>
      </c>
      <c r="E108" s="1">
        <v>4.6199999999999998E-2</v>
      </c>
      <c r="F108" s="1">
        <v>2980.0633800000001</v>
      </c>
      <c r="G108" s="1">
        <v>110.24420000000001</v>
      </c>
      <c r="H108" s="1">
        <v>138.60760999999999</v>
      </c>
      <c r="I108" s="1">
        <v>107.45017</v>
      </c>
      <c r="J108" s="1">
        <v>20.5809</v>
      </c>
      <c r="K108" s="1">
        <f t="shared" si="3"/>
        <v>3356.9924600000004</v>
      </c>
      <c r="L108" s="1">
        <v>227.43778</v>
      </c>
    </row>
    <row r="109" spans="1:12" s="4" customFormat="1" x14ac:dyDescent="0.25">
      <c r="A109" s="4">
        <v>2015</v>
      </c>
      <c r="B109" s="4" t="s">
        <v>32</v>
      </c>
      <c r="C109" s="4" t="s">
        <v>18</v>
      </c>
      <c r="D109" s="4" t="s">
        <v>23</v>
      </c>
      <c r="E109" s="5">
        <v>5.7290000000000001E-2</v>
      </c>
      <c r="F109" s="5">
        <v>3381.9819299999999</v>
      </c>
      <c r="G109" s="5">
        <v>130.05647999999999</v>
      </c>
      <c r="H109" s="5">
        <v>165.72721999999999</v>
      </c>
      <c r="I109" s="5">
        <v>123.00673999999999</v>
      </c>
      <c r="J109" s="5">
        <v>23.31054</v>
      </c>
      <c r="K109" s="5">
        <f t="shared" si="3"/>
        <v>3824.1402000000003</v>
      </c>
      <c r="L109" s="5">
        <v>262.08220999999998</v>
      </c>
    </row>
    <row r="110" spans="1:12" x14ac:dyDescent="0.25">
      <c r="A110">
        <v>2015</v>
      </c>
      <c r="B110" t="s">
        <v>32</v>
      </c>
      <c r="C110" t="s">
        <v>19</v>
      </c>
      <c r="D110" s="3" t="s">
        <v>24</v>
      </c>
      <c r="E110" s="1">
        <v>1.6799999999999999E-2</v>
      </c>
      <c r="F110" s="1">
        <v>1504.04819</v>
      </c>
      <c r="G110" s="1">
        <v>60.460299999999997</v>
      </c>
      <c r="H110" s="1">
        <v>71.311710000000005</v>
      </c>
      <c r="I110" s="1">
        <v>60.57432</v>
      </c>
      <c r="J110" s="1">
        <v>11.037649999999999</v>
      </c>
      <c r="K110" s="1">
        <f t="shared" si="3"/>
        <v>1707.4489699999999</v>
      </c>
      <c r="L110" s="1">
        <v>117.96296</v>
      </c>
    </row>
    <row r="111" spans="1:12" x14ac:dyDescent="0.25">
      <c r="A111">
        <v>2015</v>
      </c>
      <c r="B111" t="s">
        <v>32</v>
      </c>
      <c r="C111" t="s">
        <v>19</v>
      </c>
      <c r="D111" s="3" t="s">
        <v>25</v>
      </c>
      <c r="E111" s="1">
        <v>2.1590000000000002E-2</v>
      </c>
      <c r="F111" s="1">
        <v>1978.9354900000001</v>
      </c>
      <c r="G111" s="1">
        <v>81.123379999999997</v>
      </c>
      <c r="H111" s="1">
        <v>96.004829999999998</v>
      </c>
      <c r="I111" s="1">
        <v>74.602800000000002</v>
      </c>
      <c r="J111" s="1">
        <v>14.75975</v>
      </c>
      <c r="K111" s="1">
        <f t="shared" si="3"/>
        <v>2245.4478400000003</v>
      </c>
      <c r="L111" s="1">
        <v>159.25730999999999</v>
      </c>
    </row>
    <row r="112" spans="1:12" s="4" customFormat="1" x14ac:dyDescent="0.25">
      <c r="A112" s="4">
        <v>2015</v>
      </c>
      <c r="B112" s="4" t="s">
        <v>32</v>
      </c>
      <c r="C112" s="4" t="s">
        <v>19</v>
      </c>
      <c r="D112" s="4" t="s">
        <v>26</v>
      </c>
      <c r="E112" s="5">
        <v>3.4340000000000002E-2</v>
      </c>
      <c r="F112" s="5">
        <v>2448.52027</v>
      </c>
      <c r="G112" s="5">
        <v>102.90393</v>
      </c>
      <c r="H112" s="5">
        <v>126.00396000000001</v>
      </c>
      <c r="I112" s="5">
        <v>92.379530000000003</v>
      </c>
      <c r="J112" s="5">
        <v>17.882840000000002</v>
      </c>
      <c r="K112" s="5">
        <f t="shared" si="3"/>
        <v>2787.7248700000005</v>
      </c>
      <c r="L112" s="5">
        <v>198.51006000000001</v>
      </c>
    </row>
    <row r="113" spans="1:12" x14ac:dyDescent="0.25">
      <c r="A113">
        <v>2015</v>
      </c>
      <c r="B113" t="s">
        <v>32</v>
      </c>
      <c r="C113" t="s">
        <v>20</v>
      </c>
      <c r="D113" s="3" t="s">
        <v>28</v>
      </c>
      <c r="E113" s="1">
        <v>2.0119999999999999E-2</v>
      </c>
      <c r="F113" s="1">
        <v>2358.87896</v>
      </c>
      <c r="G113" s="1">
        <v>91.538700000000006</v>
      </c>
      <c r="H113" s="1">
        <v>98.462509999999995</v>
      </c>
      <c r="I113" s="1">
        <v>83.281139999999994</v>
      </c>
      <c r="J113" s="1">
        <v>15.71827</v>
      </c>
      <c r="K113" s="1">
        <f t="shared" si="3"/>
        <v>2647.8996999999999</v>
      </c>
      <c r="L113" s="1">
        <v>185.57133999999999</v>
      </c>
    </row>
    <row r="114" spans="1:12" x14ac:dyDescent="0.25">
      <c r="A114">
        <v>2015</v>
      </c>
      <c r="B114" t="s">
        <v>32</v>
      </c>
      <c r="C114" t="s">
        <v>20</v>
      </c>
      <c r="D114" s="3" t="s">
        <v>27</v>
      </c>
      <c r="E114" s="1">
        <v>4.7699999999999999E-2</v>
      </c>
      <c r="F114" s="1">
        <v>3124.2895100000001</v>
      </c>
      <c r="G114" s="1">
        <v>120.75807</v>
      </c>
      <c r="H114" s="1">
        <v>161.59585000000001</v>
      </c>
      <c r="I114" s="1">
        <v>105.50492</v>
      </c>
      <c r="J114" s="1">
        <v>23.955369999999998</v>
      </c>
      <c r="K114" s="1">
        <f t="shared" si="3"/>
        <v>3536.1514200000001</v>
      </c>
      <c r="L114" s="1">
        <v>236.63500999999999</v>
      </c>
    </row>
    <row r="115" spans="1:12" x14ac:dyDescent="0.25">
      <c r="A115">
        <v>2015</v>
      </c>
      <c r="B115" t="s">
        <v>32</v>
      </c>
      <c r="C115" t="s">
        <v>20</v>
      </c>
      <c r="D115" s="3" t="s">
        <v>29</v>
      </c>
      <c r="E115" s="1">
        <v>5.4089999999999999E-2</v>
      </c>
      <c r="F115" s="1">
        <v>3673.3793599999999</v>
      </c>
      <c r="G115" s="1">
        <v>144.11396999999999</v>
      </c>
      <c r="H115" s="1">
        <v>190.61493999999999</v>
      </c>
      <c r="I115" s="1">
        <v>121.30246</v>
      </c>
      <c r="J115" s="1">
        <v>28.283660000000001</v>
      </c>
      <c r="K115" s="1">
        <f t="shared" si="3"/>
        <v>4157.7484800000002</v>
      </c>
      <c r="L115" s="1">
        <v>283.24484999999999</v>
      </c>
    </row>
    <row r="116" spans="1:12" s="4" customFormat="1" x14ac:dyDescent="0.25">
      <c r="A116" s="4">
        <v>2015</v>
      </c>
      <c r="B116" s="4" t="s">
        <v>32</v>
      </c>
      <c r="C116" s="4" t="s">
        <v>20</v>
      </c>
      <c r="D116" s="4" t="s">
        <v>30</v>
      </c>
      <c r="E116" s="5">
        <v>6.4640000000000003E-2</v>
      </c>
      <c r="F116" s="5">
        <v>4028.4366799999998</v>
      </c>
      <c r="G116" s="5">
        <v>161.63699</v>
      </c>
      <c r="H116" s="5">
        <v>214.21938</v>
      </c>
      <c r="I116" s="5">
        <v>135.92276000000001</v>
      </c>
      <c r="J116" s="5">
        <v>30.492660000000001</v>
      </c>
      <c r="K116" s="5">
        <f t="shared" si="3"/>
        <v>4570.773110000001</v>
      </c>
      <c r="L116" s="5">
        <v>314.11727999999999</v>
      </c>
    </row>
    <row r="117" spans="1:12" x14ac:dyDescent="0.25">
      <c r="A117">
        <v>2015</v>
      </c>
      <c r="B117" t="s">
        <v>36</v>
      </c>
      <c r="C117" t="s">
        <v>7</v>
      </c>
      <c r="D117" s="3" t="s">
        <v>6</v>
      </c>
      <c r="E117" s="1">
        <v>2.5400000000000002E-3</v>
      </c>
      <c r="F117" s="1">
        <v>131.35652999999999</v>
      </c>
      <c r="G117" s="1">
        <v>0.50693999999999995</v>
      </c>
      <c r="H117" s="1">
        <v>43.60472</v>
      </c>
      <c r="I117" s="1">
        <v>20.757680000000001</v>
      </c>
      <c r="J117" s="1">
        <v>0.19994000000000001</v>
      </c>
      <c r="K117" s="1">
        <f t="shared" si="3"/>
        <v>196.42834999999999</v>
      </c>
      <c r="L117" s="1">
        <v>12.035539999999999</v>
      </c>
    </row>
    <row r="118" spans="1:12" x14ac:dyDescent="0.25">
      <c r="A118">
        <v>2015</v>
      </c>
      <c r="B118" t="s">
        <v>36</v>
      </c>
      <c r="C118" t="s">
        <v>7</v>
      </c>
      <c r="D118" s="3" t="s">
        <v>8</v>
      </c>
      <c r="E118" s="1">
        <v>6.7000000000000002E-3</v>
      </c>
      <c r="F118" s="1">
        <v>1218.0060599999999</v>
      </c>
      <c r="G118" s="1">
        <v>6.6615799999999998</v>
      </c>
      <c r="H118" s="1">
        <v>527.41625999999997</v>
      </c>
      <c r="I118" s="1">
        <v>34.34393</v>
      </c>
      <c r="J118" s="1">
        <v>2.58866</v>
      </c>
      <c r="K118" s="1">
        <f t="shared" si="3"/>
        <v>1789.0231899999997</v>
      </c>
      <c r="L118" s="1">
        <v>99.751609999999999</v>
      </c>
    </row>
    <row r="119" spans="1:12" x14ac:dyDescent="0.25">
      <c r="A119">
        <v>2015</v>
      </c>
      <c r="B119" t="s">
        <v>36</v>
      </c>
      <c r="C119" t="s">
        <v>7</v>
      </c>
      <c r="D119" s="3" t="s">
        <v>9</v>
      </c>
      <c r="E119" s="1">
        <v>6.4099999999999999E-3</v>
      </c>
      <c r="F119" s="1">
        <v>1177.2358899999999</v>
      </c>
      <c r="G119" s="1">
        <v>5.8773099999999996</v>
      </c>
      <c r="H119" s="1">
        <v>484.36646000000002</v>
      </c>
      <c r="I119" s="1">
        <v>34.394509999999997</v>
      </c>
      <c r="J119" s="1">
        <v>2.32362</v>
      </c>
      <c r="K119" s="1">
        <f t="shared" si="3"/>
        <v>1704.2041999999999</v>
      </c>
      <c r="L119" s="1">
        <v>95.110290000000006</v>
      </c>
    </row>
    <row r="120" spans="1:12" x14ac:dyDescent="0.25">
      <c r="A120">
        <v>2015</v>
      </c>
      <c r="B120" t="s">
        <v>36</v>
      </c>
      <c r="C120" t="s">
        <v>18</v>
      </c>
      <c r="D120" s="3" t="s">
        <v>17</v>
      </c>
      <c r="E120" s="1">
        <v>8.1399999999999997E-3</v>
      </c>
      <c r="F120" s="1">
        <v>1513.3124399999999</v>
      </c>
      <c r="G120" s="1">
        <v>8.2594999999999992</v>
      </c>
      <c r="H120" s="1">
        <v>637.27679000000001</v>
      </c>
      <c r="I120" s="1">
        <v>41.321010000000001</v>
      </c>
      <c r="J120" s="1">
        <v>3.2353000000000001</v>
      </c>
      <c r="K120" s="1">
        <f t="shared" si="3"/>
        <v>2203.4131799999996</v>
      </c>
      <c r="L120" s="1">
        <v>122.82684999999999</v>
      </c>
    </row>
    <row r="121" spans="1:12" x14ac:dyDescent="0.25">
      <c r="A121">
        <v>2015</v>
      </c>
      <c r="B121" t="s">
        <v>36</v>
      </c>
      <c r="C121" t="s">
        <v>18</v>
      </c>
      <c r="D121" s="3" t="s">
        <v>21</v>
      </c>
      <c r="E121" s="1">
        <v>3.5229999999999997E-2</v>
      </c>
      <c r="F121" s="1">
        <v>2308.2177900000002</v>
      </c>
      <c r="G121" s="1">
        <v>29.31427</v>
      </c>
      <c r="H121" s="1">
        <v>811.74148000000002</v>
      </c>
      <c r="I121" s="1">
        <v>61.858840000000001</v>
      </c>
      <c r="J121" s="1">
        <v>10.4933</v>
      </c>
      <c r="K121" s="1">
        <f t="shared" ref="K121:K152" si="4">SUM(E121:J121)</f>
        <v>3221.6609100000001</v>
      </c>
      <c r="L121" s="1">
        <v>176.98179999999999</v>
      </c>
    </row>
    <row r="122" spans="1:12" x14ac:dyDescent="0.25">
      <c r="A122">
        <v>2015</v>
      </c>
      <c r="B122" t="s">
        <v>36</v>
      </c>
      <c r="C122" t="s">
        <v>18</v>
      </c>
      <c r="D122" s="3" t="s">
        <v>22</v>
      </c>
      <c r="E122" s="1">
        <v>4.0079999999999998E-2</v>
      </c>
      <c r="F122" s="1">
        <v>2784.47408</v>
      </c>
      <c r="G122" s="1">
        <v>37.820500000000003</v>
      </c>
      <c r="H122" s="1">
        <v>990.71441000000004</v>
      </c>
      <c r="I122" s="1">
        <v>70.240870000000001</v>
      </c>
      <c r="J122" s="1">
        <v>13.04119</v>
      </c>
      <c r="K122" s="1">
        <f t="shared" si="4"/>
        <v>3896.33113</v>
      </c>
      <c r="L122" s="1">
        <v>219.0455</v>
      </c>
    </row>
    <row r="123" spans="1:12" s="4" customFormat="1" x14ac:dyDescent="0.25">
      <c r="A123" s="4">
        <v>2015</v>
      </c>
      <c r="B123" s="4" t="s">
        <v>36</v>
      </c>
      <c r="C123" s="4" t="s">
        <v>18</v>
      </c>
      <c r="D123" s="4" t="s">
        <v>23</v>
      </c>
      <c r="E123" s="5">
        <v>5.1459999999999999E-2</v>
      </c>
      <c r="F123" s="5">
        <v>3195.8945899999999</v>
      </c>
      <c r="G123" s="5">
        <v>61.069490000000002</v>
      </c>
      <c r="H123" s="5">
        <v>977.52112</v>
      </c>
      <c r="I123" s="5">
        <v>87.565269999999998</v>
      </c>
      <c r="J123" s="5">
        <v>16.12893</v>
      </c>
      <c r="K123" s="5">
        <f t="shared" si="4"/>
        <v>4338.2308599999997</v>
      </c>
      <c r="L123" s="5">
        <v>254.10655</v>
      </c>
    </row>
    <row r="124" spans="1:12" x14ac:dyDescent="0.25">
      <c r="A124">
        <v>2015</v>
      </c>
      <c r="B124" t="s">
        <v>36</v>
      </c>
      <c r="C124" t="s">
        <v>19</v>
      </c>
      <c r="D124" s="3" t="s">
        <v>24</v>
      </c>
      <c r="E124" s="1">
        <v>1.328E-2</v>
      </c>
      <c r="F124" s="1">
        <v>1391.92896</v>
      </c>
      <c r="G124" s="1">
        <v>18.788440000000001</v>
      </c>
      <c r="H124" s="1">
        <v>561.83802000000003</v>
      </c>
      <c r="I124" s="1">
        <v>39.168550000000003</v>
      </c>
      <c r="J124" s="1">
        <v>6.6999899999999997</v>
      </c>
      <c r="K124" s="1">
        <f t="shared" si="4"/>
        <v>2018.43724</v>
      </c>
      <c r="L124" s="1">
        <v>113.16918</v>
      </c>
    </row>
    <row r="125" spans="1:12" x14ac:dyDescent="0.25">
      <c r="A125">
        <v>2015</v>
      </c>
      <c r="B125" t="s">
        <v>36</v>
      </c>
      <c r="C125" t="s">
        <v>19</v>
      </c>
      <c r="D125" s="3" t="s">
        <v>25</v>
      </c>
      <c r="E125" s="1">
        <v>1.702E-2</v>
      </c>
      <c r="F125" s="1">
        <v>1834.50443</v>
      </c>
      <c r="G125" s="1">
        <v>26.950579999999999</v>
      </c>
      <c r="H125" s="1">
        <v>734.41287</v>
      </c>
      <c r="I125" s="1">
        <v>46.788440000000001</v>
      </c>
      <c r="J125" s="1">
        <v>9.1227900000000002</v>
      </c>
      <c r="K125" s="1">
        <f t="shared" si="4"/>
        <v>2651.7961299999997</v>
      </c>
      <c r="L125" s="1">
        <v>153.13561999999999</v>
      </c>
    </row>
    <row r="126" spans="1:12" s="4" customFormat="1" x14ac:dyDescent="0.25">
      <c r="A126" s="4">
        <v>2015</v>
      </c>
      <c r="B126" s="4" t="s">
        <v>36</v>
      </c>
      <c r="C126" s="4" t="s">
        <v>19</v>
      </c>
      <c r="D126" s="4" t="s">
        <v>26</v>
      </c>
      <c r="E126" s="5">
        <v>2.9950000000000001E-2</v>
      </c>
      <c r="F126" s="5">
        <v>2310.1334000000002</v>
      </c>
      <c r="G126" s="5">
        <v>50.934269999999998</v>
      </c>
      <c r="H126" s="5">
        <v>738.54300000000001</v>
      </c>
      <c r="I126" s="5">
        <v>65.697990000000004</v>
      </c>
      <c r="J126" s="5">
        <v>12.47537</v>
      </c>
      <c r="K126" s="5">
        <f t="shared" si="4"/>
        <v>3177.8139800000008</v>
      </c>
      <c r="L126" s="5">
        <v>192.65152</v>
      </c>
    </row>
    <row r="127" spans="1:12" x14ac:dyDescent="0.25">
      <c r="A127">
        <v>2015</v>
      </c>
      <c r="B127" t="s">
        <v>36</v>
      </c>
      <c r="C127" t="s">
        <v>20</v>
      </c>
      <c r="D127" s="3" t="s">
        <v>28</v>
      </c>
      <c r="E127" s="2">
        <v>1.439E-2</v>
      </c>
      <c r="F127" s="2">
        <v>2177.47415</v>
      </c>
      <c r="G127" s="2">
        <v>23.718060000000001</v>
      </c>
      <c r="H127" s="2">
        <v>897.38121000000001</v>
      </c>
      <c r="I127" s="2">
        <v>48.453760000000003</v>
      </c>
      <c r="J127" s="2">
        <v>8.6603200000000005</v>
      </c>
      <c r="K127" s="2">
        <f t="shared" si="4"/>
        <v>3155.7018899999998</v>
      </c>
      <c r="L127" s="2">
        <v>177.85851</v>
      </c>
    </row>
    <row r="128" spans="1:12" x14ac:dyDescent="0.25">
      <c r="A128">
        <v>2015</v>
      </c>
      <c r="B128" t="s">
        <v>36</v>
      </c>
      <c r="C128" t="s">
        <v>20</v>
      </c>
      <c r="D128" s="3" t="s">
        <v>27</v>
      </c>
      <c r="E128" s="2">
        <v>4.1340000000000002E-2</v>
      </c>
      <c r="F128" s="2">
        <v>2923.0016300000002</v>
      </c>
      <c r="G128" s="2">
        <v>45.387689999999999</v>
      </c>
      <c r="H128" s="2">
        <v>1049.6213</v>
      </c>
      <c r="I128" s="2">
        <v>66.803600000000003</v>
      </c>
      <c r="J128" s="2">
        <v>16.112189999999998</v>
      </c>
      <c r="K128" s="2">
        <f t="shared" si="4"/>
        <v>4100.9677500000007</v>
      </c>
      <c r="L128" s="2">
        <v>228.08947000000001</v>
      </c>
    </row>
    <row r="129" spans="1:12" x14ac:dyDescent="0.25">
      <c r="A129">
        <v>2015</v>
      </c>
      <c r="B129" t="s">
        <v>36</v>
      </c>
      <c r="C129" t="s">
        <v>20</v>
      </c>
      <c r="D129" s="3" t="s">
        <v>29</v>
      </c>
      <c r="E129" s="1">
        <v>4.6559999999999997E-2</v>
      </c>
      <c r="F129" s="1">
        <v>3436.1449499999999</v>
      </c>
      <c r="G129" s="1">
        <v>54.858330000000002</v>
      </c>
      <c r="H129" s="1">
        <v>1242.8670300000001</v>
      </c>
      <c r="I129" s="1">
        <v>75.482320000000001</v>
      </c>
      <c r="J129" s="1">
        <v>18.997209999999999</v>
      </c>
      <c r="K129" s="1">
        <f t="shared" si="4"/>
        <v>4828.3964000000005</v>
      </c>
      <c r="L129" s="1">
        <v>273.21964000000003</v>
      </c>
    </row>
    <row r="130" spans="1:12" s="4" customFormat="1" x14ac:dyDescent="0.25">
      <c r="A130" s="4">
        <v>2015</v>
      </c>
      <c r="B130" s="4" t="s">
        <v>36</v>
      </c>
      <c r="C130" s="4" t="s">
        <v>20</v>
      </c>
      <c r="D130" s="4" t="s">
        <v>30</v>
      </c>
      <c r="E130" s="5">
        <v>5.7500000000000002E-2</v>
      </c>
      <c r="F130" s="5">
        <v>3803.5190299999999</v>
      </c>
      <c r="G130" s="5">
        <v>76.955730000000003</v>
      </c>
      <c r="H130" s="5">
        <v>1212.6307400000001</v>
      </c>
      <c r="I130" s="5">
        <v>92.452449999999999</v>
      </c>
      <c r="J130" s="5">
        <v>21.682379999999998</v>
      </c>
      <c r="K130" s="5">
        <f t="shared" si="4"/>
        <v>5207.2978300000004</v>
      </c>
      <c r="L130" s="5">
        <v>304.61905999999999</v>
      </c>
    </row>
    <row r="131" spans="1:12" x14ac:dyDescent="0.25">
      <c r="A131">
        <v>2015</v>
      </c>
      <c r="B131" t="s">
        <v>33</v>
      </c>
      <c r="C131" t="s">
        <v>7</v>
      </c>
      <c r="D131" s="3" t="s">
        <v>6</v>
      </c>
      <c r="E131" s="1">
        <v>2.4199999999999998E-3</v>
      </c>
      <c r="F131" s="1">
        <v>134.78268</v>
      </c>
      <c r="G131" s="1">
        <v>4.8044599999999997</v>
      </c>
      <c r="H131" s="1">
        <v>6.4732200000000004</v>
      </c>
      <c r="I131" s="1">
        <v>20.593160000000001</v>
      </c>
      <c r="J131" s="1">
        <v>3.0590099999999998</v>
      </c>
      <c r="K131" s="1">
        <f t="shared" si="4"/>
        <v>169.71495000000002</v>
      </c>
      <c r="L131" s="1">
        <v>11.10064</v>
      </c>
    </row>
    <row r="132" spans="1:12" x14ac:dyDescent="0.25">
      <c r="A132">
        <v>2015</v>
      </c>
      <c r="B132" t="s">
        <v>33</v>
      </c>
      <c r="C132" t="s">
        <v>7</v>
      </c>
      <c r="D132" s="3" t="s">
        <v>8</v>
      </c>
      <c r="E132" s="1">
        <v>5.2100000000000002E-3</v>
      </c>
      <c r="F132" s="1">
        <v>1241.66372</v>
      </c>
      <c r="G132" s="1">
        <v>57.621650000000002</v>
      </c>
      <c r="H132" s="1">
        <v>78.013339999999999</v>
      </c>
      <c r="I132" s="1">
        <v>32.19068</v>
      </c>
      <c r="J132" s="1">
        <v>36.506709999999998</v>
      </c>
      <c r="K132" s="1">
        <f t="shared" si="4"/>
        <v>1446.0013100000001</v>
      </c>
      <c r="L132" s="1">
        <v>86.911850000000001</v>
      </c>
    </row>
    <row r="133" spans="1:12" x14ac:dyDescent="0.25">
      <c r="A133">
        <v>2015</v>
      </c>
      <c r="B133" t="s">
        <v>33</v>
      </c>
      <c r="C133" t="s">
        <v>7</v>
      </c>
      <c r="D133" s="3" t="s">
        <v>9</v>
      </c>
      <c r="E133" s="1">
        <v>5.0400000000000002E-3</v>
      </c>
      <c r="F133" s="1">
        <v>1199.22425</v>
      </c>
      <c r="G133" s="1">
        <v>52.732689999999998</v>
      </c>
      <c r="H133" s="1">
        <v>71.288269999999997</v>
      </c>
      <c r="I133" s="1">
        <v>32.417520000000003</v>
      </c>
      <c r="J133" s="1">
        <v>33.50947</v>
      </c>
      <c r="K133" s="1">
        <f t="shared" si="4"/>
        <v>1389.17724</v>
      </c>
      <c r="L133" s="1">
        <v>83.329149999999998</v>
      </c>
    </row>
    <row r="134" spans="1:12" x14ac:dyDescent="0.25">
      <c r="A134">
        <v>2015</v>
      </c>
      <c r="B134" t="s">
        <v>33</v>
      </c>
      <c r="C134" t="s">
        <v>18</v>
      </c>
      <c r="D134" s="3" t="s">
        <v>17</v>
      </c>
      <c r="E134" s="1">
        <v>6.3499999999999997E-3</v>
      </c>
      <c r="F134" s="1">
        <v>1544.6704</v>
      </c>
      <c r="G134" s="1">
        <v>69.903499999999994</v>
      </c>
      <c r="H134" s="1">
        <v>95.124179999999996</v>
      </c>
      <c r="I134" s="1">
        <v>38.749000000000002</v>
      </c>
      <c r="J134" s="1">
        <v>44.26193</v>
      </c>
      <c r="K134" s="1">
        <f t="shared" si="4"/>
        <v>1792.7153599999999</v>
      </c>
      <c r="L134" s="1">
        <v>107.5784</v>
      </c>
    </row>
    <row r="135" spans="1:12" x14ac:dyDescent="0.25">
      <c r="A135">
        <v>2015</v>
      </c>
      <c r="B135" t="s">
        <v>33</v>
      </c>
      <c r="C135" t="s">
        <v>18</v>
      </c>
      <c r="D135" s="3" t="s">
        <v>21</v>
      </c>
      <c r="E135" s="1">
        <v>3.3099999999999997E-2</v>
      </c>
      <c r="F135" s="1">
        <v>2346.4638799999998</v>
      </c>
      <c r="G135" s="1">
        <v>102.72622</v>
      </c>
      <c r="H135" s="1">
        <v>166.57434000000001</v>
      </c>
      <c r="I135" s="1">
        <v>58.80659</v>
      </c>
      <c r="J135" s="1">
        <v>59.351199999999999</v>
      </c>
      <c r="K135" s="1">
        <f t="shared" si="4"/>
        <v>2733.9553300000002</v>
      </c>
      <c r="L135" s="1">
        <v>158.91559000000001</v>
      </c>
    </row>
    <row r="136" spans="1:12" x14ac:dyDescent="0.25">
      <c r="A136">
        <v>2015</v>
      </c>
      <c r="B136" t="s">
        <v>33</v>
      </c>
      <c r="C136" t="s">
        <v>18</v>
      </c>
      <c r="D136" s="3" t="s">
        <v>22</v>
      </c>
      <c r="E136" s="1">
        <v>3.7490000000000002E-2</v>
      </c>
      <c r="F136" s="1">
        <v>2834.4346700000001</v>
      </c>
      <c r="G136" s="1">
        <v>127.4526</v>
      </c>
      <c r="H136" s="1">
        <v>204.74925999999999</v>
      </c>
      <c r="I136" s="1">
        <v>66.553150000000002</v>
      </c>
      <c r="J136" s="1">
        <v>72.691180000000003</v>
      </c>
      <c r="K136" s="1">
        <f t="shared" si="4"/>
        <v>3305.9183500000004</v>
      </c>
      <c r="L136" s="1">
        <v>197.32494</v>
      </c>
    </row>
    <row r="137" spans="1:12" s="4" customFormat="1" x14ac:dyDescent="0.25">
      <c r="A137" s="4">
        <v>2015</v>
      </c>
      <c r="B137" s="4" t="s">
        <v>33</v>
      </c>
      <c r="C137" s="4" t="s">
        <v>18</v>
      </c>
      <c r="D137" s="4" t="s">
        <v>23</v>
      </c>
      <c r="E137" s="5">
        <v>4.8989999999999999E-2</v>
      </c>
      <c r="F137" s="5">
        <v>3243.9455800000001</v>
      </c>
      <c r="G137" s="5">
        <v>146.48374999999999</v>
      </c>
      <c r="H137" s="5">
        <v>228.77795</v>
      </c>
      <c r="I137" s="5">
        <v>84.056349999999995</v>
      </c>
      <c r="J137" s="5">
        <v>72.971559999999997</v>
      </c>
      <c r="K137" s="5">
        <f t="shared" si="4"/>
        <v>3776.2841799999997</v>
      </c>
      <c r="L137" s="5">
        <v>233.45372</v>
      </c>
    </row>
    <row r="138" spans="1:12" x14ac:dyDescent="0.25">
      <c r="A138">
        <v>2015</v>
      </c>
      <c r="B138" t="s">
        <v>33</v>
      </c>
      <c r="C138" t="s">
        <v>19</v>
      </c>
      <c r="D138" s="3" t="s">
        <v>24</v>
      </c>
      <c r="E138" s="1">
        <v>1.179E-2</v>
      </c>
      <c r="F138" s="1">
        <v>1421.5552600000001</v>
      </c>
      <c r="G138" s="1">
        <v>70.429460000000006</v>
      </c>
      <c r="H138" s="1">
        <v>109.4599</v>
      </c>
      <c r="I138" s="1">
        <v>37.053919999999998</v>
      </c>
      <c r="J138" s="1">
        <v>41.066249999999997</v>
      </c>
      <c r="K138" s="1">
        <f t="shared" si="4"/>
        <v>1679.5765800000004</v>
      </c>
      <c r="L138" s="1">
        <v>100.742</v>
      </c>
    </row>
    <row r="139" spans="1:12" x14ac:dyDescent="0.25">
      <c r="A139">
        <v>2015</v>
      </c>
      <c r="B139" t="s">
        <v>33</v>
      </c>
      <c r="C139" t="s">
        <v>19</v>
      </c>
      <c r="D139" s="3" t="s">
        <v>25</v>
      </c>
      <c r="E139" s="1">
        <v>1.508E-2</v>
      </c>
      <c r="F139" s="1">
        <v>1875.7813200000001</v>
      </c>
      <c r="G139" s="1">
        <v>94.295609999999996</v>
      </c>
      <c r="H139" s="1">
        <v>145.88269</v>
      </c>
      <c r="I139" s="1">
        <v>44.062249999999999</v>
      </c>
      <c r="J139" s="1">
        <v>53.937449999999998</v>
      </c>
      <c r="K139" s="1">
        <f t="shared" si="4"/>
        <v>2213.9743999999996</v>
      </c>
      <c r="L139" s="1">
        <v>137.20229</v>
      </c>
    </row>
    <row r="140" spans="1:12" s="4" customFormat="1" x14ac:dyDescent="0.25">
      <c r="A140" s="4">
        <v>2015</v>
      </c>
      <c r="B140" s="4" t="s">
        <v>33</v>
      </c>
      <c r="C140" s="4" t="s">
        <v>19</v>
      </c>
      <c r="D140" s="4" t="s">
        <v>26</v>
      </c>
      <c r="E140" s="5">
        <v>2.81E-2</v>
      </c>
      <c r="F140" s="5">
        <v>2350.08761</v>
      </c>
      <c r="G140" s="5">
        <v>115.56784</v>
      </c>
      <c r="H140" s="5">
        <v>173.89017999999999</v>
      </c>
      <c r="I140" s="5">
        <v>63.085610000000003</v>
      </c>
      <c r="J140" s="5">
        <v>55.485390000000002</v>
      </c>
      <c r="K140" s="5">
        <f t="shared" si="4"/>
        <v>2758.14473</v>
      </c>
      <c r="L140" s="5">
        <v>177.39475999999999</v>
      </c>
    </row>
    <row r="141" spans="1:12" x14ac:dyDescent="0.25">
      <c r="A141">
        <v>2015</v>
      </c>
      <c r="B141" t="s">
        <v>33</v>
      </c>
      <c r="C141" t="s">
        <v>20</v>
      </c>
      <c r="D141" s="3" t="s">
        <v>28</v>
      </c>
      <c r="E141" s="1">
        <v>1.197E-2</v>
      </c>
      <c r="F141" s="1">
        <v>2227.9233599999998</v>
      </c>
      <c r="G141" s="1">
        <v>107.93512</v>
      </c>
      <c r="H141" s="1">
        <v>160.77932999999999</v>
      </c>
      <c r="I141" s="1">
        <v>45.030639999999998</v>
      </c>
      <c r="J141" s="1">
        <v>64.703490000000002</v>
      </c>
      <c r="K141" s="1">
        <f t="shared" si="4"/>
        <v>2606.3839099999996</v>
      </c>
      <c r="L141" s="1">
        <v>157.81259</v>
      </c>
    </row>
    <row r="142" spans="1:12" x14ac:dyDescent="0.25">
      <c r="A142">
        <v>2015</v>
      </c>
      <c r="B142" t="s">
        <v>33</v>
      </c>
      <c r="C142" t="s">
        <v>20</v>
      </c>
      <c r="D142" s="3" t="s">
        <v>27</v>
      </c>
      <c r="E142" s="1">
        <v>3.8640000000000001E-2</v>
      </c>
      <c r="F142" s="1">
        <v>2979.7161900000001</v>
      </c>
      <c r="G142" s="1">
        <v>139.02965</v>
      </c>
      <c r="H142" s="1">
        <v>230.91687999999999</v>
      </c>
      <c r="I142" s="1">
        <v>63.004779999999997</v>
      </c>
      <c r="J142" s="1">
        <v>78.42671</v>
      </c>
      <c r="K142" s="1">
        <f t="shared" si="4"/>
        <v>3491.1328500000004</v>
      </c>
      <c r="L142" s="1">
        <v>205.86419000000001</v>
      </c>
    </row>
    <row r="143" spans="1:12" x14ac:dyDescent="0.25">
      <c r="A143">
        <v>2015</v>
      </c>
      <c r="B143" t="s">
        <v>33</v>
      </c>
      <c r="C143" t="s">
        <v>20</v>
      </c>
      <c r="D143" s="3" t="s">
        <v>29</v>
      </c>
      <c r="E143" s="1">
        <v>4.3369999999999999E-2</v>
      </c>
      <c r="F143" s="1">
        <v>3505.6821100000002</v>
      </c>
      <c r="G143" s="1">
        <v>165.93423000000001</v>
      </c>
      <c r="H143" s="1">
        <v>272.95233999999999</v>
      </c>
      <c r="I143" s="1">
        <v>71.003230000000002</v>
      </c>
      <c r="J143" s="1">
        <v>92.911230000000003</v>
      </c>
      <c r="K143" s="1">
        <f t="shared" si="4"/>
        <v>4108.5265099999997</v>
      </c>
      <c r="L143" s="1">
        <v>247.09046000000001</v>
      </c>
    </row>
    <row r="144" spans="1:12" s="4" customFormat="1" x14ac:dyDescent="0.25">
      <c r="A144" s="4">
        <v>2015</v>
      </c>
      <c r="B144" s="4" t="s">
        <v>33</v>
      </c>
      <c r="C144" s="4" t="s">
        <v>20</v>
      </c>
      <c r="D144" s="4" t="s">
        <v>30</v>
      </c>
      <c r="E144" s="5">
        <v>5.4469999999999998E-2</v>
      </c>
      <c r="F144" s="5">
        <v>3869.82341</v>
      </c>
      <c r="G144" s="5">
        <v>182.36439999999999</v>
      </c>
      <c r="H144" s="5">
        <v>292.37119000000001</v>
      </c>
      <c r="I144" s="5">
        <v>88.205650000000006</v>
      </c>
      <c r="J144" s="5">
        <v>91.824929999999995</v>
      </c>
      <c r="K144" s="5">
        <f t="shared" si="4"/>
        <v>4524.6440499999999</v>
      </c>
      <c r="L144" s="5">
        <v>279.85559000000001</v>
      </c>
    </row>
    <row r="145" spans="1:12" x14ac:dyDescent="0.25">
      <c r="A145">
        <v>2015</v>
      </c>
      <c r="B145" t="s">
        <v>34</v>
      </c>
      <c r="C145" t="s">
        <v>7</v>
      </c>
      <c r="D145" s="3" t="s">
        <v>6</v>
      </c>
      <c r="E145" s="1">
        <v>2.5500000000000002E-3</v>
      </c>
      <c r="F145" s="1">
        <v>160.06983</v>
      </c>
      <c r="G145" s="1">
        <v>4.3845999999999998</v>
      </c>
      <c r="H145" s="1">
        <v>0.48698999999999998</v>
      </c>
      <c r="I145" s="1">
        <v>21.298310000000001</v>
      </c>
      <c r="J145" s="1">
        <v>7.288E-2</v>
      </c>
      <c r="K145" s="1">
        <f t="shared" si="4"/>
        <v>186.31515999999999</v>
      </c>
      <c r="L145" s="1">
        <v>14.12007</v>
      </c>
    </row>
    <row r="146" spans="1:12" x14ac:dyDescent="0.25">
      <c r="A146">
        <v>2015</v>
      </c>
      <c r="B146" t="s">
        <v>34</v>
      </c>
      <c r="C146" t="s">
        <v>7</v>
      </c>
      <c r="D146" s="3" t="s">
        <v>8</v>
      </c>
      <c r="E146" s="1">
        <v>6.8700000000000002E-3</v>
      </c>
      <c r="F146" s="1">
        <v>1557.1466499999999</v>
      </c>
      <c r="G146" s="1">
        <v>53.193390000000001</v>
      </c>
      <c r="H146" s="1">
        <v>6.9567100000000002</v>
      </c>
      <c r="I146" s="1">
        <v>40.769120000000001</v>
      </c>
      <c r="J146" s="1">
        <v>1.0525599999999999</v>
      </c>
      <c r="K146" s="1">
        <f t="shared" si="4"/>
        <v>1659.1252999999997</v>
      </c>
      <c r="L146" s="1">
        <v>123.45729</v>
      </c>
    </row>
    <row r="147" spans="1:12" x14ac:dyDescent="0.25">
      <c r="A147">
        <v>2015</v>
      </c>
      <c r="B147" t="s">
        <v>34</v>
      </c>
      <c r="C147" t="s">
        <v>7</v>
      </c>
      <c r="D147" s="3" t="s">
        <v>9</v>
      </c>
      <c r="E147" s="1">
        <v>6.5599999999999999E-3</v>
      </c>
      <c r="F147" s="1">
        <v>1489.0783899999999</v>
      </c>
      <c r="G147" s="1">
        <v>48.653449999999999</v>
      </c>
      <c r="H147" s="1">
        <v>5.9560399999999998</v>
      </c>
      <c r="I147" s="1">
        <v>40.301969999999997</v>
      </c>
      <c r="J147" s="1">
        <v>0.91166000000000003</v>
      </c>
      <c r="K147" s="1">
        <f t="shared" si="4"/>
        <v>1584.90807</v>
      </c>
      <c r="L147" s="1">
        <v>116.92064000000001</v>
      </c>
    </row>
    <row r="148" spans="1:12" x14ac:dyDescent="0.25">
      <c r="A148">
        <v>2015</v>
      </c>
      <c r="B148" t="s">
        <v>34</v>
      </c>
      <c r="C148" t="s">
        <v>18</v>
      </c>
      <c r="D148" s="3" t="s">
        <v>17</v>
      </c>
      <c r="E148" s="1">
        <v>8.3499999999999998E-3</v>
      </c>
      <c r="F148" s="1">
        <v>1923.77169</v>
      </c>
      <c r="G148" s="1">
        <v>64.457949999999997</v>
      </c>
      <c r="H148" s="1">
        <v>9.1819000000000006</v>
      </c>
      <c r="I148" s="1">
        <v>49.09093</v>
      </c>
      <c r="J148" s="1">
        <v>1.3818900000000001</v>
      </c>
      <c r="K148" s="1">
        <f t="shared" si="4"/>
        <v>2047.8927100000003</v>
      </c>
      <c r="L148" s="1">
        <v>151.66605000000001</v>
      </c>
    </row>
    <row r="149" spans="1:12" x14ac:dyDescent="0.25">
      <c r="A149">
        <v>2015</v>
      </c>
      <c r="B149" t="s">
        <v>34</v>
      </c>
      <c r="C149" t="s">
        <v>18</v>
      </c>
      <c r="D149" s="3" t="s">
        <v>21</v>
      </c>
      <c r="E149" s="1">
        <v>3.5479999999999998E-2</v>
      </c>
      <c r="F149" s="1">
        <v>2797.1058200000002</v>
      </c>
      <c r="G149" s="1">
        <v>96.211860000000001</v>
      </c>
      <c r="H149" s="1">
        <v>64.229330000000004</v>
      </c>
      <c r="I149" s="1">
        <v>71.111289999999997</v>
      </c>
      <c r="J149" s="1">
        <v>8.2876300000000001</v>
      </c>
      <c r="K149" s="1">
        <f t="shared" si="4"/>
        <v>3036.9814099999999</v>
      </c>
      <c r="L149" s="1">
        <v>211.38028</v>
      </c>
    </row>
    <row r="150" spans="1:12" x14ac:dyDescent="0.25">
      <c r="A150">
        <v>2015</v>
      </c>
      <c r="B150" t="s">
        <v>34</v>
      </c>
      <c r="C150" t="s">
        <v>18</v>
      </c>
      <c r="D150" s="3" t="s">
        <v>22</v>
      </c>
      <c r="E150" s="1">
        <v>4.0390000000000002E-2</v>
      </c>
      <c r="F150" s="1">
        <v>3381.6387100000002</v>
      </c>
      <c r="G150" s="1">
        <v>119.39303</v>
      </c>
      <c r="H150" s="1">
        <v>79.805220000000006</v>
      </c>
      <c r="I150" s="1">
        <v>81.534850000000006</v>
      </c>
      <c r="J150" s="1">
        <v>10.35383</v>
      </c>
      <c r="K150" s="1">
        <f t="shared" si="4"/>
        <v>3672.7660300000007</v>
      </c>
      <c r="L150" s="1">
        <v>261.23903999999999</v>
      </c>
    </row>
    <row r="151" spans="1:12" s="4" customFormat="1" x14ac:dyDescent="0.25">
      <c r="A151" s="4">
        <v>2015</v>
      </c>
      <c r="B151" s="4" t="s">
        <v>34</v>
      </c>
      <c r="C151" s="4" t="s">
        <v>18</v>
      </c>
      <c r="D151" s="4" t="s">
        <v>23</v>
      </c>
      <c r="E151" s="5">
        <v>5.176E-2</v>
      </c>
      <c r="F151" s="5">
        <v>3764.9932100000001</v>
      </c>
      <c r="G151" s="5">
        <v>138.78910999999999</v>
      </c>
      <c r="H151" s="5">
        <v>109.71531</v>
      </c>
      <c r="I151" s="5">
        <v>98.32741</v>
      </c>
      <c r="J151" s="5">
        <v>13.56879</v>
      </c>
      <c r="K151" s="5">
        <f t="shared" si="4"/>
        <v>4125.4455900000003</v>
      </c>
      <c r="L151" s="5">
        <v>294.34091999999998</v>
      </c>
    </row>
    <row r="152" spans="1:12" x14ac:dyDescent="0.25">
      <c r="A152">
        <v>2015</v>
      </c>
      <c r="B152" t="s">
        <v>34</v>
      </c>
      <c r="C152" t="s">
        <v>19</v>
      </c>
      <c r="D152" s="3" t="s">
        <v>24</v>
      </c>
      <c r="E152" s="1">
        <v>1.346E-2</v>
      </c>
      <c r="F152" s="1">
        <v>1736.04856</v>
      </c>
      <c r="G152" s="1">
        <v>65.758679999999998</v>
      </c>
      <c r="H152" s="1">
        <v>37.47766</v>
      </c>
      <c r="I152" s="1">
        <v>45.674790000000002</v>
      </c>
      <c r="J152" s="1">
        <v>5.1531399999999996</v>
      </c>
      <c r="K152" s="1">
        <f t="shared" si="4"/>
        <v>1890.1262899999997</v>
      </c>
      <c r="L152" s="1">
        <v>137.52898999999999</v>
      </c>
    </row>
    <row r="153" spans="1:12" x14ac:dyDescent="0.25">
      <c r="A153">
        <v>2015</v>
      </c>
      <c r="B153" t="s">
        <v>34</v>
      </c>
      <c r="C153" t="s">
        <v>19</v>
      </c>
      <c r="D153" s="3" t="s">
        <v>25</v>
      </c>
      <c r="E153" s="1">
        <v>1.7250000000000001E-2</v>
      </c>
      <c r="F153" s="1">
        <v>2283.4795600000002</v>
      </c>
      <c r="G153" s="1">
        <v>88.118759999999995</v>
      </c>
      <c r="H153" s="1">
        <v>52.021859999999997</v>
      </c>
      <c r="I153" s="1">
        <v>55.270980000000002</v>
      </c>
      <c r="J153" s="1">
        <v>7.1101200000000002</v>
      </c>
      <c r="K153" s="1">
        <f t="shared" ref="K153:K172" si="5">SUM(E153:J153)</f>
        <v>2486.0185299999994</v>
      </c>
      <c r="L153" s="1">
        <v>185.06086999999999</v>
      </c>
    </row>
    <row r="154" spans="1:12" s="4" customFormat="1" x14ac:dyDescent="0.25">
      <c r="A154" s="4">
        <v>2015</v>
      </c>
      <c r="B154" s="4" t="s">
        <v>34</v>
      </c>
      <c r="C154" s="4" t="s">
        <v>19</v>
      </c>
      <c r="D154" s="4" t="s">
        <v>26</v>
      </c>
      <c r="E154" s="5">
        <v>3.0179999999999998E-2</v>
      </c>
      <c r="F154" s="5">
        <v>2741.05863</v>
      </c>
      <c r="G154" s="5">
        <v>109.62868</v>
      </c>
      <c r="H154" s="5">
        <v>83.809830000000005</v>
      </c>
      <c r="I154" s="5">
        <v>73.838719999999995</v>
      </c>
      <c r="J154" s="5">
        <v>10.544320000000001</v>
      </c>
      <c r="K154" s="5">
        <f t="shared" si="5"/>
        <v>3018.9103600000003</v>
      </c>
      <c r="L154" s="5">
        <v>223.31163000000001</v>
      </c>
    </row>
    <row r="155" spans="1:12" x14ac:dyDescent="0.25">
      <c r="A155">
        <v>2015</v>
      </c>
      <c r="B155" t="s">
        <v>34</v>
      </c>
      <c r="C155" t="s">
        <v>20</v>
      </c>
      <c r="D155" s="3" t="s">
        <v>28</v>
      </c>
      <c r="E155" s="1">
        <v>1.469E-2</v>
      </c>
      <c r="F155" s="1">
        <v>2738.8390599999998</v>
      </c>
      <c r="G155" s="1">
        <v>100.24869</v>
      </c>
      <c r="H155" s="1">
        <v>43.398499999999999</v>
      </c>
      <c r="I155" s="1">
        <v>59.062440000000002</v>
      </c>
      <c r="J155" s="1">
        <v>6.1413900000000003</v>
      </c>
      <c r="K155" s="1">
        <f t="shared" si="5"/>
        <v>2947.7047699999994</v>
      </c>
      <c r="L155" s="1">
        <v>217.71226999999999</v>
      </c>
    </row>
    <row r="156" spans="1:12" x14ac:dyDescent="0.25">
      <c r="A156">
        <v>2015</v>
      </c>
      <c r="B156" t="s">
        <v>34</v>
      </c>
      <c r="C156" t="s">
        <v>20</v>
      </c>
      <c r="D156" s="3" t="s">
        <v>27</v>
      </c>
      <c r="E156" s="1">
        <v>4.1669999999999999E-2</v>
      </c>
      <c r="F156" s="1">
        <v>3547.2390399999999</v>
      </c>
      <c r="G156" s="1">
        <v>130.46293</v>
      </c>
      <c r="H156" s="1">
        <v>100.40234</v>
      </c>
      <c r="I156" s="1">
        <v>78.599000000000004</v>
      </c>
      <c r="J156" s="1">
        <v>13.312430000000001</v>
      </c>
      <c r="K156" s="1">
        <f t="shared" si="5"/>
        <v>3870.0574100000003</v>
      </c>
      <c r="L156" s="1">
        <v>272.44031000000001</v>
      </c>
    </row>
    <row r="157" spans="1:12" x14ac:dyDescent="0.25">
      <c r="A157">
        <v>2015</v>
      </c>
      <c r="B157" t="s">
        <v>34</v>
      </c>
      <c r="C157" t="s">
        <v>20</v>
      </c>
      <c r="D157" s="3" t="s">
        <v>29</v>
      </c>
      <c r="E157" s="1">
        <v>4.6949999999999999E-2</v>
      </c>
      <c r="F157" s="1">
        <v>4176.7799199999999</v>
      </c>
      <c r="G157" s="1">
        <v>155.69916000000001</v>
      </c>
      <c r="H157" s="1">
        <v>118.14861000000001</v>
      </c>
      <c r="I157" s="1">
        <v>89.471819999999994</v>
      </c>
      <c r="J157" s="1">
        <v>15.680120000000001</v>
      </c>
      <c r="K157" s="1">
        <f t="shared" si="5"/>
        <v>4555.8265799999999</v>
      </c>
      <c r="L157" s="1">
        <v>325.96267999999998</v>
      </c>
    </row>
    <row r="158" spans="1:12" s="4" customFormat="1" x14ac:dyDescent="0.25">
      <c r="A158" s="4">
        <v>2015</v>
      </c>
      <c r="B158" s="4" t="s">
        <v>34</v>
      </c>
      <c r="C158" s="4" t="s">
        <v>20</v>
      </c>
      <c r="D158" s="4" t="s">
        <v>30</v>
      </c>
      <c r="E158" s="5">
        <v>5.7869999999999998E-2</v>
      </c>
      <c r="F158" s="5">
        <v>4506.3908300000003</v>
      </c>
      <c r="G158" s="5">
        <v>172.64132000000001</v>
      </c>
      <c r="H158" s="5">
        <v>145.46707000000001</v>
      </c>
      <c r="I158" s="5">
        <v>105.72792</v>
      </c>
      <c r="J158" s="5">
        <v>18.535080000000001</v>
      </c>
      <c r="K158" s="5">
        <f t="shared" si="5"/>
        <v>4948.8200899999993</v>
      </c>
      <c r="L158" s="5">
        <v>354.68988999999999</v>
      </c>
    </row>
    <row r="159" spans="1:12" x14ac:dyDescent="0.25">
      <c r="A159">
        <v>2015</v>
      </c>
      <c r="B159" t="s">
        <v>35</v>
      </c>
      <c r="C159" t="s">
        <v>7</v>
      </c>
      <c r="D159" s="3" t="s">
        <v>6</v>
      </c>
      <c r="E159" s="1">
        <v>2.5600000000000002E-3</v>
      </c>
      <c r="F159" s="1">
        <v>143.60486</v>
      </c>
      <c r="G159" s="1">
        <v>1.1193</v>
      </c>
      <c r="H159" s="1">
        <v>20.866910000000001</v>
      </c>
      <c r="I159" s="1">
        <v>20.176860000000001</v>
      </c>
      <c r="J159" s="1">
        <v>0.34888999999999998</v>
      </c>
      <c r="K159" s="1">
        <f t="shared" si="5"/>
        <v>186.11938000000001</v>
      </c>
      <c r="L159" s="1">
        <v>13.40279</v>
      </c>
    </row>
    <row r="160" spans="1:12" x14ac:dyDescent="0.25">
      <c r="A160">
        <v>2015</v>
      </c>
      <c r="B160" t="s">
        <v>35</v>
      </c>
      <c r="C160" t="s">
        <v>7</v>
      </c>
      <c r="D160" s="3" t="s">
        <v>8</v>
      </c>
      <c r="E160" s="1">
        <v>7.0099999999999997E-3</v>
      </c>
      <c r="F160" s="1">
        <v>1378.4666099999999</v>
      </c>
      <c r="G160" s="1">
        <v>14.17601</v>
      </c>
      <c r="H160" s="1">
        <v>255.58340999999999</v>
      </c>
      <c r="I160" s="1">
        <v>27.388539999999999</v>
      </c>
      <c r="J160" s="1">
        <v>4.4260999999999999</v>
      </c>
      <c r="K160" s="1">
        <f t="shared" si="5"/>
        <v>1680.0476799999997</v>
      </c>
      <c r="L160" s="1">
        <v>116.47405999999999</v>
      </c>
    </row>
    <row r="161" spans="1:12" x14ac:dyDescent="0.25">
      <c r="A161">
        <v>2015</v>
      </c>
      <c r="B161" t="s">
        <v>35</v>
      </c>
      <c r="C161" t="s">
        <v>7</v>
      </c>
      <c r="D161" s="3" t="s">
        <v>9</v>
      </c>
      <c r="E161" s="1">
        <v>6.7000000000000002E-3</v>
      </c>
      <c r="F161" s="1">
        <v>1324.5599199999999</v>
      </c>
      <c r="G161" s="1">
        <v>12.78295</v>
      </c>
      <c r="H161" s="1">
        <v>234.45967999999999</v>
      </c>
      <c r="I161" s="1">
        <v>28.000299999999999</v>
      </c>
      <c r="J161" s="1">
        <v>4.0120699999999996</v>
      </c>
      <c r="K161" s="1">
        <f t="shared" si="5"/>
        <v>1603.8216199999997</v>
      </c>
      <c r="L161" s="1">
        <v>110.4787</v>
      </c>
    </row>
    <row r="162" spans="1:12" x14ac:dyDescent="0.25">
      <c r="A162">
        <v>2015</v>
      </c>
      <c r="B162" t="s">
        <v>35</v>
      </c>
      <c r="C162" t="s">
        <v>18</v>
      </c>
      <c r="D162" s="3" t="s">
        <v>17</v>
      </c>
      <c r="E162" s="1">
        <v>8.5199999999999998E-3</v>
      </c>
      <c r="F162" s="1">
        <v>1704.95625</v>
      </c>
      <c r="G162" s="1">
        <v>17.308479999999999</v>
      </c>
      <c r="H162" s="1">
        <v>308.80981000000003</v>
      </c>
      <c r="I162" s="1">
        <v>32.918370000000003</v>
      </c>
      <c r="J162" s="1">
        <v>5.4464600000000001</v>
      </c>
      <c r="K162" s="1">
        <f t="shared" si="5"/>
        <v>2069.4478899999999</v>
      </c>
      <c r="L162" s="1">
        <v>142.97293999999999</v>
      </c>
    </row>
    <row r="163" spans="1:12" x14ac:dyDescent="0.25">
      <c r="A163">
        <v>2015</v>
      </c>
      <c r="B163" t="s">
        <v>35</v>
      </c>
      <c r="C163" t="s">
        <v>18</v>
      </c>
      <c r="D163" s="3" t="s">
        <v>21</v>
      </c>
      <c r="E163" s="1">
        <v>3.5680000000000003E-2</v>
      </c>
      <c r="F163" s="1">
        <v>2535.6379400000001</v>
      </c>
      <c r="G163" s="1">
        <v>40.077269999999999</v>
      </c>
      <c r="H163" s="1">
        <v>420.68682999999999</v>
      </c>
      <c r="I163" s="1">
        <v>51.855739999999997</v>
      </c>
      <c r="J163" s="1">
        <v>13.12279</v>
      </c>
      <c r="K163" s="1">
        <f t="shared" si="5"/>
        <v>3061.4162500000002</v>
      </c>
      <c r="L163" s="1">
        <v>200.94673</v>
      </c>
    </row>
    <row r="164" spans="1:12" x14ac:dyDescent="0.25">
      <c r="A164">
        <v>2015</v>
      </c>
      <c r="B164" t="s">
        <v>35</v>
      </c>
      <c r="C164" t="s">
        <v>18</v>
      </c>
      <c r="D164" s="3" t="s">
        <v>22</v>
      </c>
      <c r="E164" s="1">
        <v>4.0620000000000003E-2</v>
      </c>
      <c r="F164" s="1">
        <v>3059.2145599999999</v>
      </c>
      <c r="G164" s="1">
        <v>50.912860000000002</v>
      </c>
      <c r="H164" s="1">
        <v>513.68196999999998</v>
      </c>
      <c r="I164" s="1">
        <v>58.040689999999998</v>
      </c>
      <c r="J164" s="1">
        <v>16.237960000000001</v>
      </c>
      <c r="K164" s="1">
        <f t="shared" si="5"/>
        <v>3698.1286599999999</v>
      </c>
      <c r="L164" s="1">
        <v>248.20741000000001</v>
      </c>
    </row>
    <row r="165" spans="1:12" s="4" customFormat="1" x14ac:dyDescent="0.25">
      <c r="A165" s="4">
        <v>2015</v>
      </c>
      <c r="B165" s="4" t="s">
        <v>35</v>
      </c>
      <c r="C165" s="4" t="s">
        <v>18</v>
      </c>
      <c r="D165" s="4" t="s">
        <v>23</v>
      </c>
      <c r="E165" s="5">
        <v>5.1970000000000002E-2</v>
      </c>
      <c r="F165" s="5">
        <v>3457.3106499999999</v>
      </c>
      <c r="G165" s="5">
        <v>73.539180000000002</v>
      </c>
      <c r="H165" s="5">
        <v>522.99392999999998</v>
      </c>
      <c r="I165" s="5">
        <v>75.940960000000004</v>
      </c>
      <c r="J165" s="5">
        <v>19.173410000000001</v>
      </c>
      <c r="K165" s="5">
        <f t="shared" si="5"/>
        <v>4149.0101000000004</v>
      </c>
      <c r="L165" s="5">
        <v>281.88292999999999</v>
      </c>
    </row>
    <row r="166" spans="1:12" x14ac:dyDescent="0.25">
      <c r="A166">
        <v>2015</v>
      </c>
      <c r="B166" t="s">
        <v>35</v>
      </c>
      <c r="C166" t="s">
        <v>19</v>
      </c>
      <c r="D166" s="3" t="s">
        <v>24</v>
      </c>
      <c r="E166" s="1">
        <v>1.358E-2</v>
      </c>
      <c r="F166" s="1">
        <v>1549.46415</v>
      </c>
      <c r="G166" s="1">
        <v>26.31898</v>
      </c>
      <c r="H166" s="1">
        <v>287.10798</v>
      </c>
      <c r="I166" s="1">
        <v>32.142850000000003</v>
      </c>
      <c r="J166" s="1">
        <v>8.5382599999999993</v>
      </c>
      <c r="K166" s="1">
        <f t="shared" si="5"/>
        <v>1903.5858000000001</v>
      </c>
      <c r="L166" s="1">
        <v>129.94538</v>
      </c>
    </row>
    <row r="167" spans="1:12" x14ac:dyDescent="0.25">
      <c r="A167">
        <v>2015</v>
      </c>
      <c r="B167" t="s">
        <v>35</v>
      </c>
      <c r="C167" t="s">
        <v>19</v>
      </c>
      <c r="D167" s="3" t="s">
        <v>25</v>
      </c>
      <c r="E167" s="1">
        <v>1.7409999999999998E-2</v>
      </c>
      <c r="F167" s="1">
        <v>2037.5771400000001</v>
      </c>
      <c r="G167" s="1">
        <v>36.731749999999998</v>
      </c>
      <c r="H167" s="1">
        <v>376.48113999999998</v>
      </c>
      <c r="I167" s="1">
        <v>37.636809999999997</v>
      </c>
      <c r="J167" s="1">
        <v>11.508990000000001</v>
      </c>
      <c r="K167" s="1">
        <f t="shared" si="5"/>
        <v>2499.9532399999998</v>
      </c>
      <c r="L167" s="1">
        <v>174.93414000000001</v>
      </c>
    </row>
    <row r="168" spans="1:12" s="4" customFormat="1" x14ac:dyDescent="0.25">
      <c r="A168" s="4">
        <v>2015</v>
      </c>
      <c r="B168" s="4" t="s">
        <v>35</v>
      </c>
      <c r="C168" s="4" t="s">
        <v>19</v>
      </c>
      <c r="D168" s="4" t="s">
        <v>26</v>
      </c>
      <c r="E168" s="5">
        <v>3.0329999999999999E-2</v>
      </c>
      <c r="F168" s="5">
        <v>2504.7257100000002</v>
      </c>
      <c r="G168" s="5">
        <v>60.316569999999999</v>
      </c>
      <c r="H168" s="5">
        <v>395.06650999999999</v>
      </c>
      <c r="I168" s="5">
        <v>56.916179999999997</v>
      </c>
      <c r="J168" s="5">
        <v>14.76408</v>
      </c>
      <c r="K168" s="5">
        <f t="shared" si="5"/>
        <v>3031.8193800000004</v>
      </c>
      <c r="L168" s="5">
        <v>213.56219999999999</v>
      </c>
    </row>
    <row r="169" spans="1:12" x14ac:dyDescent="0.25">
      <c r="A169">
        <v>2015</v>
      </c>
      <c r="B169" t="s">
        <v>35</v>
      </c>
      <c r="C169" t="s">
        <v>20</v>
      </c>
      <c r="D169" s="3" t="s">
        <v>28</v>
      </c>
      <c r="E169" s="1">
        <v>1.489E-2</v>
      </c>
      <c r="F169" s="1">
        <v>2432.4711699999998</v>
      </c>
      <c r="G169" s="1">
        <v>35.96716</v>
      </c>
      <c r="H169" s="1">
        <v>449.62439999999998</v>
      </c>
      <c r="I169" s="1">
        <v>37.004689999999997</v>
      </c>
      <c r="J169" s="1">
        <v>11.649240000000001</v>
      </c>
      <c r="K169" s="1">
        <f t="shared" si="5"/>
        <v>2966.7315500000004</v>
      </c>
      <c r="L169" s="1">
        <v>205.15333999999999</v>
      </c>
    </row>
    <row r="170" spans="1:12" x14ac:dyDescent="0.25">
      <c r="A170">
        <v>2015</v>
      </c>
      <c r="B170" t="s">
        <v>35</v>
      </c>
      <c r="C170" t="s">
        <v>20</v>
      </c>
      <c r="D170" s="3" t="s">
        <v>27</v>
      </c>
      <c r="E170" s="1">
        <v>4.1889999999999997E-2</v>
      </c>
      <c r="F170" s="1">
        <v>3205.9803000000002</v>
      </c>
      <c r="G170" s="1">
        <v>58.998370000000001</v>
      </c>
      <c r="H170" s="1">
        <v>551.83569</v>
      </c>
      <c r="I170" s="1">
        <v>54.075719999999997</v>
      </c>
      <c r="J170" s="1">
        <v>19.433009999999999</v>
      </c>
      <c r="K170" s="1">
        <f t="shared" si="5"/>
        <v>3890.3649799999998</v>
      </c>
      <c r="L170" s="1">
        <v>258.42032</v>
      </c>
    </row>
    <row r="171" spans="1:12" x14ac:dyDescent="0.25">
      <c r="A171">
        <v>2015</v>
      </c>
      <c r="B171" t="s">
        <v>35</v>
      </c>
      <c r="C171" t="s">
        <v>20</v>
      </c>
      <c r="D171" s="3" t="s">
        <v>29</v>
      </c>
      <c r="E171" s="1">
        <v>4.7199999999999999E-2</v>
      </c>
      <c r="F171" s="1">
        <v>3769.7774599999998</v>
      </c>
      <c r="G171" s="1">
        <v>70.969229999999996</v>
      </c>
      <c r="H171" s="1">
        <v>652.69975999999997</v>
      </c>
      <c r="I171" s="1">
        <v>60.393859999999997</v>
      </c>
      <c r="J171" s="1">
        <v>22.92679</v>
      </c>
      <c r="K171" s="1">
        <f t="shared" si="5"/>
        <v>4576.8143000000009</v>
      </c>
      <c r="L171" s="1">
        <v>309.12941999999998</v>
      </c>
    </row>
    <row r="172" spans="1:12" s="4" customFormat="1" x14ac:dyDescent="0.25">
      <c r="A172" s="4">
        <v>2015</v>
      </c>
      <c r="B172" s="4" t="s">
        <v>35</v>
      </c>
      <c r="C172" s="4" t="s">
        <v>20</v>
      </c>
      <c r="D172" s="4" t="s">
        <v>30</v>
      </c>
      <c r="E172" s="5">
        <v>5.8110000000000002E-2</v>
      </c>
      <c r="F172" s="5">
        <v>4119.8466099999996</v>
      </c>
      <c r="G172" s="5">
        <v>92.239930000000001</v>
      </c>
      <c r="H172" s="5">
        <v>652.61551999999995</v>
      </c>
      <c r="I172" s="5">
        <v>78.135090000000005</v>
      </c>
      <c r="J172" s="5">
        <v>25.410150000000002</v>
      </c>
      <c r="K172" s="5">
        <f t="shared" si="5"/>
        <v>4968.305409999999</v>
      </c>
      <c r="L172" s="5">
        <v>338.68722000000002</v>
      </c>
    </row>
    <row r="173" spans="1:12" s="4" customFormat="1" x14ac:dyDescent="0.25">
      <c r="A173" s="4">
        <v>2015</v>
      </c>
      <c r="B173" s="4" t="s">
        <v>41</v>
      </c>
      <c r="C173" s="4" t="s">
        <v>18</v>
      </c>
      <c r="D173" s="4" t="s">
        <v>23</v>
      </c>
      <c r="E173" s="5">
        <v>5.2248880857470217E-2</v>
      </c>
      <c r="F173" s="5">
        <v>3467.2013082623689</v>
      </c>
      <c r="G173" s="5">
        <v>161.13346200700053</v>
      </c>
      <c r="H173" s="5">
        <v>234.90924343238942</v>
      </c>
      <c r="I173" s="5">
        <v>106.62558890049753</v>
      </c>
      <c r="J173" s="5">
        <v>28.369912350427889</v>
      </c>
      <c r="K173" s="5">
        <v>3998.2917638335416</v>
      </c>
      <c r="L173" s="5">
        <v>290.20074656445752</v>
      </c>
    </row>
    <row r="174" spans="1:12" s="4" customFormat="1" x14ac:dyDescent="0.25">
      <c r="A174" s="4">
        <v>2015</v>
      </c>
      <c r="B174" s="4" t="s">
        <v>41</v>
      </c>
      <c r="C174" s="4" t="s">
        <v>19</v>
      </c>
      <c r="D174" s="4" t="s">
        <v>26</v>
      </c>
      <c r="E174" s="5">
        <v>3.0548291884983061E-2</v>
      </c>
      <c r="F174" s="5">
        <v>2515.5079129037058</v>
      </c>
      <c r="G174" s="5">
        <v>126.4777369071669</v>
      </c>
      <c r="H174" s="5">
        <v>178.24078810107949</v>
      </c>
      <c r="I174" s="5">
        <v>80.090902202959256</v>
      </c>
      <c r="J174" s="5">
        <v>21.720635903141343</v>
      </c>
      <c r="K174" s="5">
        <v>2922.0685243099383</v>
      </c>
      <c r="L174" s="5">
        <v>220.06337577266513</v>
      </c>
    </row>
    <row r="175" spans="1:12" s="4" customFormat="1" x14ac:dyDescent="0.25">
      <c r="A175" s="4">
        <v>2015</v>
      </c>
      <c r="B175" s="4" t="s">
        <v>41</v>
      </c>
      <c r="C175" s="4" t="s">
        <v>20</v>
      </c>
      <c r="D175" s="4" t="s">
        <v>30</v>
      </c>
      <c r="E175" s="5">
        <v>5.8471510466807687E-2</v>
      </c>
      <c r="F175" s="5">
        <v>4138.5058879310254</v>
      </c>
      <c r="G175" s="5">
        <v>200.10138597108093</v>
      </c>
      <c r="H175" s="5">
        <v>299.37386189874411</v>
      </c>
      <c r="I175" s="5">
        <v>115.9144991390809</v>
      </c>
      <c r="J175" s="5">
        <v>36.754491526821468</v>
      </c>
      <c r="K175" s="5">
        <v>4790.7085979772191</v>
      </c>
      <c r="L175" s="5">
        <v>349.39353518597119</v>
      </c>
    </row>
    <row r="176" spans="1:12" x14ac:dyDescent="0.25">
      <c r="A176">
        <v>2020</v>
      </c>
      <c r="B176" t="s">
        <v>5</v>
      </c>
      <c r="C176" t="s">
        <v>7</v>
      </c>
      <c r="D176" s="3" t="s">
        <v>6</v>
      </c>
      <c r="E176" s="1">
        <v>2.64E-3</v>
      </c>
      <c r="F176" s="1">
        <v>127.98433</v>
      </c>
      <c r="G176" s="1">
        <v>7.8811999999999998</v>
      </c>
      <c r="H176" s="1">
        <v>7.5176299999999996</v>
      </c>
      <c r="I176" s="1">
        <v>23.577200000000001</v>
      </c>
      <c r="J176" s="1">
        <v>2.6809400000000001</v>
      </c>
      <c r="K176" s="1">
        <f t="shared" ref="K176:K207" si="6">SUM(E176:J176)</f>
        <v>169.64393999999999</v>
      </c>
      <c r="L176" s="1">
        <v>13.98021</v>
      </c>
    </row>
    <row r="177" spans="1:12" x14ac:dyDescent="0.25">
      <c r="A177">
        <v>2020</v>
      </c>
      <c r="B177" t="s">
        <v>5</v>
      </c>
      <c r="C177" t="s">
        <v>7</v>
      </c>
      <c r="D177" s="3" t="s">
        <v>8</v>
      </c>
      <c r="E177" s="1">
        <v>7.8499999999999993E-3</v>
      </c>
      <c r="F177" s="1">
        <v>1173.8075100000001</v>
      </c>
      <c r="G177" s="1">
        <v>95.348370000000003</v>
      </c>
      <c r="H177" s="1">
        <v>91.530240000000006</v>
      </c>
      <c r="I177" s="1">
        <v>68.216250000000002</v>
      </c>
      <c r="J177" s="1">
        <v>32.424750000000003</v>
      </c>
      <c r="K177" s="1">
        <f t="shared" si="6"/>
        <v>1461.3349699999999</v>
      </c>
      <c r="L177" s="1">
        <v>122.42256</v>
      </c>
    </row>
    <row r="178" spans="1:12" x14ac:dyDescent="0.25">
      <c r="A178">
        <v>2020</v>
      </c>
      <c r="B178" t="s">
        <v>5</v>
      </c>
      <c r="C178" t="s">
        <v>7</v>
      </c>
      <c r="D178" s="3" t="s">
        <v>9</v>
      </c>
      <c r="E178" s="1">
        <v>7.4700000000000001E-3</v>
      </c>
      <c r="F178" s="1">
        <v>1136.6560300000001</v>
      </c>
      <c r="G178" s="1">
        <v>87.403329999999997</v>
      </c>
      <c r="H178" s="1">
        <v>83.700649999999996</v>
      </c>
      <c r="I178" s="1">
        <v>65.532409999999999</v>
      </c>
      <c r="J178" s="1">
        <v>29.750710000000002</v>
      </c>
      <c r="K178" s="1">
        <f t="shared" si="6"/>
        <v>1403.0506000000003</v>
      </c>
      <c r="L178" s="1">
        <v>115.96057999999999</v>
      </c>
    </row>
    <row r="179" spans="1:12" x14ac:dyDescent="0.25">
      <c r="A179">
        <v>2020</v>
      </c>
      <c r="B179" t="s">
        <v>5</v>
      </c>
      <c r="C179" t="s">
        <v>18</v>
      </c>
      <c r="D179" s="3" t="s">
        <v>17</v>
      </c>
      <c r="E179" s="1">
        <v>9.5300000000000003E-3</v>
      </c>
      <c r="F179" s="1">
        <v>1460.52755</v>
      </c>
      <c r="G179" s="1">
        <v>115.33907000000001</v>
      </c>
      <c r="H179" s="1">
        <v>111.29208</v>
      </c>
      <c r="I179" s="1">
        <v>82.223969999999994</v>
      </c>
      <c r="J179" s="1">
        <v>39.25938</v>
      </c>
      <c r="K179" s="1">
        <f t="shared" si="6"/>
        <v>1808.65158</v>
      </c>
      <c r="L179" s="1">
        <v>150.31365</v>
      </c>
    </row>
    <row r="180" spans="1:12" x14ac:dyDescent="0.25">
      <c r="A180">
        <v>2020</v>
      </c>
      <c r="B180" t="s">
        <v>5</v>
      </c>
      <c r="C180" t="s">
        <v>18</v>
      </c>
      <c r="D180" s="3" t="s">
        <v>21</v>
      </c>
      <c r="E180" s="1">
        <v>3.6889999999999999E-2</v>
      </c>
      <c r="F180" s="1">
        <v>2245.5799499999998</v>
      </c>
      <c r="G180" s="1">
        <v>156.76949999999999</v>
      </c>
      <c r="H180" s="1">
        <v>185.76854</v>
      </c>
      <c r="I180" s="1">
        <v>110.54697</v>
      </c>
      <c r="J180" s="1">
        <v>53.372320000000002</v>
      </c>
      <c r="K180" s="1">
        <f t="shared" si="6"/>
        <v>2752.0741699999994</v>
      </c>
      <c r="L180" s="1">
        <v>209.73654999999999</v>
      </c>
    </row>
    <row r="181" spans="1:12" x14ac:dyDescent="0.25">
      <c r="A181">
        <v>2020</v>
      </c>
      <c r="B181" t="s">
        <v>5</v>
      </c>
      <c r="C181" t="s">
        <v>18</v>
      </c>
      <c r="D181" s="3" t="s">
        <v>22</v>
      </c>
      <c r="E181" s="1">
        <v>4.2110000000000002E-2</v>
      </c>
      <c r="F181" s="1">
        <v>2708.8422599999999</v>
      </c>
      <c r="G181" s="1">
        <v>193.19801000000001</v>
      </c>
      <c r="H181" s="1">
        <v>227.96557000000001</v>
      </c>
      <c r="I181" s="1">
        <v>129.59938</v>
      </c>
      <c r="J181" s="1">
        <v>65.313950000000006</v>
      </c>
      <c r="K181" s="1">
        <f t="shared" si="6"/>
        <v>3324.96128</v>
      </c>
      <c r="L181" s="1">
        <v>259.16077999999999</v>
      </c>
    </row>
    <row r="182" spans="1:12" s="4" customFormat="1" x14ac:dyDescent="0.25">
      <c r="A182" s="4">
        <v>2020</v>
      </c>
      <c r="B182" s="4" t="s">
        <v>5</v>
      </c>
      <c r="C182" s="4" t="s">
        <v>18</v>
      </c>
      <c r="D182" s="4" t="s">
        <v>23</v>
      </c>
      <c r="E182" s="5">
        <v>5.339E-2</v>
      </c>
      <c r="F182" s="5">
        <v>3123.9306099999999</v>
      </c>
      <c r="G182" s="5">
        <v>209.10302999999999</v>
      </c>
      <c r="H182" s="5">
        <v>250.87234000000001</v>
      </c>
      <c r="I182" s="5">
        <v>144.11919</v>
      </c>
      <c r="J182" s="5">
        <v>65.931049999999999</v>
      </c>
      <c r="K182" s="5">
        <f t="shared" si="6"/>
        <v>3794.0096099999996</v>
      </c>
      <c r="L182" s="5">
        <v>292.34323000000001</v>
      </c>
    </row>
    <row r="183" spans="1:12" x14ac:dyDescent="0.25">
      <c r="A183">
        <v>2020</v>
      </c>
      <c r="B183" t="s">
        <v>5</v>
      </c>
      <c r="C183" t="s">
        <v>19</v>
      </c>
      <c r="D183" s="3" t="s">
        <v>24</v>
      </c>
      <c r="E183" s="1">
        <v>1.444E-2</v>
      </c>
      <c r="F183" s="1">
        <v>1348.5424399999999</v>
      </c>
      <c r="G183" s="1">
        <v>108.24641</v>
      </c>
      <c r="H183" s="1">
        <v>122.78025</v>
      </c>
      <c r="I183" s="1">
        <v>73.347480000000004</v>
      </c>
      <c r="J183" s="1">
        <v>36.79609</v>
      </c>
      <c r="K183" s="1">
        <f t="shared" si="6"/>
        <v>1689.7271099999998</v>
      </c>
      <c r="L183" s="1">
        <v>136.27264</v>
      </c>
    </row>
    <row r="184" spans="1:12" x14ac:dyDescent="0.25">
      <c r="A184">
        <v>2020</v>
      </c>
      <c r="B184" t="s">
        <v>5</v>
      </c>
      <c r="C184" t="s">
        <v>19</v>
      </c>
      <c r="D184" s="3" t="s">
        <v>25</v>
      </c>
      <c r="E184" s="1">
        <v>1.8540000000000001E-2</v>
      </c>
      <c r="F184" s="1">
        <v>1778.6152099999999</v>
      </c>
      <c r="G184" s="1">
        <v>143.41971000000001</v>
      </c>
      <c r="H184" s="1">
        <v>163.07651999999999</v>
      </c>
      <c r="I184" s="1">
        <v>91.290139999999994</v>
      </c>
      <c r="J184" s="1">
        <v>48.306130000000003</v>
      </c>
      <c r="K184" s="1">
        <f t="shared" si="6"/>
        <v>2224.7262500000002</v>
      </c>
      <c r="L184" s="1">
        <v>183.374</v>
      </c>
    </row>
    <row r="185" spans="1:12" s="4" customFormat="1" x14ac:dyDescent="0.25">
      <c r="A185" s="4">
        <v>2020</v>
      </c>
      <c r="B185" s="4" t="s">
        <v>5</v>
      </c>
      <c r="C185" s="4" t="s">
        <v>19</v>
      </c>
      <c r="D185" s="4" t="s">
        <v>26</v>
      </c>
      <c r="E185" s="5">
        <v>3.141E-2</v>
      </c>
      <c r="F185" s="5">
        <v>2256.5775899999999</v>
      </c>
      <c r="G185" s="5">
        <v>162.68924000000001</v>
      </c>
      <c r="H185" s="5">
        <v>190.36913999999999</v>
      </c>
      <c r="I185" s="5">
        <v>108.39927</v>
      </c>
      <c r="J185" s="5">
        <v>50.072780000000002</v>
      </c>
      <c r="K185" s="5">
        <f t="shared" si="6"/>
        <v>2768.1394299999997</v>
      </c>
      <c r="L185" s="5">
        <v>221.67887999999999</v>
      </c>
    </row>
    <row r="186" spans="1:12" x14ac:dyDescent="0.25">
      <c r="A186">
        <v>2020</v>
      </c>
      <c r="B186" t="s">
        <v>5</v>
      </c>
      <c r="C186" t="s">
        <v>20</v>
      </c>
      <c r="D186" s="3" t="s">
        <v>28</v>
      </c>
      <c r="E186" s="1">
        <v>1.6289999999999999E-2</v>
      </c>
      <c r="F186" s="1">
        <v>2107.3346999999999</v>
      </c>
      <c r="G186" s="1">
        <v>169.45249000000001</v>
      </c>
      <c r="H186" s="1">
        <v>182.35789</v>
      </c>
      <c r="I186" s="1">
        <v>104.13321000000001</v>
      </c>
      <c r="J186" s="1">
        <v>57.688870000000001</v>
      </c>
      <c r="K186" s="1">
        <f t="shared" si="6"/>
        <v>2620.9834499999997</v>
      </c>
      <c r="L186" s="1">
        <v>215.71348</v>
      </c>
    </row>
    <row r="187" spans="1:12" x14ac:dyDescent="0.25">
      <c r="A187">
        <v>2020</v>
      </c>
      <c r="B187" t="s">
        <v>5</v>
      </c>
      <c r="C187" t="s">
        <v>20</v>
      </c>
      <c r="D187" s="3" t="s">
        <v>27</v>
      </c>
      <c r="E187" s="1">
        <v>4.3450000000000003E-2</v>
      </c>
      <c r="F187" s="1">
        <v>2845.1632399999999</v>
      </c>
      <c r="G187" s="1">
        <v>207.38614999999999</v>
      </c>
      <c r="H187" s="1">
        <v>254.86908</v>
      </c>
      <c r="I187" s="1">
        <v>128.69844000000001</v>
      </c>
      <c r="J187" s="1">
        <v>70.612440000000007</v>
      </c>
      <c r="K187" s="1">
        <f t="shared" si="6"/>
        <v>3506.7727999999997</v>
      </c>
      <c r="L187" s="1">
        <v>270.19029999999998</v>
      </c>
    </row>
    <row r="188" spans="1:12" x14ac:dyDescent="0.25">
      <c r="A188">
        <v>2020</v>
      </c>
      <c r="B188" t="s">
        <v>5</v>
      </c>
      <c r="C188" t="s">
        <v>20</v>
      </c>
      <c r="D188" s="3" t="s">
        <v>29</v>
      </c>
      <c r="E188" s="1">
        <v>4.9059999999999999E-2</v>
      </c>
      <c r="F188" s="1">
        <v>3344.4005499999998</v>
      </c>
      <c r="G188" s="1">
        <v>246.85166000000001</v>
      </c>
      <c r="H188" s="1">
        <v>301.21213999999998</v>
      </c>
      <c r="I188" s="1">
        <v>148.83994000000001</v>
      </c>
      <c r="J188" s="1">
        <v>83.588480000000004</v>
      </c>
      <c r="K188" s="1">
        <f t="shared" si="6"/>
        <v>4124.9418299999998</v>
      </c>
      <c r="L188" s="1">
        <v>323.24175000000002</v>
      </c>
    </row>
    <row r="189" spans="1:12" s="4" customFormat="1" x14ac:dyDescent="0.25">
      <c r="A189" s="4">
        <v>2020</v>
      </c>
      <c r="B189" s="4" t="s">
        <v>5</v>
      </c>
      <c r="C189" s="4" t="s">
        <v>20</v>
      </c>
      <c r="D189" s="4" t="s">
        <v>30</v>
      </c>
      <c r="E189" s="5">
        <v>5.987E-2</v>
      </c>
      <c r="F189" s="5">
        <v>3716.5315099999998</v>
      </c>
      <c r="G189" s="5">
        <v>259.13022999999998</v>
      </c>
      <c r="H189" s="5">
        <v>319.16816999999998</v>
      </c>
      <c r="I189" s="5">
        <v>162.05928</v>
      </c>
      <c r="J189" s="5">
        <v>82.970410000000001</v>
      </c>
      <c r="K189" s="5">
        <f t="shared" si="6"/>
        <v>4539.9194699999998</v>
      </c>
      <c r="L189" s="5">
        <v>352.09296999999998</v>
      </c>
    </row>
    <row r="190" spans="1:12" x14ac:dyDescent="0.25">
      <c r="A190">
        <v>2020</v>
      </c>
      <c r="B190" t="s">
        <v>36</v>
      </c>
      <c r="C190" t="s">
        <v>7</v>
      </c>
      <c r="D190" s="3" t="s">
        <v>6</v>
      </c>
      <c r="E190" s="1">
        <v>2.5699999999999998E-3</v>
      </c>
      <c r="F190" s="1">
        <v>128.67976999999999</v>
      </c>
      <c r="G190" s="1">
        <v>0.52910000000000001</v>
      </c>
      <c r="H190" s="1">
        <v>40.19556</v>
      </c>
      <c r="I190" s="1">
        <v>21.87114</v>
      </c>
      <c r="J190" s="1">
        <v>0.35499000000000003</v>
      </c>
      <c r="K190" s="1">
        <f t="shared" si="6"/>
        <v>191.63312999999997</v>
      </c>
      <c r="L190" s="1">
        <v>11.67182</v>
      </c>
    </row>
    <row r="191" spans="1:12" x14ac:dyDescent="0.25">
      <c r="A191">
        <v>2020</v>
      </c>
      <c r="B191" t="s">
        <v>36</v>
      </c>
      <c r="C191" t="s">
        <v>7</v>
      </c>
      <c r="D191" s="3" t="s">
        <v>8</v>
      </c>
      <c r="E191" s="1">
        <v>7.0800000000000004E-3</v>
      </c>
      <c r="F191" s="1">
        <v>1186.4396300000001</v>
      </c>
      <c r="G191" s="1">
        <v>6.9324000000000003</v>
      </c>
      <c r="H191" s="1">
        <v>486.61856</v>
      </c>
      <c r="I191" s="1">
        <v>47.802500000000002</v>
      </c>
      <c r="J191" s="1">
        <v>4.4629799999999999</v>
      </c>
      <c r="K191" s="1">
        <f t="shared" si="6"/>
        <v>1732.2631500000002</v>
      </c>
      <c r="L191" s="1">
        <v>95.42174</v>
      </c>
    </row>
    <row r="192" spans="1:12" x14ac:dyDescent="0.25">
      <c r="A192">
        <v>2020</v>
      </c>
      <c r="B192" t="s">
        <v>36</v>
      </c>
      <c r="C192" t="s">
        <v>7</v>
      </c>
      <c r="D192" s="3" t="s">
        <v>9</v>
      </c>
      <c r="E192" s="1">
        <v>6.7600000000000004E-3</v>
      </c>
      <c r="F192" s="1">
        <v>1148.2096100000001</v>
      </c>
      <c r="G192" s="1">
        <v>6.1261999999999999</v>
      </c>
      <c r="H192" s="1">
        <v>446.86007000000001</v>
      </c>
      <c r="I192" s="1">
        <v>46.76549</v>
      </c>
      <c r="J192" s="1">
        <v>4.0464700000000002</v>
      </c>
      <c r="K192" s="1">
        <f t="shared" si="6"/>
        <v>1652.0146</v>
      </c>
      <c r="L192" s="1">
        <v>91.129409999999993</v>
      </c>
    </row>
    <row r="193" spans="1:12" x14ac:dyDescent="0.25">
      <c r="A193">
        <v>2020</v>
      </c>
      <c r="B193" t="s">
        <v>36</v>
      </c>
      <c r="C193" t="s">
        <v>18</v>
      </c>
      <c r="D193" s="3" t="s">
        <v>17</v>
      </c>
      <c r="E193" s="1">
        <v>8.6E-3</v>
      </c>
      <c r="F193" s="1">
        <v>1475.0998099999999</v>
      </c>
      <c r="G193" s="1">
        <v>8.5857899999999994</v>
      </c>
      <c r="H193" s="1">
        <v>587.98576000000003</v>
      </c>
      <c r="I193" s="1">
        <v>57.56</v>
      </c>
      <c r="J193" s="1">
        <v>5.4968000000000004</v>
      </c>
      <c r="K193" s="1">
        <f t="shared" si="6"/>
        <v>2134.7367599999998</v>
      </c>
      <c r="L193" s="1">
        <v>117.59193999999999</v>
      </c>
    </row>
    <row r="194" spans="1:12" x14ac:dyDescent="0.25">
      <c r="A194">
        <v>2020</v>
      </c>
      <c r="B194" t="s">
        <v>36</v>
      </c>
      <c r="C194" t="s">
        <v>18</v>
      </c>
      <c r="D194" s="3" t="s">
        <v>21</v>
      </c>
      <c r="E194" s="1">
        <v>3.5779999999999999E-2</v>
      </c>
      <c r="F194" s="1">
        <v>2262.7010100000002</v>
      </c>
      <c r="G194" s="1">
        <v>29.70243</v>
      </c>
      <c r="H194" s="1">
        <v>753.06044999999995</v>
      </c>
      <c r="I194" s="1">
        <v>81.184330000000003</v>
      </c>
      <c r="J194" s="1">
        <v>13.18464</v>
      </c>
      <c r="K194" s="1">
        <f t="shared" si="6"/>
        <v>3139.8686400000001</v>
      </c>
      <c r="L194" s="1">
        <v>170.74843000000001</v>
      </c>
    </row>
    <row r="195" spans="1:12" x14ac:dyDescent="0.25">
      <c r="A195">
        <v>2020</v>
      </c>
      <c r="B195" t="s">
        <v>36</v>
      </c>
      <c r="C195" t="s">
        <v>18</v>
      </c>
      <c r="D195" s="3" t="s">
        <v>22</v>
      </c>
      <c r="E195" s="1">
        <v>4.0750000000000001E-2</v>
      </c>
      <c r="F195" s="1">
        <v>2728.8669199999999</v>
      </c>
      <c r="G195" s="1">
        <v>38.292870000000001</v>
      </c>
      <c r="H195" s="1">
        <v>919.13949000000002</v>
      </c>
      <c r="I195" s="1">
        <v>93.787180000000006</v>
      </c>
      <c r="J195" s="1">
        <v>16.32029</v>
      </c>
      <c r="K195" s="1">
        <f t="shared" si="6"/>
        <v>3796.4475000000002</v>
      </c>
      <c r="L195" s="1">
        <v>211.43815000000001</v>
      </c>
    </row>
    <row r="196" spans="1:12" s="4" customFormat="1" x14ac:dyDescent="0.25">
      <c r="A196" s="4">
        <v>2020</v>
      </c>
      <c r="B196" s="4" t="s">
        <v>36</v>
      </c>
      <c r="C196" s="4" t="s">
        <v>18</v>
      </c>
      <c r="D196" s="4" t="s">
        <v>23</v>
      </c>
      <c r="E196" s="5">
        <v>5.2089999999999997E-2</v>
      </c>
      <c r="F196" s="5">
        <v>3142.8996099999999</v>
      </c>
      <c r="G196" s="5">
        <v>61.519419999999997</v>
      </c>
      <c r="H196" s="5">
        <v>909.32398999999998</v>
      </c>
      <c r="I196" s="5">
        <v>109.99692</v>
      </c>
      <c r="J196" s="5">
        <v>19.252800000000001</v>
      </c>
      <c r="K196" s="5">
        <f t="shared" si="6"/>
        <v>4243.0448299999998</v>
      </c>
      <c r="L196" s="5">
        <v>246.85762</v>
      </c>
    </row>
    <row r="197" spans="1:12" x14ac:dyDescent="0.25">
      <c r="A197">
        <v>2020</v>
      </c>
      <c r="B197" t="s">
        <v>36</v>
      </c>
      <c r="C197" t="s">
        <v>19</v>
      </c>
      <c r="D197" s="3" t="s">
        <v>24</v>
      </c>
      <c r="E197" s="1">
        <v>1.366E-2</v>
      </c>
      <c r="F197" s="1">
        <v>1359.88255</v>
      </c>
      <c r="G197" s="1">
        <v>19.060189999999999</v>
      </c>
      <c r="H197" s="1">
        <v>520.61897999999997</v>
      </c>
      <c r="I197" s="1">
        <v>52.721960000000003</v>
      </c>
      <c r="J197" s="1">
        <v>8.5874600000000001</v>
      </c>
      <c r="K197" s="1">
        <f t="shared" si="6"/>
        <v>1960.8848</v>
      </c>
      <c r="L197" s="1">
        <v>108.78709000000001</v>
      </c>
    </row>
    <row r="198" spans="1:12" x14ac:dyDescent="0.25">
      <c r="A198">
        <v>2020</v>
      </c>
      <c r="B198" t="s">
        <v>36</v>
      </c>
      <c r="C198" t="s">
        <v>19</v>
      </c>
      <c r="D198" s="3" t="s">
        <v>25</v>
      </c>
      <c r="E198" s="1">
        <v>1.7510000000000001E-2</v>
      </c>
      <c r="F198" s="1">
        <v>1792.6855499999999</v>
      </c>
      <c r="G198" s="1">
        <v>27.303719999999998</v>
      </c>
      <c r="H198" s="1">
        <v>680.71699999999998</v>
      </c>
      <c r="I198" s="1">
        <v>64.42371</v>
      </c>
      <c r="J198" s="1">
        <v>11.578670000000001</v>
      </c>
      <c r="K198" s="1">
        <f t="shared" si="6"/>
        <v>2576.7261599999997</v>
      </c>
      <c r="L198" s="1">
        <v>147.42357000000001</v>
      </c>
    </row>
    <row r="199" spans="1:12" s="4" customFormat="1" x14ac:dyDescent="0.25">
      <c r="A199" s="4">
        <v>2020</v>
      </c>
      <c r="B199" s="4" t="s">
        <v>36</v>
      </c>
      <c r="C199" s="4" t="s">
        <v>19</v>
      </c>
      <c r="D199" s="4" t="s">
        <v>26</v>
      </c>
      <c r="E199" s="5">
        <v>3.0429999999999999E-2</v>
      </c>
      <c r="F199" s="5">
        <v>2269.9947400000001</v>
      </c>
      <c r="G199" s="5">
        <v>51.273029999999999</v>
      </c>
      <c r="H199" s="5">
        <v>687.01647000000003</v>
      </c>
      <c r="I199" s="5">
        <v>82.618129999999994</v>
      </c>
      <c r="J199" s="5">
        <v>14.831659999999999</v>
      </c>
      <c r="K199" s="5">
        <f t="shared" si="6"/>
        <v>3105.7644599999994</v>
      </c>
      <c r="L199" s="5">
        <v>187.16979000000001</v>
      </c>
    </row>
    <row r="200" spans="1:12" x14ac:dyDescent="0.25">
      <c r="A200">
        <v>2020</v>
      </c>
      <c r="B200" t="s">
        <v>36</v>
      </c>
      <c r="C200" t="s">
        <v>20</v>
      </c>
      <c r="D200" s="3" t="s">
        <v>28</v>
      </c>
      <c r="E200" s="1">
        <v>1.502E-2</v>
      </c>
      <c r="F200" s="1">
        <v>2125.1903499999999</v>
      </c>
      <c r="G200" s="1">
        <v>24.160229999999999</v>
      </c>
      <c r="H200" s="1">
        <v>830.20723999999996</v>
      </c>
      <c r="I200" s="1">
        <v>70.524799999999999</v>
      </c>
      <c r="J200" s="1">
        <v>11.73394</v>
      </c>
      <c r="K200" s="1">
        <f t="shared" si="6"/>
        <v>3061.83158</v>
      </c>
      <c r="L200" s="1">
        <v>170.71424999999999</v>
      </c>
    </row>
    <row r="201" spans="1:12" x14ac:dyDescent="0.25">
      <c r="A201">
        <v>2020</v>
      </c>
      <c r="B201" t="s">
        <v>36</v>
      </c>
      <c r="C201" t="s">
        <v>20</v>
      </c>
      <c r="D201" s="3" t="s">
        <v>27</v>
      </c>
      <c r="E201" s="1">
        <v>4.2029999999999998E-2</v>
      </c>
      <c r="F201" s="1">
        <v>2864.8602799999999</v>
      </c>
      <c r="G201" s="1">
        <v>45.879049999999999</v>
      </c>
      <c r="H201" s="1">
        <v>974.94332999999995</v>
      </c>
      <c r="I201" s="1">
        <v>91.335350000000005</v>
      </c>
      <c r="J201" s="1">
        <v>19.528479999999998</v>
      </c>
      <c r="K201" s="1">
        <f t="shared" si="6"/>
        <v>3996.5885199999998</v>
      </c>
      <c r="L201" s="1">
        <v>220.1463</v>
      </c>
    </row>
    <row r="202" spans="1:12" x14ac:dyDescent="0.25">
      <c r="A202">
        <v>2020</v>
      </c>
      <c r="B202" t="s">
        <v>36</v>
      </c>
      <c r="C202" t="s">
        <v>20</v>
      </c>
      <c r="D202" s="3" t="s">
        <v>29</v>
      </c>
      <c r="E202" s="1">
        <v>4.7379999999999999E-2</v>
      </c>
      <c r="F202" s="1">
        <v>3367.1557400000002</v>
      </c>
      <c r="G202" s="1">
        <v>55.440089999999998</v>
      </c>
      <c r="H202" s="1">
        <v>1154.3353400000001</v>
      </c>
      <c r="I202" s="1">
        <v>104.54725999999999</v>
      </c>
      <c r="J202" s="1">
        <v>23.04477</v>
      </c>
      <c r="K202" s="1">
        <f t="shared" si="6"/>
        <v>4704.5705800000005</v>
      </c>
      <c r="L202" s="1">
        <v>263.79989</v>
      </c>
    </row>
    <row r="203" spans="1:12" s="4" customFormat="1" x14ac:dyDescent="0.25">
      <c r="A203" s="4">
        <v>2020</v>
      </c>
      <c r="B203" s="4" t="s">
        <v>36</v>
      </c>
      <c r="C203" s="4" t="s">
        <v>20</v>
      </c>
      <c r="D203" s="4" t="s">
        <v>30</v>
      </c>
      <c r="E203" s="5">
        <v>5.8279999999999998E-2</v>
      </c>
      <c r="F203" s="5">
        <v>3738.0464900000002</v>
      </c>
      <c r="G203" s="5">
        <v>77.507660000000001</v>
      </c>
      <c r="H203" s="5">
        <v>1128.6229499999999</v>
      </c>
      <c r="I203" s="5">
        <v>120.02972</v>
      </c>
      <c r="J203" s="5">
        <v>25.522770000000001</v>
      </c>
      <c r="K203" s="5">
        <f t="shared" si="6"/>
        <v>5089.7878700000001</v>
      </c>
      <c r="L203" s="5">
        <v>295.68022999999999</v>
      </c>
    </row>
    <row r="204" spans="1:12" x14ac:dyDescent="0.25">
      <c r="A204">
        <v>2020</v>
      </c>
      <c r="B204" t="s">
        <v>34</v>
      </c>
      <c r="C204" t="s">
        <v>7</v>
      </c>
      <c r="D204" s="3" t="s">
        <v>6</v>
      </c>
      <c r="E204" s="1">
        <v>2.5899999999999999E-3</v>
      </c>
      <c r="F204" s="1">
        <v>152.89615000000001</v>
      </c>
      <c r="G204" s="1">
        <v>6.8640400000000001</v>
      </c>
      <c r="H204" s="1">
        <v>0.47965000000000002</v>
      </c>
      <c r="I204" s="1">
        <v>21.900770000000001</v>
      </c>
      <c r="J204" s="1">
        <v>7.2749999999999995E-2</v>
      </c>
      <c r="K204" s="1">
        <f t="shared" si="6"/>
        <v>182.21594999999999</v>
      </c>
      <c r="L204" s="1">
        <v>13.93346</v>
      </c>
    </row>
    <row r="205" spans="1:12" x14ac:dyDescent="0.25">
      <c r="A205">
        <v>2020</v>
      </c>
      <c r="B205" t="s">
        <v>34</v>
      </c>
      <c r="C205" t="s">
        <v>7</v>
      </c>
      <c r="D205" s="3" t="s">
        <v>8</v>
      </c>
      <c r="E205" s="1">
        <v>7.2899999999999996E-3</v>
      </c>
      <c r="F205" s="1">
        <v>1471.01899</v>
      </c>
      <c r="G205" s="1">
        <v>82.961770000000001</v>
      </c>
      <c r="H205" s="1">
        <v>6.8685</v>
      </c>
      <c r="I205" s="1">
        <v>48.00224</v>
      </c>
      <c r="J205" s="1">
        <v>1.05105</v>
      </c>
      <c r="K205" s="1">
        <f t="shared" si="6"/>
        <v>1609.90984</v>
      </c>
      <c r="L205" s="1">
        <v>121.21682</v>
      </c>
    </row>
    <row r="206" spans="1:12" x14ac:dyDescent="0.25">
      <c r="A206">
        <v>2020</v>
      </c>
      <c r="B206" t="s">
        <v>34</v>
      </c>
      <c r="C206" t="s">
        <v>7</v>
      </c>
      <c r="D206" s="3" t="s">
        <v>9</v>
      </c>
      <c r="E206" s="1">
        <v>6.9499999999999996E-3</v>
      </c>
      <c r="F206" s="1">
        <v>1409.90284</v>
      </c>
      <c r="G206" s="1">
        <v>76.018969999999996</v>
      </c>
      <c r="H206" s="1">
        <v>5.8749500000000001</v>
      </c>
      <c r="I206" s="1">
        <v>46.951239999999999</v>
      </c>
      <c r="J206" s="1">
        <v>0.91027999999999998</v>
      </c>
      <c r="K206" s="1">
        <f t="shared" si="6"/>
        <v>1539.6652300000001</v>
      </c>
      <c r="L206" s="1">
        <v>114.86102</v>
      </c>
    </row>
    <row r="207" spans="1:12" x14ac:dyDescent="0.25">
      <c r="A207">
        <v>2020</v>
      </c>
      <c r="B207" t="s">
        <v>34</v>
      </c>
      <c r="C207" t="s">
        <v>18</v>
      </c>
      <c r="D207" s="3" t="s">
        <v>17</v>
      </c>
      <c r="E207" s="1">
        <v>8.8599999999999998E-3</v>
      </c>
      <c r="F207" s="1">
        <v>1819.7585799999999</v>
      </c>
      <c r="G207" s="1">
        <v>100.40809</v>
      </c>
      <c r="H207" s="1">
        <v>9.0753699999999995</v>
      </c>
      <c r="I207" s="1">
        <v>57.826090000000001</v>
      </c>
      <c r="J207" s="1">
        <v>1.3800699999999999</v>
      </c>
      <c r="K207" s="1">
        <f t="shared" si="6"/>
        <v>1988.4570599999997</v>
      </c>
      <c r="L207" s="1">
        <v>148.96033</v>
      </c>
    </row>
    <row r="208" spans="1:12" x14ac:dyDescent="0.25">
      <c r="A208">
        <v>2020</v>
      </c>
      <c r="B208" t="s">
        <v>34</v>
      </c>
      <c r="C208" t="s">
        <v>18</v>
      </c>
      <c r="D208" s="3" t="s">
        <v>21</v>
      </c>
      <c r="E208" s="1">
        <v>3.6080000000000001E-2</v>
      </c>
      <c r="F208" s="1">
        <v>2673.29286</v>
      </c>
      <c r="G208" s="1">
        <v>139.00545</v>
      </c>
      <c r="H208" s="1">
        <v>64.102519999999998</v>
      </c>
      <c r="I208" s="1">
        <v>81.509280000000004</v>
      </c>
      <c r="J208" s="1">
        <v>8.2854700000000001</v>
      </c>
      <c r="K208" s="1">
        <f t="shared" ref="K208:K239" si="7">SUM(E208:J208)</f>
        <v>2966.2316599999999</v>
      </c>
      <c r="L208" s="1">
        <v>208.15949000000001</v>
      </c>
    </row>
    <row r="209" spans="1:12" x14ac:dyDescent="0.25">
      <c r="A209">
        <v>2020</v>
      </c>
      <c r="B209" t="s">
        <v>34</v>
      </c>
      <c r="C209" t="s">
        <v>18</v>
      </c>
      <c r="D209" s="3" t="s">
        <v>22</v>
      </c>
      <c r="E209" s="1">
        <v>4.113E-2</v>
      </c>
      <c r="F209" s="1">
        <v>3230.6738999999998</v>
      </c>
      <c r="G209" s="1">
        <v>171.57113000000001</v>
      </c>
      <c r="H209" s="1">
        <v>79.650599999999997</v>
      </c>
      <c r="I209" s="1">
        <v>94.213089999999994</v>
      </c>
      <c r="J209" s="1">
        <v>10.3512</v>
      </c>
      <c r="K209" s="1">
        <f t="shared" si="7"/>
        <v>3586.5010499999999</v>
      </c>
      <c r="L209" s="1">
        <v>257.31193999999999</v>
      </c>
    </row>
    <row r="210" spans="1:12" s="4" customFormat="1" x14ac:dyDescent="0.25">
      <c r="A210" s="4">
        <v>2020</v>
      </c>
      <c r="B210" s="4" t="s">
        <v>34</v>
      </c>
      <c r="C210" s="4" t="s">
        <v>18</v>
      </c>
      <c r="D210" s="4" t="s">
        <v>23</v>
      </c>
      <c r="E210" s="5">
        <v>5.246E-2</v>
      </c>
      <c r="F210" s="5">
        <v>3621.1600100000001</v>
      </c>
      <c r="G210" s="5">
        <v>188.50230999999999</v>
      </c>
      <c r="H210" s="5">
        <v>109.56798999999999</v>
      </c>
      <c r="I210" s="5">
        <v>110.40673</v>
      </c>
      <c r="J210" s="5">
        <v>13.566280000000001</v>
      </c>
      <c r="K210" s="5">
        <f t="shared" si="7"/>
        <v>4043.25578</v>
      </c>
      <c r="L210" s="5">
        <v>290.59933999999998</v>
      </c>
    </row>
    <row r="211" spans="1:12" x14ac:dyDescent="0.25">
      <c r="A211">
        <v>2020</v>
      </c>
      <c r="B211" t="s">
        <v>34</v>
      </c>
      <c r="C211" t="s">
        <v>19</v>
      </c>
      <c r="D211" s="3" t="s">
        <v>24</v>
      </c>
      <c r="E211" s="1">
        <v>1.388E-2</v>
      </c>
      <c r="F211" s="1">
        <v>1649.12372</v>
      </c>
      <c r="G211" s="1">
        <v>95.802589999999995</v>
      </c>
      <c r="H211" s="1">
        <v>37.388640000000002</v>
      </c>
      <c r="I211" s="1">
        <v>52.97486</v>
      </c>
      <c r="J211" s="1">
        <v>5.1516299999999999</v>
      </c>
      <c r="K211" s="1">
        <f t="shared" si="7"/>
        <v>1840.45532</v>
      </c>
      <c r="L211" s="1">
        <v>135.26778999999999</v>
      </c>
    </row>
    <row r="212" spans="1:12" x14ac:dyDescent="0.25">
      <c r="A212">
        <v>2020</v>
      </c>
      <c r="B212" t="s">
        <v>34</v>
      </c>
      <c r="C212" t="s">
        <v>19</v>
      </c>
      <c r="D212" s="3" t="s">
        <v>25</v>
      </c>
      <c r="E212" s="1">
        <v>1.78E-2</v>
      </c>
      <c r="F212" s="1">
        <v>2170.2862</v>
      </c>
      <c r="G212" s="1">
        <v>127.24189</v>
      </c>
      <c r="H212" s="1">
        <v>51.905929999999998</v>
      </c>
      <c r="I212" s="1">
        <v>64.777119999999996</v>
      </c>
      <c r="J212" s="1">
        <v>7.1081399999999997</v>
      </c>
      <c r="K212" s="1">
        <f t="shared" si="7"/>
        <v>2421.3370799999998</v>
      </c>
      <c r="L212" s="1">
        <v>182.11633</v>
      </c>
    </row>
    <row r="213" spans="1:12" s="4" customFormat="1" x14ac:dyDescent="0.25">
      <c r="A213" s="4">
        <v>2020</v>
      </c>
      <c r="B213" s="4" t="s">
        <v>34</v>
      </c>
      <c r="C213" s="4" t="s">
        <v>19</v>
      </c>
      <c r="D213" s="4" t="s">
        <v>26</v>
      </c>
      <c r="E213" s="5">
        <v>3.0710000000000001E-2</v>
      </c>
      <c r="F213" s="5">
        <v>2632.4439200000002</v>
      </c>
      <c r="G213" s="5">
        <v>147.16927999999999</v>
      </c>
      <c r="H213" s="5">
        <v>83.698589999999996</v>
      </c>
      <c r="I213" s="5">
        <v>82.960340000000002</v>
      </c>
      <c r="J213" s="5">
        <v>10.54242</v>
      </c>
      <c r="K213" s="5">
        <f t="shared" si="7"/>
        <v>2956.8452600000005</v>
      </c>
      <c r="L213" s="5">
        <v>220.4862</v>
      </c>
    </row>
    <row r="214" spans="1:12" x14ac:dyDescent="0.25">
      <c r="A214">
        <v>2020</v>
      </c>
      <c r="B214" t="s">
        <v>34</v>
      </c>
      <c r="C214" t="s">
        <v>20</v>
      </c>
      <c r="D214" s="3" t="s">
        <v>28</v>
      </c>
      <c r="E214" s="1">
        <v>1.538E-2</v>
      </c>
      <c r="F214" s="1">
        <v>2597.2141000000001</v>
      </c>
      <c r="G214" s="1">
        <v>149.19865999999999</v>
      </c>
      <c r="H214" s="1">
        <v>43.253450000000001</v>
      </c>
      <c r="I214" s="1">
        <v>70.956310000000002</v>
      </c>
      <c r="J214" s="1">
        <v>6.1389100000000001</v>
      </c>
      <c r="K214" s="1">
        <f t="shared" si="7"/>
        <v>2866.7768100000003</v>
      </c>
      <c r="L214" s="1">
        <v>214.02813</v>
      </c>
    </row>
    <row r="215" spans="1:12" x14ac:dyDescent="0.25">
      <c r="A215">
        <v>2020</v>
      </c>
      <c r="B215" t="s">
        <v>34</v>
      </c>
      <c r="C215" t="s">
        <v>20</v>
      </c>
      <c r="D215" s="3" t="s">
        <v>27</v>
      </c>
      <c r="E215" s="1">
        <v>4.2430000000000002E-2</v>
      </c>
      <c r="F215" s="1">
        <v>3389.8033099999998</v>
      </c>
      <c r="G215" s="1">
        <v>184.87759</v>
      </c>
      <c r="H215" s="1">
        <v>100.24109</v>
      </c>
      <c r="I215" s="1">
        <v>91.820679999999996</v>
      </c>
      <c r="J215" s="1">
        <v>13.30968</v>
      </c>
      <c r="K215" s="1">
        <f t="shared" si="7"/>
        <v>3780.0947799999994</v>
      </c>
      <c r="L215" s="1">
        <v>268.34489000000002</v>
      </c>
    </row>
    <row r="216" spans="1:12" x14ac:dyDescent="0.25">
      <c r="A216">
        <v>2020</v>
      </c>
      <c r="B216" t="s">
        <v>34</v>
      </c>
      <c r="C216" t="s">
        <v>20</v>
      </c>
      <c r="D216" s="3" t="s">
        <v>29</v>
      </c>
      <c r="E216" s="1">
        <v>4.786E-2</v>
      </c>
      <c r="F216" s="1">
        <v>3990.17497</v>
      </c>
      <c r="G216" s="1">
        <v>220.19560000000001</v>
      </c>
      <c r="H216" s="1">
        <v>117.95749000000001</v>
      </c>
      <c r="I216" s="1">
        <v>105.14317</v>
      </c>
      <c r="J216" s="1">
        <v>15.67686</v>
      </c>
      <c r="K216" s="1">
        <f t="shared" si="7"/>
        <v>4449.1959499999994</v>
      </c>
      <c r="L216" s="1">
        <v>321.10845999999998</v>
      </c>
    </row>
    <row r="217" spans="1:12" s="4" customFormat="1" x14ac:dyDescent="0.25">
      <c r="A217" s="4">
        <v>2020</v>
      </c>
      <c r="B217" s="4" t="s">
        <v>34</v>
      </c>
      <c r="C217" s="4" t="s">
        <v>20</v>
      </c>
      <c r="D217" s="4" t="s">
        <v>30</v>
      </c>
      <c r="E217" s="5">
        <v>5.8729999999999997E-2</v>
      </c>
      <c r="F217" s="5">
        <v>4329.3264099999997</v>
      </c>
      <c r="G217" s="5">
        <v>233.84025</v>
      </c>
      <c r="H217" s="5">
        <v>145.28572</v>
      </c>
      <c r="I217" s="5">
        <v>120.59805</v>
      </c>
      <c r="J217" s="5">
        <v>18.531980000000001</v>
      </c>
      <c r="K217" s="5">
        <f t="shared" si="7"/>
        <v>4847.6411399999988</v>
      </c>
      <c r="L217" s="5">
        <v>350.08384999999998</v>
      </c>
    </row>
    <row r="218" spans="1:12" x14ac:dyDescent="0.25">
      <c r="A218">
        <v>2020</v>
      </c>
      <c r="B218" t="s">
        <v>37</v>
      </c>
      <c r="C218" t="s">
        <v>7</v>
      </c>
      <c r="D218" s="3" t="s">
        <v>6</v>
      </c>
      <c r="E218" s="1">
        <v>2.32E-3</v>
      </c>
      <c r="F218" s="1">
        <v>140.43163000000001</v>
      </c>
      <c r="G218" s="1">
        <v>0.21947</v>
      </c>
      <c r="H218" s="1">
        <v>0.40653</v>
      </c>
      <c r="I218" s="1">
        <v>19.971550000000001</v>
      </c>
      <c r="J218" s="1">
        <v>5.3609999999999998E-2</v>
      </c>
      <c r="K218" s="1">
        <f t="shared" si="7"/>
        <v>161.08511000000001</v>
      </c>
      <c r="L218" s="1">
        <v>9.8604900000000004</v>
      </c>
    </row>
    <row r="219" spans="1:12" x14ac:dyDescent="0.25">
      <c r="A219">
        <v>2020</v>
      </c>
      <c r="B219" t="s">
        <v>37</v>
      </c>
      <c r="C219" t="s">
        <v>7</v>
      </c>
      <c r="D219" s="3" t="s">
        <v>8</v>
      </c>
      <c r="E219" s="1">
        <v>4.1000000000000003E-3</v>
      </c>
      <c r="F219" s="1">
        <v>1347.3943200000001</v>
      </c>
      <c r="G219" s="1">
        <v>3.2050100000000001</v>
      </c>
      <c r="H219" s="1">
        <v>6.02264</v>
      </c>
      <c r="I219" s="1">
        <v>24.902329999999999</v>
      </c>
      <c r="J219" s="1">
        <v>0.82547999999999999</v>
      </c>
      <c r="K219" s="1">
        <f t="shared" si="7"/>
        <v>1382.3538799999999</v>
      </c>
      <c r="L219" s="1">
        <v>74.103920000000002</v>
      </c>
    </row>
    <row r="220" spans="1:12" x14ac:dyDescent="0.25">
      <c r="A220">
        <v>2020</v>
      </c>
      <c r="B220" t="s">
        <v>37</v>
      </c>
      <c r="C220" t="s">
        <v>7</v>
      </c>
      <c r="D220" s="3" t="s">
        <v>9</v>
      </c>
      <c r="E220" s="1">
        <v>4.0200000000000001E-3</v>
      </c>
      <c r="F220" s="1">
        <v>1295.89915</v>
      </c>
      <c r="G220" s="1">
        <v>2.6998199999999999</v>
      </c>
      <c r="H220" s="1">
        <v>5.0969300000000004</v>
      </c>
      <c r="I220" s="1">
        <v>25.715070000000001</v>
      </c>
      <c r="J220" s="1">
        <v>0.70284999999999997</v>
      </c>
      <c r="K220" s="1">
        <f t="shared" si="7"/>
        <v>1330.1178399999999</v>
      </c>
      <c r="L220" s="1">
        <v>71.526430000000005</v>
      </c>
    </row>
    <row r="221" spans="1:12" x14ac:dyDescent="0.25">
      <c r="A221">
        <v>2020</v>
      </c>
      <c r="B221" t="s">
        <v>37</v>
      </c>
      <c r="C221" t="s">
        <v>18</v>
      </c>
      <c r="D221" s="3" t="s">
        <v>17</v>
      </c>
      <c r="E221" s="1">
        <v>5.0000000000000001E-3</v>
      </c>
      <c r="F221" s="1">
        <v>1666.3108500000001</v>
      </c>
      <c r="G221" s="1">
        <v>4.0859699999999997</v>
      </c>
      <c r="H221" s="1">
        <v>8.0487599999999997</v>
      </c>
      <c r="I221" s="1">
        <v>29.919270000000001</v>
      </c>
      <c r="J221" s="1">
        <v>1.1069800000000001</v>
      </c>
      <c r="K221" s="1">
        <f t="shared" si="7"/>
        <v>1709.4768300000003</v>
      </c>
      <c r="L221" s="1">
        <v>91.778769999999994</v>
      </c>
    </row>
    <row r="222" spans="1:12" x14ac:dyDescent="0.25">
      <c r="A222">
        <v>2020</v>
      </c>
      <c r="B222" t="s">
        <v>37</v>
      </c>
      <c r="C222" t="s">
        <v>18</v>
      </c>
      <c r="D222" s="3" t="s">
        <v>21</v>
      </c>
      <c r="E222" s="1">
        <v>3.15E-2</v>
      </c>
      <c r="F222" s="1">
        <v>2489.26665</v>
      </c>
      <c r="G222" s="1">
        <v>24.346540000000001</v>
      </c>
      <c r="H222" s="1">
        <v>62.878799999999998</v>
      </c>
      <c r="I222" s="1">
        <v>48.286850000000001</v>
      </c>
      <c r="J222" s="1">
        <v>7.9601800000000003</v>
      </c>
      <c r="K222" s="1">
        <f t="shared" si="7"/>
        <v>2632.77052</v>
      </c>
      <c r="L222" s="1">
        <v>139.99891</v>
      </c>
    </row>
    <row r="223" spans="1:12" x14ac:dyDescent="0.25">
      <c r="A223">
        <v>2020</v>
      </c>
      <c r="B223" t="s">
        <v>37</v>
      </c>
      <c r="C223" t="s">
        <v>18</v>
      </c>
      <c r="D223" s="3" t="s">
        <v>22</v>
      </c>
      <c r="E223" s="1">
        <v>3.5529999999999999E-2</v>
      </c>
      <c r="F223" s="1">
        <v>3001.33662</v>
      </c>
      <c r="G223" s="1">
        <v>31.76435</v>
      </c>
      <c r="H223" s="1">
        <v>78.152439999999999</v>
      </c>
      <c r="I223" s="1">
        <v>53.693210000000001</v>
      </c>
      <c r="J223" s="1">
        <v>9.9537700000000005</v>
      </c>
      <c r="K223" s="1">
        <f t="shared" si="7"/>
        <v>3174.9359199999999</v>
      </c>
      <c r="L223" s="1">
        <v>173.86364</v>
      </c>
    </row>
    <row r="224" spans="1:12" s="4" customFormat="1" x14ac:dyDescent="0.25">
      <c r="A224" s="4">
        <v>2020</v>
      </c>
      <c r="B224" s="4" t="s">
        <v>37</v>
      </c>
      <c r="C224" s="4" t="s">
        <v>18</v>
      </c>
      <c r="D224" s="4" t="s">
        <v>23</v>
      </c>
      <c r="E224" s="5">
        <v>4.7120000000000002E-2</v>
      </c>
      <c r="F224" s="5">
        <v>3401.98576</v>
      </c>
      <c r="G224" s="5">
        <v>55.299570000000003</v>
      </c>
      <c r="H224" s="5">
        <v>108.13978</v>
      </c>
      <c r="I224" s="5">
        <v>71.799419999999998</v>
      </c>
      <c r="J224" s="5">
        <v>13.187519999999999</v>
      </c>
      <c r="K224" s="5">
        <f t="shared" si="7"/>
        <v>3650.4591700000001</v>
      </c>
      <c r="L224" s="5">
        <v>211.04706999999999</v>
      </c>
    </row>
    <row r="225" spans="1:12" x14ac:dyDescent="0.25">
      <c r="A225">
        <v>2020</v>
      </c>
      <c r="B225" t="s">
        <v>37</v>
      </c>
      <c r="C225" t="s">
        <v>19</v>
      </c>
      <c r="D225" s="3" t="s">
        <v>24</v>
      </c>
      <c r="E225" s="1">
        <v>1.0659999999999999E-2</v>
      </c>
      <c r="F225" s="1">
        <v>1515.7928899999999</v>
      </c>
      <c r="G225" s="1">
        <v>15.301589999999999</v>
      </c>
      <c r="H225" s="1">
        <v>36.524430000000002</v>
      </c>
      <c r="I225" s="1">
        <v>29.640640000000001</v>
      </c>
      <c r="J225" s="1">
        <v>4.92258</v>
      </c>
      <c r="K225" s="1">
        <f t="shared" si="7"/>
        <v>1602.1927899999998</v>
      </c>
      <c r="L225" s="1">
        <v>87.130759999999995</v>
      </c>
    </row>
    <row r="226" spans="1:12" x14ac:dyDescent="0.25">
      <c r="A226">
        <v>2020</v>
      </c>
      <c r="B226" t="s">
        <v>37</v>
      </c>
      <c r="C226" t="s">
        <v>19</v>
      </c>
      <c r="D226" s="3" t="s">
        <v>25</v>
      </c>
      <c r="E226" s="1">
        <v>1.3599999999999999E-2</v>
      </c>
      <c r="F226" s="1">
        <v>1992.64606</v>
      </c>
      <c r="G226" s="1">
        <v>22.410820000000001</v>
      </c>
      <c r="H226" s="1">
        <v>50.775620000000004</v>
      </c>
      <c r="I226" s="1">
        <v>34.381729999999997</v>
      </c>
      <c r="J226" s="1">
        <v>6.8092300000000003</v>
      </c>
      <c r="K226" s="1">
        <f t="shared" si="7"/>
        <v>2107.0370600000001</v>
      </c>
      <c r="L226" s="1">
        <v>119.15649000000001</v>
      </c>
    </row>
    <row r="227" spans="1:12" s="4" customFormat="1" x14ac:dyDescent="0.25">
      <c r="A227" s="4">
        <v>2020</v>
      </c>
      <c r="B227" s="4" t="s">
        <v>37</v>
      </c>
      <c r="C227" s="4" t="s">
        <v>19</v>
      </c>
      <c r="D227" s="4" t="s">
        <v>26</v>
      </c>
      <c r="E227" s="5">
        <v>2.6679999999999999E-2</v>
      </c>
      <c r="F227" s="5">
        <v>2461.4726000000001</v>
      </c>
      <c r="G227" s="5">
        <v>46.578249999999997</v>
      </c>
      <c r="H227" s="5">
        <v>82.61336</v>
      </c>
      <c r="I227" s="5">
        <v>53.793199999999999</v>
      </c>
      <c r="J227" s="5">
        <v>10.255520000000001</v>
      </c>
      <c r="K227" s="5">
        <f t="shared" si="7"/>
        <v>2654.7396100000001</v>
      </c>
      <c r="L227" s="5">
        <v>160.03757999999999</v>
      </c>
    </row>
    <row r="228" spans="1:12" x14ac:dyDescent="0.25">
      <c r="A228">
        <v>2020</v>
      </c>
      <c r="B228" t="s">
        <v>37</v>
      </c>
      <c r="C228" t="s">
        <v>20</v>
      </c>
      <c r="D228" s="3" t="s">
        <v>28</v>
      </c>
      <c r="E228" s="1">
        <v>1.0120000000000001E-2</v>
      </c>
      <c r="F228" s="1">
        <v>2376.7350099999999</v>
      </c>
      <c r="G228" s="1">
        <v>18.037659999999999</v>
      </c>
      <c r="H228" s="1">
        <v>41.841419999999999</v>
      </c>
      <c r="I228" s="1">
        <v>32.930549999999997</v>
      </c>
      <c r="J228" s="1">
        <v>5.7652099999999997</v>
      </c>
      <c r="K228" s="1">
        <f t="shared" si="7"/>
        <v>2475.31997</v>
      </c>
      <c r="L228" s="1">
        <v>135.37647999999999</v>
      </c>
    </row>
    <row r="229" spans="1:12" x14ac:dyDescent="0.25">
      <c r="A229">
        <v>2020</v>
      </c>
      <c r="B229" t="s">
        <v>37</v>
      </c>
      <c r="C229" t="s">
        <v>20</v>
      </c>
      <c r="D229" s="3" t="s">
        <v>27</v>
      </c>
      <c r="E229" s="1">
        <v>3.6589999999999998E-2</v>
      </c>
      <c r="F229" s="1">
        <v>3143.76728</v>
      </c>
      <c r="G229" s="1">
        <v>39.073329999999999</v>
      </c>
      <c r="H229" s="1">
        <v>98.670270000000002</v>
      </c>
      <c r="I229" s="1">
        <v>49.547530000000002</v>
      </c>
      <c r="J229" s="1">
        <v>12.89411</v>
      </c>
      <c r="K229" s="1">
        <f t="shared" si="7"/>
        <v>3343.9891100000004</v>
      </c>
      <c r="L229" s="1">
        <v>180.84792999999999</v>
      </c>
    </row>
    <row r="230" spans="1:12" x14ac:dyDescent="0.25">
      <c r="A230">
        <v>2020</v>
      </c>
      <c r="B230" t="s">
        <v>37</v>
      </c>
      <c r="C230" t="s">
        <v>20</v>
      </c>
      <c r="D230" s="3" t="s">
        <v>29</v>
      </c>
      <c r="E230" s="1">
        <v>4.0930000000000001E-2</v>
      </c>
      <c r="F230" s="1">
        <v>3695.1072800000002</v>
      </c>
      <c r="G230" s="1">
        <v>47.374749999999999</v>
      </c>
      <c r="H230" s="1">
        <v>116.09139</v>
      </c>
      <c r="I230" s="1">
        <v>55.029530000000001</v>
      </c>
      <c r="J230" s="1">
        <v>15.183730000000001</v>
      </c>
      <c r="K230" s="1">
        <f t="shared" si="7"/>
        <v>3928.8276100000003</v>
      </c>
      <c r="L230" s="1">
        <v>217.16359</v>
      </c>
    </row>
    <row r="231" spans="1:12" s="4" customFormat="1" x14ac:dyDescent="0.25">
      <c r="A231" s="4">
        <v>2020</v>
      </c>
      <c r="B231" s="4" t="s">
        <v>37</v>
      </c>
      <c r="C231" s="4" t="s">
        <v>20</v>
      </c>
      <c r="D231" s="4" t="s">
        <v>30</v>
      </c>
      <c r="E231" s="5">
        <v>5.2159999999999998E-2</v>
      </c>
      <c r="F231" s="5">
        <v>4048.8644599999998</v>
      </c>
      <c r="G231" s="5">
        <v>69.854860000000002</v>
      </c>
      <c r="H231" s="5">
        <v>143.51444000000001</v>
      </c>
      <c r="I231" s="5">
        <v>73.045410000000004</v>
      </c>
      <c r="J231" s="5">
        <v>18.06399</v>
      </c>
      <c r="K231" s="5">
        <f t="shared" si="7"/>
        <v>4353.3953199999996</v>
      </c>
      <c r="L231" s="5">
        <v>251.42037999999999</v>
      </c>
    </row>
    <row r="232" spans="1:12" x14ac:dyDescent="0.25">
      <c r="A232">
        <v>2020</v>
      </c>
      <c r="B232" t="s">
        <v>38</v>
      </c>
      <c r="C232" t="s">
        <v>7</v>
      </c>
      <c r="D232" s="3" t="s">
        <v>6</v>
      </c>
      <c r="E232" s="1">
        <v>2.4399999999999999E-3</v>
      </c>
      <c r="F232" s="1">
        <v>139.97030000000001</v>
      </c>
      <c r="G232" s="1">
        <v>1.4447300000000001</v>
      </c>
      <c r="H232" s="1">
        <v>0.59621999999999997</v>
      </c>
      <c r="I232" s="1">
        <v>20.032869999999999</v>
      </c>
      <c r="J232" s="1">
        <v>0.80245</v>
      </c>
      <c r="K232" s="1">
        <f t="shared" si="7"/>
        <v>162.84900999999999</v>
      </c>
      <c r="L232" s="1">
        <v>11.947430000000001</v>
      </c>
    </row>
    <row r="233" spans="1:12" x14ac:dyDescent="0.25">
      <c r="A233">
        <v>2020</v>
      </c>
      <c r="B233" t="s">
        <v>38</v>
      </c>
      <c r="C233" t="s">
        <v>7</v>
      </c>
      <c r="D233" s="3" t="s">
        <v>8</v>
      </c>
      <c r="E233" s="1">
        <v>5.47E-3</v>
      </c>
      <c r="F233" s="1">
        <v>1318.0763400000001</v>
      </c>
      <c r="G233" s="1">
        <v>17.927620000000001</v>
      </c>
      <c r="H233" s="1">
        <v>8.2753300000000003</v>
      </c>
      <c r="I233" s="1">
        <v>25.582989999999999</v>
      </c>
      <c r="J233" s="1">
        <v>9.8298299999999994</v>
      </c>
      <c r="K233" s="1">
        <f t="shared" si="7"/>
        <v>1379.69758</v>
      </c>
      <c r="L233" s="1">
        <v>97.537629999999993</v>
      </c>
    </row>
    <row r="234" spans="1:12" x14ac:dyDescent="0.25">
      <c r="A234">
        <v>2020</v>
      </c>
      <c r="B234" t="s">
        <v>38</v>
      </c>
      <c r="C234" t="s">
        <v>7</v>
      </c>
      <c r="D234" s="3" t="s">
        <v>9</v>
      </c>
      <c r="E234" s="1">
        <v>5.28E-3</v>
      </c>
      <c r="F234" s="1">
        <v>1269.2746500000001</v>
      </c>
      <c r="G234" s="1">
        <v>16.23387</v>
      </c>
      <c r="H234" s="1">
        <v>7.16812</v>
      </c>
      <c r="I234" s="1">
        <v>26.341550000000002</v>
      </c>
      <c r="J234" s="1">
        <v>8.9802</v>
      </c>
      <c r="K234" s="1">
        <f t="shared" si="7"/>
        <v>1328.0036700000003</v>
      </c>
      <c r="L234" s="1">
        <v>93.090919999999997</v>
      </c>
    </row>
    <row r="235" spans="1:12" x14ac:dyDescent="0.25">
      <c r="A235">
        <v>2020</v>
      </c>
      <c r="B235" t="s">
        <v>38</v>
      </c>
      <c r="C235" t="s">
        <v>18</v>
      </c>
      <c r="D235" s="3" t="s">
        <v>17</v>
      </c>
      <c r="E235" s="1">
        <v>6.6600000000000001E-3</v>
      </c>
      <c r="F235" s="1">
        <v>1634.6973599999999</v>
      </c>
      <c r="G235" s="1">
        <v>21.863959999999999</v>
      </c>
      <c r="H235" s="1">
        <v>10.77319</v>
      </c>
      <c r="I235" s="1">
        <v>30.750119999999999</v>
      </c>
      <c r="J235" s="1">
        <v>11.978999999999999</v>
      </c>
      <c r="K235" s="1">
        <f t="shared" si="7"/>
        <v>1710.0702899999997</v>
      </c>
      <c r="L235" s="1">
        <v>120.33750999999999</v>
      </c>
    </row>
    <row r="236" spans="1:12" x14ac:dyDescent="0.25">
      <c r="A236">
        <v>2020</v>
      </c>
      <c r="B236" t="s">
        <v>38</v>
      </c>
      <c r="C236" t="s">
        <v>18</v>
      </c>
      <c r="D236" s="3" t="s">
        <v>21</v>
      </c>
      <c r="E236" s="1">
        <v>3.347E-2</v>
      </c>
      <c r="F236" s="1">
        <v>2452.88544</v>
      </c>
      <c r="G236" s="1">
        <v>45.508099999999999</v>
      </c>
      <c r="H236" s="1">
        <v>66.123159999999999</v>
      </c>
      <c r="I236" s="1">
        <v>49.278779999999998</v>
      </c>
      <c r="J236" s="1">
        <v>20.901060000000001</v>
      </c>
      <c r="K236" s="1">
        <f t="shared" si="7"/>
        <v>2634.7300100000002</v>
      </c>
      <c r="L236" s="1">
        <v>174.07937000000001</v>
      </c>
    </row>
    <row r="237" spans="1:12" x14ac:dyDescent="0.25">
      <c r="A237">
        <v>2020</v>
      </c>
      <c r="B237" t="s">
        <v>38</v>
      </c>
      <c r="C237" t="s">
        <v>18</v>
      </c>
      <c r="D237" s="3" t="s">
        <v>22</v>
      </c>
      <c r="E237" s="1">
        <v>3.7940000000000002E-2</v>
      </c>
      <c r="F237" s="1">
        <v>2961.5041700000002</v>
      </c>
      <c r="G237" s="1">
        <v>57.56427</v>
      </c>
      <c r="H237" s="1">
        <v>82.112979999999993</v>
      </c>
      <c r="I237" s="1">
        <v>54.913229999999999</v>
      </c>
      <c r="J237" s="1">
        <v>25.72991</v>
      </c>
      <c r="K237" s="1">
        <f t="shared" si="7"/>
        <v>3181.8625000000002</v>
      </c>
      <c r="L237" s="1">
        <v>215.72667999999999</v>
      </c>
    </row>
    <row r="238" spans="1:12" s="4" customFormat="1" x14ac:dyDescent="0.25">
      <c r="A238" s="4">
        <v>2020</v>
      </c>
      <c r="B238" s="4" t="s">
        <v>38</v>
      </c>
      <c r="C238" s="4" t="s">
        <v>18</v>
      </c>
      <c r="D238" s="4" t="s">
        <v>23</v>
      </c>
      <c r="E238" s="5">
        <v>4.9419999999999999E-2</v>
      </c>
      <c r="F238" s="5">
        <v>3364.6480200000001</v>
      </c>
      <c r="G238" s="5">
        <v>79.880380000000002</v>
      </c>
      <c r="H238" s="5">
        <v>111.91386</v>
      </c>
      <c r="I238" s="5">
        <v>72.963229999999996</v>
      </c>
      <c r="J238" s="5">
        <v>28.218039999999998</v>
      </c>
      <c r="K238" s="5">
        <f t="shared" si="7"/>
        <v>3657.6729500000001</v>
      </c>
      <c r="L238" s="5">
        <v>250.97432000000001</v>
      </c>
    </row>
    <row r="239" spans="1:12" x14ac:dyDescent="0.25">
      <c r="A239">
        <v>2020</v>
      </c>
      <c r="B239" t="s">
        <v>38</v>
      </c>
      <c r="C239" t="s">
        <v>19</v>
      </c>
      <c r="D239" s="3" t="s">
        <v>24</v>
      </c>
      <c r="E239" s="1">
        <v>1.205E-2</v>
      </c>
      <c r="F239" s="1">
        <v>1494.0266200000001</v>
      </c>
      <c r="G239" s="1">
        <v>30.156469999999999</v>
      </c>
      <c r="H239" s="1">
        <v>38.806109999999997</v>
      </c>
      <c r="I239" s="1">
        <v>30.345849999999999</v>
      </c>
      <c r="J239" s="1">
        <v>14.005739999999999</v>
      </c>
      <c r="K239" s="1">
        <f t="shared" si="7"/>
        <v>1607.35284</v>
      </c>
      <c r="L239" s="1">
        <v>111.31506</v>
      </c>
    </row>
    <row r="240" spans="1:12" x14ac:dyDescent="0.25">
      <c r="A240">
        <v>2020</v>
      </c>
      <c r="B240" t="s">
        <v>38</v>
      </c>
      <c r="C240" t="s">
        <v>19</v>
      </c>
      <c r="D240" s="3" t="s">
        <v>25</v>
      </c>
      <c r="E240" s="1">
        <v>1.541E-2</v>
      </c>
      <c r="F240" s="1">
        <v>1967.97243</v>
      </c>
      <c r="G240" s="1">
        <v>41.752940000000002</v>
      </c>
      <c r="H240" s="1">
        <v>53.750639999999997</v>
      </c>
      <c r="I240" s="1">
        <v>35.308610000000002</v>
      </c>
      <c r="J240" s="1">
        <v>18.635159999999999</v>
      </c>
      <c r="K240" s="1">
        <f t="shared" ref="K240:K259" si="8">SUM(E240:J240)</f>
        <v>2117.4351900000001</v>
      </c>
      <c r="L240" s="1">
        <v>150.89963</v>
      </c>
    </row>
    <row r="241" spans="1:12" s="4" customFormat="1" x14ac:dyDescent="0.25">
      <c r="A241" s="4">
        <v>2020</v>
      </c>
      <c r="B241" s="4" t="s">
        <v>38</v>
      </c>
      <c r="C241" s="4" t="s">
        <v>19</v>
      </c>
      <c r="D241" s="4" t="s">
        <v>26</v>
      </c>
      <c r="E241" s="5">
        <v>2.8420000000000001E-2</v>
      </c>
      <c r="F241" s="5">
        <v>2438.2690899999998</v>
      </c>
      <c r="G241" s="5">
        <v>65.137739999999994</v>
      </c>
      <c r="H241" s="5">
        <v>85.468530000000001</v>
      </c>
      <c r="I241" s="5">
        <v>54.683680000000003</v>
      </c>
      <c r="J241" s="5">
        <v>21.602820000000001</v>
      </c>
      <c r="K241" s="5">
        <f t="shared" si="8"/>
        <v>2665.1902800000003</v>
      </c>
      <c r="L241" s="5">
        <v>190.52893</v>
      </c>
    </row>
    <row r="242" spans="1:12" x14ac:dyDescent="0.25">
      <c r="A242">
        <v>2020</v>
      </c>
      <c r="B242" t="s">
        <v>38</v>
      </c>
      <c r="C242" t="s">
        <v>20</v>
      </c>
      <c r="D242" s="3" t="s">
        <v>28</v>
      </c>
      <c r="E242" s="1">
        <v>1.239E-2</v>
      </c>
      <c r="F242" s="1">
        <v>2344.2373200000002</v>
      </c>
      <c r="G242" s="1">
        <v>42.238909999999997</v>
      </c>
      <c r="H242" s="1">
        <v>45.561999999999998</v>
      </c>
      <c r="I242" s="1">
        <v>34.086440000000003</v>
      </c>
      <c r="J242" s="1">
        <v>20.56249</v>
      </c>
      <c r="K242" s="1">
        <f t="shared" si="8"/>
        <v>2486.6995499999998</v>
      </c>
      <c r="L242" s="1">
        <v>174.98181</v>
      </c>
    </row>
    <row r="243" spans="1:12" x14ac:dyDescent="0.25">
      <c r="A243">
        <v>2020</v>
      </c>
      <c r="B243" t="s">
        <v>38</v>
      </c>
      <c r="C243" t="s">
        <v>20</v>
      </c>
      <c r="D243" s="3" t="s">
        <v>27</v>
      </c>
      <c r="E243" s="1">
        <v>3.9109999999999999E-2</v>
      </c>
      <c r="F243" s="1">
        <v>3108.50324</v>
      </c>
      <c r="G243" s="1">
        <v>65.975930000000005</v>
      </c>
      <c r="H243" s="1">
        <v>102.80710000000001</v>
      </c>
      <c r="I243" s="1">
        <v>50.834470000000003</v>
      </c>
      <c r="J243" s="1">
        <v>29.342829999999999</v>
      </c>
      <c r="K243" s="1">
        <f t="shared" si="8"/>
        <v>3357.5026800000001</v>
      </c>
      <c r="L243" s="1">
        <v>224.93351000000001</v>
      </c>
    </row>
    <row r="244" spans="1:12" x14ac:dyDescent="0.25">
      <c r="A244">
        <v>2020</v>
      </c>
      <c r="B244" t="s">
        <v>38</v>
      </c>
      <c r="C244" t="s">
        <v>20</v>
      </c>
      <c r="D244" s="3" t="s">
        <v>29</v>
      </c>
      <c r="E244" s="1">
        <v>4.3920000000000001E-2</v>
      </c>
      <c r="F244" s="1">
        <v>3656.4590400000002</v>
      </c>
      <c r="G244" s="1">
        <v>79.260170000000002</v>
      </c>
      <c r="H244" s="1">
        <v>120.99796000000001</v>
      </c>
      <c r="I244" s="1">
        <v>56.562260000000002</v>
      </c>
      <c r="J244" s="1">
        <v>34.678199999999997</v>
      </c>
      <c r="K244" s="1">
        <f t="shared" si="8"/>
        <v>3948.0015500000004</v>
      </c>
      <c r="L244" s="1">
        <v>269.63207</v>
      </c>
    </row>
    <row r="245" spans="1:12" s="4" customFormat="1" x14ac:dyDescent="0.25">
      <c r="A245" s="4">
        <v>2020</v>
      </c>
      <c r="B245" s="4" t="s">
        <v>38</v>
      </c>
      <c r="C245" s="4" t="s">
        <v>20</v>
      </c>
      <c r="D245" s="4" t="s">
        <v>30</v>
      </c>
      <c r="E245" s="5">
        <v>5.4989999999999997E-2</v>
      </c>
      <c r="F245" s="5">
        <v>4012.6309000000001</v>
      </c>
      <c r="G245" s="5">
        <v>100.10984999999999</v>
      </c>
      <c r="H245" s="5">
        <v>148.17061000000001</v>
      </c>
      <c r="I245" s="5">
        <v>74.500799999999998</v>
      </c>
      <c r="J245" s="5">
        <v>36.561509999999998</v>
      </c>
      <c r="K245" s="5">
        <f t="shared" si="8"/>
        <v>4372.0286599999999</v>
      </c>
      <c r="L245" s="5">
        <v>301.23624000000001</v>
      </c>
    </row>
    <row r="246" spans="1:12" x14ac:dyDescent="0.25">
      <c r="A246">
        <v>2020</v>
      </c>
      <c r="B246" t="s">
        <v>39</v>
      </c>
      <c r="C246" t="s">
        <v>7</v>
      </c>
      <c r="D246" s="3" t="s">
        <v>6</v>
      </c>
      <c r="E246" s="1">
        <v>2.4199999999999998E-3</v>
      </c>
      <c r="F246" s="1">
        <v>121.64588000000001</v>
      </c>
      <c r="G246" s="1">
        <v>12.525589999999999</v>
      </c>
      <c r="H246" s="1">
        <v>0.40299000000000001</v>
      </c>
      <c r="I246" s="1">
        <v>20.925540000000002</v>
      </c>
      <c r="J246" s="1">
        <v>0.19023000000000001</v>
      </c>
      <c r="K246" s="1">
        <f t="shared" si="8"/>
        <v>155.69265000000001</v>
      </c>
      <c r="L246" s="1">
        <v>11.644360000000001</v>
      </c>
    </row>
    <row r="247" spans="1:12" x14ac:dyDescent="0.25">
      <c r="A247">
        <v>2020</v>
      </c>
      <c r="B247" t="s">
        <v>39</v>
      </c>
      <c r="C247" t="s">
        <v>7</v>
      </c>
      <c r="D247" s="3" t="s">
        <v>8</v>
      </c>
      <c r="E247" s="1">
        <v>5.2199999999999998E-3</v>
      </c>
      <c r="F247" s="1">
        <v>1093.90427</v>
      </c>
      <c r="G247" s="1">
        <v>150.62620999999999</v>
      </c>
      <c r="H247" s="1">
        <v>5.9454700000000003</v>
      </c>
      <c r="I247" s="1">
        <v>36.264200000000002</v>
      </c>
      <c r="J247" s="1">
        <v>2.4577100000000001</v>
      </c>
      <c r="K247" s="1">
        <f t="shared" si="8"/>
        <v>1289.20308</v>
      </c>
      <c r="L247" s="1">
        <v>94.004459999999995</v>
      </c>
    </row>
    <row r="248" spans="1:12" x14ac:dyDescent="0.25">
      <c r="A248">
        <v>2020</v>
      </c>
      <c r="B248" t="s">
        <v>39</v>
      </c>
      <c r="C248" t="s">
        <v>7</v>
      </c>
      <c r="D248" s="3" t="s">
        <v>9</v>
      </c>
      <c r="E248" s="1">
        <v>5.0400000000000002E-3</v>
      </c>
      <c r="F248" s="1">
        <v>1063.25478</v>
      </c>
      <c r="G248" s="1">
        <v>138.22586000000001</v>
      </c>
      <c r="H248" s="1">
        <v>5.0264600000000002</v>
      </c>
      <c r="I248" s="1">
        <v>36.161090000000002</v>
      </c>
      <c r="J248" s="1">
        <v>2.2034400000000001</v>
      </c>
      <c r="K248" s="1">
        <f t="shared" si="8"/>
        <v>1244.8766700000001</v>
      </c>
      <c r="L248" s="1">
        <v>89.841489999999993</v>
      </c>
    </row>
    <row r="249" spans="1:12" x14ac:dyDescent="0.25">
      <c r="A249">
        <v>2020</v>
      </c>
      <c r="B249" t="s">
        <v>39</v>
      </c>
      <c r="C249" t="s">
        <v>18</v>
      </c>
      <c r="D249" s="3" t="s">
        <v>17</v>
      </c>
      <c r="E249" s="1">
        <v>6.3600000000000002E-3</v>
      </c>
      <c r="F249" s="1">
        <v>1364.6380799999999</v>
      </c>
      <c r="G249" s="1">
        <v>182.17305999999999</v>
      </c>
      <c r="H249" s="1">
        <v>7.9610900000000004</v>
      </c>
      <c r="I249" s="1">
        <v>43.655209999999997</v>
      </c>
      <c r="J249" s="1">
        <v>3.07944</v>
      </c>
      <c r="K249" s="1">
        <f t="shared" si="8"/>
        <v>1601.51324</v>
      </c>
      <c r="L249" s="1">
        <v>116.05381</v>
      </c>
    </row>
    <row r="250" spans="1:12" x14ac:dyDescent="0.25">
      <c r="A250">
        <v>2020</v>
      </c>
      <c r="B250" t="s">
        <v>39</v>
      </c>
      <c r="C250" t="s">
        <v>18</v>
      </c>
      <c r="D250" s="3" t="s">
        <v>21</v>
      </c>
      <c r="E250" s="1">
        <v>3.3110000000000001E-2</v>
      </c>
      <c r="F250" s="1">
        <v>2131.63699</v>
      </c>
      <c r="G250" s="1">
        <v>236.35136</v>
      </c>
      <c r="H250" s="1">
        <v>62.77628</v>
      </c>
      <c r="I250" s="1">
        <v>64.642390000000006</v>
      </c>
      <c r="J250" s="1">
        <v>10.30852</v>
      </c>
      <c r="K250" s="1">
        <f t="shared" si="8"/>
        <v>2505.74865</v>
      </c>
      <c r="L250" s="1">
        <v>168.97469000000001</v>
      </c>
    </row>
    <row r="251" spans="1:12" x14ac:dyDescent="0.25">
      <c r="A251">
        <v>2020</v>
      </c>
      <c r="B251" t="s">
        <v>39</v>
      </c>
      <c r="C251" t="s">
        <v>18</v>
      </c>
      <c r="D251" s="3" t="s">
        <v>22</v>
      </c>
      <c r="E251" s="1">
        <v>3.7499999999999999E-2</v>
      </c>
      <c r="F251" s="1">
        <v>2570.60034</v>
      </c>
      <c r="G251" s="1">
        <v>290.32346000000001</v>
      </c>
      <c r="H251" s="1">
        <v>78.034030000000001</v>
      </c>
      <c r="I251" s="1">
        <v>73.652950000000004</v>
      </c>
      <c r="J251" s="1">
        <v>12.818619999999999</v>
      </c>
      <c r="K251" s="1">
        <f t="shared" si="8"/>
        <v>3025.4668999999999</v>
      </c>
      <c r="L251" s="1">
        <v>209.48247000000001</v>
      </c>
    </row>
    <row r="252" spans="1:12" s="4" customFormat="1" x14ac:dyDescent="0.25">
      <c r="A252" s="4">
        <v>2020</v>
      </c>
      <c r="B252" s="4" t="s">
        <v>39</v>
      </c>
      <c r="C252" s="4" t="s">
        <v>18</v>
      </c>
      <c r="D252" s="4" t="s">
        <v>23</v>
      </c>
      <c r="E252" s="5">
        <v>4.9000000000000002E-2</v>
      </c>
      <c r="F252" s="5">
        <v>2992.3180299999999</v>
      </c>
      <c r="G252" s="5">
        <v>301.65271000000001</v>
      </c>
      <c r="H252" s="5">
        <v>108.02786</v>
      </c>
      <c r="I252" s="5">
        <v>90.818610000000007</v>
      </c>
      <c r="J252" s="5">
        <v>15.91724</v>
      </c>
      <c r="K252" s="5">
        <f t="shared" si="8"/>
        <v>3508.7834499999999</v>
      </c>
      <c r="L252" s="5">
        <v>245.02237</v>
      </c>
    </row>
    <row r="253" spans="1:12" x14ac:dyDescent="0.25">
      <c r="A253">
        <v>2020</v>
      </c>
      <c r="B253" t="s">
        <v>39</v>
      </c>
      <c r="C253" t="s">
        <v>19</v>
      </c>
      <c r="D253" s="3" t="s">
        <v>24</v>
      </c>
      <c r="E253" s="1">
        <v>1.179E-2</v>
      </c>
      <c r="F253" s="1">
        <v>1269.1509100000001</v>
      </c>
      <c r="G253" s="1">
        <v>164.19479999999999</v>
      </c>
      <c r="H253" s="1">
        <v>36.45796</v>
      </c>
      <c r="I253" s="1">
        <v>41.137880000000003</v>
      </c>
      <c r="J253" s="1">
        <v>6.57254</v>
      </c>
      <c r="K253" s="1">
        <f t="shared" si="8"/>
        <v>1517.5258799999999</v>
      </c>
      <c r="L253" s="1">
        <v>107.71449</v>
      </c>
    </row>
    <row r="254" spans="1:12" x14ac:dyDescent="0.25">
      <c r="A254">
        <v>2020</v>
      </c>
      <c r="B254" t="s">
        <v>39</v>
      </c>
      <c r="C254" t="s">
        <v>19</v>
      </c>
      <c r="D254" s="3" t="s">
        <v>25</v>
      </c>
      <c r="E254" s="1">
        <v>1.508E-2</v>
      </c>
      <c r="F254" s="1">
        <v>1675.7831000000001</v>
      </c>
      <c r="G254" s="1">
        <v>216.34969000000001</v>
      </c>
      <c r="H254" s="1">
        <v>50.694429999999997</v>
      </c>
      <c r="I254" s="1">
        <v>49.367579999999997</v>
      </c>
      <c r="J254" s="1">
        <v>8.9590300000000003</v>
      </c>
      <c r="K254" s="1">
        <f t="shared" si="8"/>
        <v>2001.1689100000001</v>
      </c>
      <c r="L254" s="1">
        <v>146.19469000000001</v>
      </c>
    </row>
    <row r="255" spans="1:12" s="4" customFormat="1" x14ac:dyDescent="0.25">
      <c r="A255" s="4">
        <v>2020</v>
      </c>
      <c r="B255" s="4" t="s">
        <v>39</v>
      </c>
      <c r="C255" s="4" t="s">
        <v>19</v>
      </c>
      <c r="D255" s="4" t="s">
        <v>26</v>
      </c>
      <c r="E255" s="5">
        <v>2.81E-2</v>
      </c>
      <c r="F255" s="5">
        <v>2157.9814999999999</v>
      </c>
      <c r="G255" s="5">
        <v>232.67882</v>
      </c>
      <c r="H255" s="5">
        <v>82.536140000000003</v>
      </c>
      <c r="I255" s="5">
        <v>68.174689999999998</v>
      </c>
      <c r="J255" s="5">
        <v>12.318519999999999</v>
      </c>
      <c r="K255" s="5">
        <f t="shared" si="8"/>
        <v>2553.7177699999997</v>
      </c>
      <c r="L255" s="5">
        <v>186.01221000000001</v>
      </c>
    </row>
    <row r="256" spans="1:12" x14ac:dyDescent="0.25">
      <c r="A256">
        <v>2020</v>
      </c>
      <c r="B256" t="s">
        <v>39</v>
      </c>
      <c r="C256" t="s">
        <v>20</v>
      </c>
      <c r="D256" s="3" t="s">
        <v>28</v>
      </c>
      <c r="E256" s="1">
        <v>1.197E-2</v>
      </c>
      <c r="F256" s="1">
        <v>1978.3715400000001</v>
      </c>
      <c r="G256" s="1">
        <v>260.66721999999999</v>
      </c>
      <c r="H256" s="1">
        <v>41.737450000000003</v>
      </c>
      <c r="I256" s="1">
        <v>51.674219999999998</v>
      </c>
      <c r="J256" s="1">
        <v>8.4544499999999996</v>
      </c>
      <c r="K256" s="1">
        <f t="shared" si="8"/>
        <v>2340.9168500000001</v>
      </c>
      <c r="L256" s="1">
        <v>169.10230999999999</v>
      </c>
    </row>
    <row r="257" spans="1:12" x14ac:dyDescent="0.25">
      <c r="A257">
        <v>2020</v>
      </c>
      <c r="B257" t="s">
        <v>39</v>
      </c>
      <c r="C257" t="s">
        <v>20</v>
      </c>
      <c r="D257" s="3" t="s">
        <v>27</v>
      </c>
      <c r="E257" s="1">
        <v>3.8649999999999997E-2</v>
      </c>
      <c r="F257" s="1">
        <v>2701.9438599999999</v>
      </c>
      <c r="G257" s="1">
        <v>308.80149</v>
      </c>
      <c r="H257" s="1">
        <v>98.555949999999996</v>
      </c>
      <c r="I257" s="1">
        <v>70.387029999999996</v>
      </c>
      <c r="J257" s="1">
        <v>15.88386</v>
      </c>
      <c r="K257" s="1">
        <f t="shared" si="8"/>
        <v>3195.6108399999994</v>
      </c>
      <c r="L257" s="1">
        <v>218.39381</v>
      </c>
    </row>
    <row r="258" spans="1:12" x14ac:dyDescent="0.25">
      <c r="A258">
        <v>2020</v>
      </c>
      <c r="B258" t="s">
        <v>39</v>
      </c>
      <c r="C258" t="s">
        <v>20</v>
      </c>
      <c r="D258" s="3" t="s">
        <v>29</v>
      </c>
      <c r="E258" s="1">
        <v>4.3369999999999999E-2</v>
      </c>
      <c r="F258" s="1">
        <v>3175.1256100000001</v>
      </c>
      <c r="G258" s="1">
        <v>367.12060000000002</v>
      </c>
      <c r="H258" s="1">
        <v>115.96048999999999</v>
      </c>
      <c r="I258" s="1">
        <v>79.742270000000005</v>
      </c>
      <c r="J258" s="1">
        <v>18.728470000000002</v>
      </c>
      <c r="K258" s="1">
        <f t="shared" si="8"/>
        <v>3756.7208100000003</v>
      </c>
      <c r="L258" s="1">
        <v>261.86675000000002</v>
      </c>
    </row>
    <row r="259" spans="1:12" s="4" customFormat="1" x14ac:dyDescent="0.25">
      <c r="A259" s="4">
        <v>2020</v>
      </c>
      <c r="B259" s="4" t="s">
        <v>39</v>
      </c>
      <c r="C259" s="4" t="s">
        <v>20</v>
      </c>
      <c r="D259" s="4" t="s">
        <v>30</v>
      </c>
      <c r="E259" s="5">
        <v>5.4469999999999998E-2</v>
      </c>
      <c r="F259" s="5">
        <v>3555.98344</v>
      </c>
      <c r="G259" s="5">
        <v>373.25913000000003</v>
      </c>
      <c r="H259" s="5">
        <v>143.39087000000001</v>
      </c>
      <c r="I259" s="5">
        <v>96.496359999999996</v>
      </c>
      <c r="J259" s="5">
        <v>21.42765</v>
      </c>
      <c r="K259" s="5">
        <f t="shared" si="8"/>
        <v>4190.6119199999994</v>
      </c>
      <c r="L259" s="5">
        <v>293.86599000000001</v>
      </c>
    </row>
    <row r="260" spans="1:12" s="4" customFormat="1" x14ac:dyDescent="0.25">
      <c r="A260" s="4">
        <v>2020</v>
      </c>
      <c r="B260" s="4" t="s">
        <v>41</v>
      </c>
      <c r="C260" s="4" t="s">
        <v>18</v>
      </c>
      <c r="D260" s="4" t="s">
        <v>23</v>
      </c>
      <c r="E260" s="5">
        <v>5.1015691323015797E-2</v>
      </c>
      <c r="F260" s="5">
        <v>3351.3824323942063</v>
      </c>
      <c r="G260" s="5">
        <v>179.11478001380931</v>
      </c>
      <c r="H260" s="5">
        <v>196.69911972590532</v>
      </c>
      <c r="I260" s="5">
        <v>100.34937507977321</v>
      </c>
      <c r="J260" s="5">
        <v>20.571245288019064</v>
      </c>
      <c r="K260" s="5">
        <v>3848.1679681930364</v>
      </c>
      <c r="L260" s="5">
        <v>266.90835345942185</v>
      </c>
    </row>
    <row r="261" spans="1:12" s="4" customFormat="1" x14ac:dyDescent="0.25">
      <c r="A261" s="4">
        <v>2020</v>
      </c>
      <c r="B261" s="4" t="s">
        <v>41</v>
      </c>
      <c r="C261" s="4" t="s">
        <v>19</v>
      </c>
      <c r="D261" s="4" t="s">
        <v>26</v>
      </c>
      <c r="E261" s="5">
        <v>2.9620832893341404E-2</v>
      </c>
      <c r="F261" s="5">
        <v>2428.4137221223427</v>
      </c>
      <c r="G261" s="5">
        <v>140.09051954848437</v>
      </c>
      <c r="H261" s="5">
        <v>149.43271688793175</v>
      </c>
      <c r="I261" s="5">
        <v>75.361919927043289</v>
      </c>
      <c r="J261" s="5">
        <v>15.830371342458662</v>
      </c>
      <c r="K261" s="5">
        <v>2809.1588706611542</v>
      </c>
      <c r="L261" s="5">
        <v>202.53034919537805</v>
      </c>
    </row>
    <row r="262" spans="1:12" s="4" customFormat="1" x14ac:dyDescent="0.25">
      <c r="A262" s="4">
        <v>2020</v>
      </c>
      <c r="B262" s="4" t="s">
        <v>41</v>
      </c>
      <c r="C262" s="4" t="s">
        <v>20</v>
      </c>
      <c r="D262" s="4" t="s">
        <v>30</v>
      </c>
      <c r="E262" s="5">
        <v>5.6952624307305022E-2</v>
      </c>
      <c r="F262" s="5">
        <v>3996.620659171519</v>
      </c>
      <c r="G262" s="5">
        <v>222.30371173001976</v>
      </c>
      <c r="H262" s="5">
        <v>252.4259192056972</v>
      </c>
      <c r="I262" s="5">
        <v>108.20966225084786</v>
      </c>
      <c r="J262" s="5">
        <v>27.151846460681821</v>
      </c>
      <c r="K262" s="5">
        <v>4606.7687514430727</v>
      </c>
      <c r="L262" s="5">
        <v>320.79776487435441</v>
      </c>
    </row>
    <row r="263" spans="1:12" x14ac:dyDescent="0.25">
      <c r="A263">
        <v>2020</v>
      </c>
      <c r="B263" t="s">
        <v>40</v>
      </c>
      <c r="C263" t="s">
        <v>7</v>
      </c>
      <c r="D263" s="3" t="s">
        <v>6</v>
      </c>
      <c r="E263" s="1">
        <v>2.4199999999999998E-3</v>
      </c>
      <c r="F263" s="1">
        <v>108.32136</v>
      </c>
      <c r="G263" s="1">
        <v>3.3329399999999998</v>
      </c>
      <c r="H263" s="1">
        <v>30.206810000000001</v>
      </c>
      <c r="I263" s="1">
        <v>21.1342</v>
      </c>
      <c r="J263" s="1">
        <v>4.1083600000000002</v>
      </c>
      <c r="K263" s="1">
        <f t="shared" ref="K263:K294" si="9">SUM(E263:J263)</f>
        <v>167.10608999999999</v>
      </c>
      <c r="L263" s="1">
        <v>9.7916299999999996</v>
      </c>
    </row>
    <row r="264" spans="1:12" x14ac:dyDescent="0.25">
      <c r="A264">
        <v>2020</v>
      </c>
      <c r="B264" t="s">
        <v>40</v>
      </c>
      <c r="C264" t="s">
        <v>7</v>
      </c>
      <c r="D264" s="3" t="s">
        <v>8</v>
      </c>
      <c r="E264" s="1">
        <v>5.2100000000000002E-3</v>
      </c>
      <c r="F264" s="1">
        <v>940.07680000000005</v>
      </c>
      <c r="G264" s="1">
        <v>40.773989999999998</v>
      </c>
      <c r="H264" s="1">
        <v>365.76175000000001</v>
      </c>
      <c r="I264" s="1">
        <v>38.890239999999999</v>
      </c>
      <c r="J264" s="1">
        <v>49.772089999999999</v>
      </c>
      <c r="K264" s="1">
        <f t="shared" si="9"/>
        <v>1435.28008</v>
      </c>
      <c r="L264" s="1">
        <v>72.338260000000005</v>
      </c>
    </row>
    <row r="265" spans="1:12" x14ac:dyDescent="0.25">
      <c r="A265">
        <v>2020</v>
      </c>
      <c r="B265" t="s">
        <v>40</v>
      </c>
      <c r="C265" t="s">
        <v>7</v>
      </c>
      <c r="D265" s="3" t="s">
        <v>9</v>
      </c>
      <c r="E265" s="1">
        <v>5.0400000000000002E-3</v>
      </c>
      <c r="F265" s="1">
        <v>921.78430000000003</v>
      </c>
      <c r="G265" s="1">
        <v>37.23695</v>
      </c>
      <c r="H265" s="1">
        <v>335.75333000000001</v>
      </c>
      <c r="I265" s="1">
        <v>38.572800000000001</v>
      </c>
      <c r="J265" s="1">
        <v>45.693579999999997</v>
      </c>
      <c r="K265" s="1">
        <f t="shared" si="9"/>
        <v>1379.0459999999998</v>
      </c>
      <c r="L265" s="1">
        <v>69.918729999999996</v>
      </c>
    </row>
    <row r="266" spans="1:12" x14ac:dyDescent="0.25">
      <c r="A266">
        <v>2020</v>
      </c>
      <c r="B266" t="s">
        <v>40</v>
      </c>
      <c r="C266" t="s">
        <v>18</v>
      </c>
      <c r="D266" s="3" t="s">
        <v>17</v>
      </c>
      <c r="E266" s="1">
        <v>6.3499999999999997E-3</v>
      </c>
      <c r="F266" s="1">
        <v>1177.91011</v>
      </c>
      <c r="G266" s="1">
        <v>49.429699999999997</v>
      </c>
      <c r="H266" s="1">
        <v>442.16246999999998</v>
      </c>
      <c r="I266" s="1">
        <v>46.806609999999999</v>
      </c>
      <c r="J266" s="1">
        <v>60.17436</v>
      </c>
      <c r="K266" s="1">
        <f t="shared" si="9"/>
        <v>1776.4896000000001</v>
      </c>
      <c r="L266" s="1">
        <v>89.798670000000001</v>
      </c>
    </row>
    <row r="267" spans="1:12" x14ac:dyDescent="0.25">
      <c r="A267">
        <v>2020</v>
      </c>
      <c r="B267" t="s">
        <v>40</v>
      </c>
      <c r="C267" t="s">
        <v>18</v>
      </c>
      <c r="D267" s="3" t="s">
        <v>21</v>
      </c>
      <c r="E267" s="1">
        <v>3.3079999999999998E-2</v>
      </c>
      <c r="F267" s="1">
        <v>1908.9100800000001</v>
      </c>
      <c r="G267" s="1">
        <v>78.294799999999995</v>
      </c>
      <c r="H267" s="1">
        <v>579.62275999999997</v>
      </c>
      <c r="I267" s="1">
        <v>68.390969999999996</v>
      </c>
      <c r="J267" s="1">
        <v>78.264650000000003</v>
      </c>
      <c r="K267" s="1">
        <f t="shared" si="9"/>
        <v>2713.5163399999997</v>
      </c>
      <c r="L267" s="1">
        <v>137.67796999999999</v>
      </c>
    </row>
    <row r="268" spans="1:12" x14ac:dyDescent="0.25">
      <c r="A268">
        <v>2020</v>
      </c>
      <c r="B268" t="s">
        <v>40</v>
      </c>
      <c r="C268" t="s">
        <v>18</v>
      </c>
      <c r="D268" s="3" t="s">
        <v>22</v>
      </c>
      <c r="E268" s="1">
        <v>3.7429999999999998E-2</v>
      </c>
      <c r="F268" s="1">
        <v>2297.6102900000001</v>
      </c>
      <c r="G268" s="1">
        <v>97.472740000000002</v>
      </c>
      <c r="H268" s="1">
        <v>708.03026999999997</v>
      </c>
      <c r="I268" s="1">
        <v>78.198639999999997</v>
      </c>
      <c r="J268" s="1">
        <v>95.638729999999995</v>
      </c>
      <c r="K268" s="1">
        <f t="shared" si="9"/>
        <v>3276.9881000000005</v>
      </c>
      <c r="L268" s="1">
        <v>171.18586999999999</v>
      </c>
    </row>
    <row r="269" spans="1:12" s="4" customFormat="1" x14ac:dyDescent="0.25">
      <c r="A269" s="4">
        <v>2020</v>
      </c>
      <c r="B269" s="4" t="s">
        <v>40</v>
      </c>
      <c r="C269" s="4" t="s">
        <v>18</v>
      </c>
      <c r="D269" s="4" t="s">
        <v>23</v>
      </c>
      <c r="E269" s="5">
        <v>4.8930000000000001E-2</v>
      </c>
      <c r="F269" s="5">
        <v>2732.0732200000002</v>
      </c>
      <c r="G269" s="5">
        <v>117.90004999999999</v>
      </c>
      <c r="H269" s="5">
        <v>708.20600999999999</v>
      </c>
      <c r="I269" s="5">
        <v>95.146420000000006</v>
      </c>
      <c r="J269" s="5">
        <v>94.817459999999997</v>
      </c>
      <c r="K269" s="5">
        <f t="shared" si="9"/>
        <v>3748.1920900000005</v>
      </c>
      <c r="L269" s="5">
        <v>208.52081000000001</v>
      </c>
    </row>
    <row r="270" spans="1:12" x14ac:dyDescent="0.25">
      <c r="A270">
        <v>2020</v>
      </c>
      <c r="B270" t="s">
        <v>40</v>
      </c>
      <c r="C270" t="s">
        <v>19</v>
      </c>
      <c r="D270" s="3" t="s">
        <v>24</v>
      </c>
      <c r="E270" s="1">
        <v>1.1780000000000001E-2</v>
      </c>
      <c r="F270" s="1">
        <v>1111.8928599999999</v>
      </c>
      <c r="G270" s="1">
        <v>53.158340000000003</v>
      </c>
      <c r="H270" s="1">
        <v>398.93849</v>
      </c>
      <c r="I270" s="1">
        <v>43.747990000000001</v>
      </c>
      <c r="J270" s="1">
        <v>54.234160000000003</v>
      </c>
      <c r="K270" s="1">
        <f t="shared" si="9"/>
        <v>1661.98362</v>
      </c>
      <c r="L270" s="1">
        <v>85.659260000000003</v>
      </c>
    </row>
    <row r="271" spans="1:12" x14ac:dyDescent="0.25">
      <c r="A271">
        <v>2020</v>
      </c>
      <c r="B271" t="s">
        <v>40</v>
      </c>
      <c r="C271" t="s">
        <v>19</v>
      </c>
      <c r="D271" s="3" t="s">
        <v>25</v>
      </c>
      <c r="E271" s="1">
        <v>1.503E-2</v>
      </c>
      <c r="F271" s="1">
        <v>1469.7839899999999</v>
      </c>
      <c r="G271" s="1">
        <v>71.641409999999993</v>
      </c>
      <c r="H271" s="1">
        <v>522.60870999999997</v>
      </c>
      <c r="I271" s="1">
        <v>52.746420000000001</v>
      </c>
      <c r="J271" s="1">
        <v>70.996200000000002</v>
      </c>
      <c r="K271" s="1">
        <f t="shared" si="9"/>
        <v>2187.7917600000001</v>
      </c>
      <c r="L271" s="1">
        <v>117.35663</v>
      </c>
    </row>
    <row r="272" spans="1:12" s="4" customFormat="1" x14ac:dyDescent="0.25">
      <c r="A272" s="4">
        <v>2020</v>
      </c>
      <c r="B272" s="4" t="s">
        <v>40</v>
      </c>
      <c r="C272" s="4" t="s">
        <v>19</v>
      </c>
      <c r="D272" s="4" t="s">
        <v>26</v>
      </c>
      <c r="E272" s="5">
        <v>2.8049999999999999E-2</v>
      </c>
      <c r="F272" s="5">
        <v>1960.1996999999999</v>
      </c>
      <c r="G272" s="5">
        <v>93.814670000000007</v>
      </c>
      <c r="H272" s="5">
        <v>535.31709000000001</v>
      </c>
      <c r="I272" s="5">
        <v>71.414510000000007</v>
      </c>
      <c r="J272" s="5">
        <v>71.840519999999998</v>
      </c>
      <c r="K272" s="5">
        <f t="shared" si="9"/>
        <v>2732.61454</v>
      </c>
      <c r="L272" s="5">
        <v>158.32989000000001</v>
      </c>
    </row>
    <row r="273" spans="1:12" x14ac:dyDescent="0.25">
      <c r="A273">
        <v>2020</v>
      </c>
      <c r="B273" t="s">
        <v>40</v>
      </c>
      <c r="C273" t="s">
        <v>20</v>
      </c>
      <c r="D273" s="3" t="s">
        <v>28</v>
      </c>
      <c r="E273" s="1">
        <v>1.1950000000000001E-2</v>
      </c>
      <c r="F273" s="1">
        <v>1721.41984</v>
      </c>
      <c r="G273" s="1">
        <v>79.691559999999996</v>
      </c>
      <c r="H273" s="1">
        <v>632.07030999999995</v>
      </c>
      <c r="I273" s="1">
        <v>55.89526</v>
      </c>
      <c r="J273" s="1">
        <v>86.074020000000004</v>
      </c>
      <c r="K273" s="1">
        <f t="shared" si="9"/>
        <v>2575.1629399999997</v>
      </c>
      <c r="L273" s="1">
        <v>133.11133000000001</v>
      </c>
    </row>
    <row r="274" spans="1:12" x14ac:dyDescent="0.25">
      <c r="A274">
        <v>2020</v>
      </c>
      <c r="B274" t="s">
        <v>40</v>
      </c>
      <c r="C274" t="s">
        <v>20</v>
      </c>
      <c r="D274" s="3" t="s">
        <v>27</v>
      </c>
      <c r="E274" s="1">
        <v>3.8609999999999998E-2</v>
      </c>
      <c r="F274" s="1">
        <v>2415.9524799999999</v>
      </c>
      <c r="G274" s="1">
        <v>107.58628</v>
      </c>
      <c r="H274" s="1">
        <v>754.81578000000002</v>
      </c>
      <c r="I274" s="1">
        <v>75.079170000000005</v>
      </c>
      <c r="J274" s="1">
        <v>102.16587</v>
      </c>
      <c r="K274" s="1">
        <f t="shared" si="9"/>
        <v>3455.6381899999997</v>
      </c>
      <c r="L274" s="1">
        <v>178.35011</v>
      </c>
    </row>
    <row r="275" spans="1:12" x14ac:dyDescent="0.25">
      <c r="A275">
        <v>2020</v>
      </c>
      <c r="B275" t="s">
        <v>40</v>
      </c>
      <c r="C275" t="s">
        <v>20</v>
      </c>
      <c r="D275" s="3" t="s">
        <v>29</v>
      </c>
      <c r="E275" s="1">
        <v>4.3290000000000002E-2</v>
      </c>
      <c r="F275" s="1">
        <v>2835.0752400000001</v>
      </c>
      <c r="G275" s="1">
        <v>128.52170000000001</v>
      </c>
      <c r="H275" s="1">
        <v>893.73487999999998</v>
      </c>
      <c r="I275" s="1">
        <v>85.288129999999995</v>
      </c>
      <c r="J275" s="1">
        <v>120.97402</v>
      </c>
      <c r="K275" s="1">
        <f t="shared" si="9"/>
        <v>4063.63726</v>
      </c>
      <c r="L275" s="1">
        <v>214.29834</v>
      </c>
    </row>
    <row r="276" spans="1:12" s="4" customFormat="1" x14ac:dyDescent="0.25">
      <c r="A276" s="4">
        <v>2020</v>
      </c>
      <c r="B276" s="4" t="s">
        <v>40</v>
      </c>
      <c r="C276" s="4" t="s">
        <v>20</v>
      </c>
      <c r="D276" s="4" t="s">
        <v>30</v>
      </c>
      <c r="E276" s="5">
        <v>5.423E-2</v>
      </c>
      <c r="F276" s="5">
        <v>3230.0633200000002</v>
      </c>
      <c r="G276" s="5">
        <v>146.59220999999999</v>
      </c>
      <c r="H276" s="5">
        <v>882.23969999999997</v>
      </c>
      <c r="I276" s="5">
        <v>101.79944999999999</v>
      </c>
      <c r="J276" s="5">
        <v>118.50059</v>
      </c>
      <c r="K276" s="5">
        <f t="shared" si="9"/>
        <v>4479.2494999999999</v>
      </c>
      <c r="L276" s="5">
        <v>248.50627</v>
      </c>
    </row>
    <row r="277" spans="1:12" x14ac:dyDescent="0.25">
      <c r="A277">
        <v>2025</v>
      </c>
      <c r="B277" t="s">
        <v>40</v>
      </c>
      <c r="C277" t="s">
        <v>7</v>
      </c>
      <c r="D277" s="3" t="s">
        <v>6</v>
      </c>
      <c r="E277" s="1">
        <v>2.4099999999999998E-3</v>
      </c>
      <c r="F277" s="1">
        <v>100.54449</v>
      </c>
      <c r="G277" s="1">
        <v>3.2591299999999999</v>
      </c>
      <c r="H277" s="1">
        <v>26.908159999999999</v>
      </c>
      <c r="I277" s="1">
        <v>21.08381</v>
      </c>
      <c r="J277" s="1">
        <v>6.8124500000000001</v>
      </c>
      <c r="K277" s="1">
        <f t="shared" si="9"/>
        <v>158.61045000000001</v>
      </c>
      <c r="L277" s="1">
        <v>9.1729000000000003</v>
      </c>
    </row>
    <row r="278" spans="1:12" x14ac:dyDescent="0.25">
      <c r="A278">
        <v>2025</v>
      </c>
      <c r="B278" t="s">
        <v>40</v>
      </c>
      <c r="C278" t="s">
        <v>7</v>
      </c>
      <c r="D278" s="3" t="s">
        <v>8</v>
      </c>
      <c r="E278" s="1">
        <v>5.1500000000000001E-3</v>
      </c>
      <c r="F278" s="1">
        <v>846.67807000000005</v>
      </c>
      <c r="G278" s="1">
        <v>39.910429999999998</v>
      </c>
      <c r="H278" s="1">
        <v>326.17667999999998</v>
      </c>
      <c r="I278" s="1">
        <v>38.294260000000001</v>
      </c>
      <c r="J278" s="1">
        <v>82.475549999999998</v>
      </c>
      <c r="K278" s="1">
        <f t="shared" si="9"/>
        <v>1333.5401400000001</v>
      </c>
      <c r="L278" s="1">
        <v>64.906400000000005</v>
      </c>
    </row>
    <row r="279" spans="1:12" x14ac:dyDescent="0.25">
      <c r="A279">
        <v>2025</v>
      </c>
      <c r="B279" t="s">
        <v>40</v>
      </c>
      <c r="C279" t="s">
        <v>7</v>
      </c>
      <c r="D279" s="3" t="s">
        <v>9</v>
      </c>
      <c r="E279" s="1">
        <v>4.9899999999999996E-3</v>
      </c>
      <c r="F279" s="1">
        <v>835.92498999999998</v>
      </c>
      <c r="G279" s="1">
        <v>36.442779999999999</v>
      </c>
      <c r="H279" s="1">
        <v>299.36326000000003</v>
      </c>
      <c r="I279" s="1">
        <v>38.024799999999999</v>
      </c>
      <c r="J279" s="1">
        <v>75.753990000000002</v>
      </c>
      <c r="K279" s="1">
        <f t="shared" si="9"/>
        <v>1285.5148099999999</v>
      </c>
      <c r="L279" s="1">
        <v>63.08681</v>
      </c>
    </row>
    <row r="280" spans="1:12" x14ac:dyDescent="0.25">
      <c r="A280">
        <v>2025</v>
      </c>
      <c r="B280" t="s">
        <v>40</v>
      </c>
      <c r="C280" t="s">
        <v>18</v>
      </c>
      <c r="D280" s="3" t="s">
        <v>17</v>
      </c>
      <c r="E280" s="1">
        <v>6.28E-3</v>
      </c>
      <c r="F280" s="1">
        <v>1065.12069</v>
      </c>
      <c r="G280" s="1">
        <v>48.383200000000002</v>
      </c>
      <c r="H280" s="1">
        <v>394.35408999999999</v>
      </c>
      <c r="I280" s="1">
        <v>46.085450000000002</v>
      </c>
      <c r="J280" s="1">
        <v>99.631119999999996</v>
      </c>
      <c r="K280" s="1">
        <f t="shared" si="9"/>
        <v>1653.5808300000001</v>
      </c>
      <c r="L280" s="1">
        <v>80.824029999999993</v>
      </c>
    </row>
    <row r="281" spans="1:12" x14ac:dyDescent="0.25">
      <c r="A281">
        <v>2025</v>
      </c>
      <c r="B281" t="s">
        <v>40</v>
      </c>
      <c r="C281" t="s">
        <v>18</v>
      </c>
      <c r="D281" s="3" t="s">
        <v>21</v>
      </c>
      <c r="E281" s="1">
        <v>3.3000000000000002E-2</v>
      </c>
      <c r="F281" s="1">
        <v>1774.65167</v>
      </c>
      <c r="G281" s="1">
        <v>77.047910000000002</v>
      </c>
      <c r="H281" s="1">
        <v>522.71262000000002</v>
      </c>
      <c r="I281" s="1">
        <v>67.532060000000001</v>
      </c>
      <c r="J281" s="1">
        <v>125.21984999999999</v>
      </c>
      <c r="K281" s="1">
        <f t="shared" si="9"/>
        <v>2567.1971100000001</v>
      </c>
      <c r="L281" s="1">
        <v>126.99509</v>
      </c>
    </row>
    <row r="282" spans="1:12" x14ac:dyDescent="0.25">
      <c r="A282">
        <v>2025</v>
      </c>
      <c r="B282" t="s">
        <v>40</v>
      </c>
      <c r="C282" t="s">
        <v>18</v>
      </c>
      <c r="D282" s="3" t="s">
        <v>22</v>
      </c>
      <c r="E282" s="1">
        <v>3.7330000000000002E-2</v>
      </c>
      <c r="F282" s="1">
        <v>2133.9149600000001</v>
      </c>
      <c r="G282" s="1">
        <v>95.948099999999997</v>
      </c>
      <c r="H282" s="1">
        <v>638.63633000000004</v>
      </c>
      <c r="I282" s="1">
        <v>77.149680000000004</v>
      </c>
      <c r="J282" s="1">
        <v>152.84576999999999</v>
      </c>
      <c r="K282" s="1">
        <f t="shared" si="9"/>
        <v>3098.53217</v>
      </c>
      <c r="L282" s="1">
        <v>158.1609</v>
      </c>
    </row>
    <row r="283" spans="1:12" s="4" customFormat="1" x14ac:dyDescent="0.25">
      <c r="A283" s="4">
        <v>2025</v>
      </c>
      <c r="B283" s="4" t="s">
        <v>40</v>
      </c>
      <c r="C283" s="4" t="s">
        <v>18</v>
      </c>
      <c r="D283" s="4" t="s">
        <v>23</v>
      </c>
      <c r="E283" s="5">
        <v>4.8840000000000001E-2</v>
      </c>
      <c r="F283" s="5">
        <v>2576.1116499999998</v>
      </c>
      <c r="G283" s="5">
        <v>116.44686</v>
      </c>
      <c r="H283" s="5">
        <v>642.08975999999996</v>
      </c>
      <c r="I283" s="5">
        <v>94.146780000000007</v>
      </c>
      <c r="J283" s="5">
        <v>149.31589</v>
      </c>
      <c r="K283" s="5">
        <f t="shared" si="9"/>
        <v>3578.1597799999995</v>
      </c>
      <c r="L283" s="5">
        <v>196.11123000000001</v>
      </c>
    </row>
    <row r="284" spans="1:12" x14ac:dyDescent="0.25">
      <c r="A284">
        <v>2025</v>
      </c>
      <c r="B284" t="s">
        <v>40</v>
      </c>
      <c r="C284" t="s">
        <v>19</v>
      </c>
      <c r="D284" s="3" t="s">
        <v>24</v>
      </c>
      <c r="E284" s="1">
        <v>1.172E-2</v>
      </c>
      <c r="F284" s="1">
        <v>1017.63928</v>
      </c>
      <c r="G284" s="1">
        <v>52.279350000000001</v>
      </c>
      <c r="H284" s="1">
        <v>358.98086000000001</v>
      </c>
      <c r="I284" s="1">
        <v>43.143560000000001</v>
      </c>
      <c r="J284" s="1">
        <v>87.162009999999995</v>
      </c>
      <c r="K284" s="1">
        <f t="shared" si="9"/>
        <v>1559.2167799999997</v>
      </c>
      <c r="L284" s="1">
        <v>78.159700000000001</v>
      </c>
    </row>
    <row r="285" spans="1:12" x14ac:dyDescent="0.25">
      <c r="A285">
        <v>2025</v>
      </c>
      <c r="B285" t="s">
        <v>40</v>
      </c>
      <c r="C285" t="s">
        <v>19</v>
      </c>
      <c r="D285" s="3" t="s">
        <v>25</v>
      </c>
      <c r="E285" s="1">
        <v>1.4959999999999999E-2</v>
      </c>
      <c r="F285" s="1">
        <v>1347.0517</v>
      </c>
      <c r="G285" s="1">
        <v>70.493309999999994</v>
      </c>
      <c r="H285" s="1">
        <v>470.57306</v>
      </c>
      <c r="I285" s="1">
        <v>51.957970000000003</v>
      </c>
      <c r="J285" s="1">
        <v>113.83803</v>
      </c>
      <c r="K285" s="1">
        <f t="shared" si="9"/>
        <v>2053.9290299999998</v>
      </c>
      <c r="L285" s="1">
        <v>107.59123</v>
      </c>
    </row>
    <row r="286" spans="1:12" s="4" customFormat="1" x14ac:dyDescent="0.25">
      <c r="A286" s="4">
        <v>2025</v>
      </c>
      <c r="B286" s="4" t="s">
        <v>40</v>
      </c>
      <c r="C286" s="4" t="s">
        <v>19</v>
      </c>
      <c r="D286" s="4" t="s">
        <v>26</v>
      </c>
      <c r="E286" s="5">
        <v>2.7980000000000001E-2</v>
      </c>
      <c r="F286" s="5">
        <v>1842.4324799999999</v>
      </c>
      <c r="G286" s="5">
        <v>92.712559999999996</v>
      </c>
      <c r="H286" s="5">
        <v>485.38589000000002</v>
      </c>
      <c r="I286" s="5">
        <v>70.657769999999999</v>
      </c>
      <c r="J286" s="5">
        <v>112.94468000000001</v>
      </c>
      <c r="K286" s="5">
        <f t="shared" si="9"/>
        <v>2604.1613599999996</v>
      </c>
      <c r="L286" s="5">
        <v>148.95956000000001</v>
      </c>
    </row>
    <row r="287" spans="1:12" x14ac:dyDescent="0.25">
      <c r="A287">
        <v>2025</v>
      </c>
      <c r="B287" t="s">
        <v>40</v>
      </c>
      <c r="C287" t="s">
        <v>20</v>
      </c>
      <c r="D287" s="3" t="s">
        <v>28</v>
      </c>
      <c r="E287" s="1">
        <v>1.1849999999999999E-2</v>
      </c>
      <c r="F287" s="1">
        <v>1567.85797</v>
      </c>
      <c r="G287" s="1">
        <v>78.256630000000001</v>
      </c>
      <c r="H287" s="1">
        <v>566.96577000000002</v>
      </c>
      <c r="I287" s="1">
        <v>54.909370000000003</v>
      </c>
      <c r="J287" s="1">
        <v>139.69302999999999</v>
      </c>
      <c r="K287" s="1">
        <f t="shared" si="9"/>
        <v>2407.6946200000002</v>
      </c>
      <c r="L287" s="1">
        <v>120.89286</v>
      </c>
    </row>
    <row r="288" spans="1:12" x14ac:dyDescent="0.25">
      <c r="A288">
        <v>2025</v>
      </c>
      <c r="B288" t="s">
        <v>40</v>
      </c>
      <c r="C288" t="s">
        <v>20</v>
      </c>
      <c r="D288" s="3" t="s">
        <v>27</v>
      </c>
      <c r="E288" s="1">
        <v>3.85E-2</v>
      </c>
      <c r="F288" s="1">
        <v>2245.2482799999998</v>
      </c>
      <c r="G288" s="1">
        <v>105.99033</v>
      </c>
      <c r="H288" s="1">
        <v>682.44240000000002</v>
      </c>
      <c r="I288" s="1">
        <v>73.982900000000001</v>
      </c>
      <c r="J288" s="1">
        <v>161.76219</v>
      </c>
      <c r="K288" s="1">
        <f t="shared" si="9"/>
        <v>3269.4645999999998</v>
      </c>
      <c r="L288" s="1">
        <v>164.76770999999999</v>
      </c>
    </row>
    <row r="289" spans="1:12" x14ac:dyDescent="0.25">
      <c r="A289">
        <v>2025</v>
      </c>
      <c r="B289" t="s">
        <v>40</v>
      </c>
      <c r="C289" t="s">
        <v>20</v>
      </c>
      <c r="D289" s="3" t="s">
        <v>29</v>
      </c>
      <c r="E289" s="1">
        <v>4.3159999999999997E-2</v>
      </c>
      <c r="F289" s="1">
        <v>2632.7473599999998</v>
      </c>
      <c r="G289" s="1">
        <v>126.62708000000001</v>
      </c>
      <c r="H289" s="1">
        <v>807.94988999999998</v>
      </c>
      <c r="I289" s="1">
        <v>83.987570000000005</v>
      </c>
      <c r="J289" s="1">
        <v>191.58064999999999</v>
      </c>
      <c r="K289" s="1">
        <f t="shared" si="9"/>
        <v>3842.9357099999997</v>
      </c>
      <c r="L289" s="1">
        <v>198.19987</v>
      </c>
    </row>
    <row r="290" spans="1:12" s="4" customFormat="1" x14ac:dyDescent="0.25">
      <c r="A290" s="4">
        <v>2025</v>
      </c>
      <c r="B290" s="4" t="s">
        <v>40</v>
      </c>
      <c r="C290" s="4" t="s">
        <v>20</v>
      </c>
      <c r="D290" s="4" t="s">
        <v>30</v>
      </c>
      <c r="E290" s="5">
        <v>5.4100000000000002E-2</v>
      </c>
      <c r="F290" s="5">
        <v>3038.0803799999999</v>
      </c>
      <c r="G290" s="5">
        <v>144.79402999999999</v>
      </c>
      <c r="H290" s="5">
        <v>800.84028000000001</v>
      </c>
      <c r="I290" s="5">
        <v>100.56522</v>
      </c>
      <c r="J290" s="5">
        <v>185.49292</v>
      </c>
      <c r="K290" s="5">
        <f t="shared" si="9"/>
        <v>4269.8269299999993</v>
      </c>
      <c r="L290" s="5">
        <v>233.23093</v>
      </c>
    </row>
    <row r="291" spans="1:12" x14ac:dyDescent="0.25">
      <c r="A291">
        <v>2030</v>
      </c>
      <c r="B291" t="s">
        <v>40</v>
      </c>
      <c r="C291" t="s">
        <v>7</v>
      </c>
      <c r="D291" s="3" t="s">
        <v>6</v>
      </c>
      <c r="E291" s="1">
        <v>2.4099999999999998E-3</v>
      </c>
      <c r="F291" s="1">
        <v>98.969189999999998</v>
      </c>
      <c r="G291" s="1">
        <v>3.1663399999999999</v>
      </c>
      <c r="H291" s="1">
        <v>22.178070000000002</v>
      </c>
      <c r="I291" s="1">
        <v>21.03783</v>
      </c>
      <c r="J291" s="1">
        <v>7.1496000000000004</v>
      </c>
      <c r="K291" s="1">
        <f t="shared" si="9"/>
        <v>152.50343999999998</v>
      </c>
      <c r="L291" s="1">
        <v>9.0383399999999998</v>
      </c>
    </row>
    <row r="292" spans="1:12" x14ac:dyDescent="0.25">
      <c r="A292">
        <v>2030</v>
      </c>
      <c r="B292" t="s">
        <v>40</v>
      </c>
      <c r="C292" t="s">
        <v>7</v>
      </c>
      <c r="D292" s="3" t="s">
        <v>8</v>
      </c>
      <c r="E292" s="1">
        <v>5.1700000000000001E-3</v>
      </c>
      <c r="F292" s="1">
        <v>828.24491</v>
      </c>
      <c r="G292" s="1">
        <v>38.822800000000001</v>
      </c>
      <c r="H292" s="1">
        <v>269.27672000000001</v>
      </c>
      <c r="I292" s="1">
        <v>37.753</v>
      </c>
      <c r="J292" s="1">
        <v>86.627430000000004</v>
      </c>
      <c r="K292" s="1">
        <f t="shared" si="9"/>
        <v>1260.7300299999999</v>
      </c>
      <c r="L292" s="1">
        <v>63.326540000000001</v>
      </c>
    </row>
    <row r="293" spans="1:12" x14ac:dyDescent="0.25">
      <c r="A293">
        <v>2030</v>
      </c>
      <c r="B293" t="s">
        <v>40</v>
      </c>
      <c r="C293" t="s">
        <v>7</v>
      </c>
      <c r="D293" s="3" t="s">
        <v>9</v>
      </c>
      <c r="E293" s="1">
        <v>5.0099999999999997E-3</v>
      </c>
      <c r="F293" s="1">
        <v>818.97312999999997</v>
      </c>
      <c r="G293" s="1">
        <v>35.44258</v>
      </c>
      <c r="H293" s="1">
        <v>247.05770999999999</v>
      </c>
      <c r="I293" s="1">
        <v>37.527090000000001</v>
      </c>
      <c r="J293" s="1">
        <v>79.569299999999998</v>
      </c>
      <c r="K293" s="1">
        <f t="shared" si="9"/>
        <v>1218.5748199999998</v>
      </c>
      <c r="L293" s="1">
        <v>61.633989999999997</v>
      </c>
    </row>
    <row r="294" spans="1:12" x14ac:dyDescent="0.25">
      <c r="A294">
        <v>2030</v>
      </c>
      <c r="B294" t="s">
        <v>40</v>
      </c>
      <c r="C294" t="s">
        <v>18</v>
      </c>
      <c r="D294" s="3" t="s">
        <v>17</v>
      </c>
      <c r="E294" s="1">
        <v>6.3099999999999996E-3</v>
      </c>
      <c r="F294" s="1">
        <v>1042.7831000000001</v>
      </c>
      <c r="G294" s="1">
        <v>47.065510000000003</v>
      </c>
      <c r="H294" s="1">
        <v>325.65575999999999</v>
      </c>
      <c r="I294" s="1">
        <v>45.430070000000001</v>
      </c>
      <c r="J294" s="1">
        <v>104.62860000000001</v>
      </c>
      <c r="K294" s="1">
        <f t="shared" si="9"/>
        <v>1565.5693499999998</v>
      </c>
      <c r="L294" s="1">
        <v>78.910409999999999</v>
      </c>
    </row>
    <row r="295" spans="1:12" x14ac:dyDescent="0.25">
      <c r="A295">
        <v>2030</v>
      </c>
      <c r="B295" t="s">
        <v>40</v>
      </c>
      <c r="C295" t="s">
        <v>18</v>
      </c>
      <c r="D295" s="3" t="s">
        <v>21</v>
      </c>
      <c r="E295" s="1">
        <v>3.3029999999999997E-2</v>
      </c>
      <c r="F295" s="1">
        <v>1748.0366799999999</v>
      </c>
      <c r="G295" s="1">
        <v>75.477990000000005</v>
      </c>
      <c r="H295" s="1">
        <v>440.94272000000001</v>
      </c>
      <c r="I295" s="1">
        <v>66.751360000000005</v>
      </c>
      <c r="J295" s="1">
        <v>131.16318999999999</v>
      </c>
      <c r="K295" s="1">
        <f t="shared" ref="K295:K326" si="10">SUM(E295:J295)</f>
        <v>2462.4049700000005</v>
      </c>
      <c r="L295" s="1">
        <v>124.71532999999999</v>
      </c>
    </row>
    <row r="296" spans="1:12" x14ac:dyDescent="0.25">
      <c r="A296">
        <v>2030</v>
      </c>
      <c r="B296" t="s">
        <v>40</v>
      </c>
      <c r="C296" t="s">
        <v>18</v>
      </c>
      <c r="D296" s="3" t="s">
        <v>22</v>
      </c>
      <c r="E296" s="1">
        <v>3.737E-2</v>
      </c>
      <c r="F296" s="1">
        <v>2101.3719799999999</v>
      </c>
      <c r="G296" s="1">
        <v>94.028880000000001</v>
      </c>
      <c r="H296" s="1">
        <v>538.95549000000005</v>
      </c>
      <c r="I296" s="1">
        <v>76.195719999999994</v>
      </c>
      <c r="J296" s="1">
        <v>160.07266999999999</v>
      </c>
      <c r="K296" s="1">
        <f t="shared" si="10"/>
        <v>2970.6621100000002</v>
      </c>
      <c r="L296" s="1">
        <v>155.37441000000001</v>
      </c>
    </row>
    <row r="297" spans="1:12" s="4" customFormat="1" x14ac:dyDescent="0.25">
      <c r="A297" s="4">
        <v>2030</v>
      </c>
      <c r="B297" s="4" t="s">
        <v>40</v>
      </c>
      <c r="C297" s="4" t="s">
        <v>18</v>
      </c>
      <c r="D297" s="4" t="s">
        <v>23</v>
      </c>
      <c r="E297" s="5">
        <v>4.888E-2</v>
      </c>
      <c r="F297" s="5">
        <v>2545.0936299999998</v>
      </c>
      <c r="G297" s="5">
        <v>114.61763000000001</v>
      </c>
      <c r="H297" s="5">
        <v>547.12072000000001</v>
      </c>
      <c r="I297" s="5">
        <v>93.237610000000004</v>
      </c>
      <c r="J297" s="5">
        <v>156.19871000000001</v>
      </c>
      <c r="K297" s="5">
        <f t="shared" si="10"/>
        <v>3456.31718</v>
      </c>
      <c r="L297" s="5">
        <v>193.45545000000001</v>
      </c>
    </row>
    <row r="298" spans="1:12" x14ac:dyDescent="0.25">
      <c r="A298">
        <v>2030</v>
      </c>
      <c r="B298" t="s">
        <v>40</v>
      </c>
      <c r="C298" t="s">
        <v>19</v>
      </c>
      <c r="D298" s="3" t="s">
        <v>24</v>
      </c>
      <c r="E298" s="1">
        <v>1.175E-2</v>
      </c>
      <c r="F298" s="1">
        <v>998.87757999999997</v>
      </c>
      <c r="G298" s="1">
        <v>51.172980000000003</v>
      </c>
      <c r="H298" s="1">
        <v>301.59050999999999</v>
      </c>
      <c r="I298" s="1">
        <v>42.59375</v>
      </c>
      <c r="J298" s="1">
        <v>91.318119999999993</v>
      </c>
      <c r="K298" s="1">
        <f t="shared" si="10"/>
        <v>1485.5646899999999</v>
      </c>
      <c r="L298" s="1">
        <v>76.5535</v>
      </c>
    </row>
    <row r="299" spans="1:12" x14ac:dyDescent="0.25">
      <c r="A299">
        <v>2030</v>
      </c>
      <c r="B299" t="s">
        <v>40</v>
      </c>
      <c r="C299" t="s">
        <v>19</v>
      </c>
      <c r="D299" s="3" t="s">
        <v>25</v>
      </c>
      <c r="E299" s="1">
        <v>1.499E-2</v>
      </c>
      <c r="F299" s="1">
        <v>1322.5461600000001</v>
      </c>
      <c r="G299" s="1">
        <v>69.048519999999996</v>
      </c>
      <c r="H299" s="1">
        <v>395.85649000000001</v>
      </c>
      <c r="I299" s="1">
        <v>51.240340000000003</v>
      </c>
      <c r="J299" s="1">
        <v>119.23406</v>
      </c>
      <c r="K299" s="1">
        <f t="shared" si="10"/>
        <v>1957.94056</v>
      </c>
      <c r="L299" s="1">
        <v>105.49414</v>
      </c>
    </row>
    <row r="300" spans="1:12" s="4" customFormat="1" x14ac:dyDescent="0.25">
      <c r="A300" s="4">
        <v>2030</v>
      </c>
      <c r="B300" s="4" t="s">
        <v>40</v>
      </c>
      <c r="C300" s="4" t="s">
        <v>19</v>
      </c>
      <c r="D300" s="4" t="s">
        <v>26</v>
      </c>
      <c r="E300" s="5">
        <v>2.801E-2</v>
      </c>
      <c r="F300" s="5">
        <v>1818.9086500000001</v>
      </c>
      <c r="G300" s="5">
        <v>91.325680000000006</v>
      </c>
      <c r="H300" s="5">
        <v>413.69378</v>
      </c>
      <c r="I300" s="5">
        <v>69.968959999999996</v>
      </c>
      <c r="J300" s="5">
        <v>118.12038</v>
      </c>
      <c r="K300" s="5">
        <f t="shared" si="10"/>
        <v>2512.0454599999998</v>
      </c>
      <c r="L300" s="5">
        <v>146.94658999999999</v>
      </c>
    </row>
    <row r="301" spans="1:12" x14ac:dyDescent="0.25">
      <c r="A301">
        <v>2030</v>
      </c>
      <c r="B301" t="s">
        <v>40</v>
      </c>
      <c r="C301" t="s">
        <v>20</v>
      </c>
      <c r="D301" s="3" t="s">
        <v>28</v>
      </c>
      <c r="E301" s="1">
        <v>1.1900000000000001E-2</v>
      </c>
      <c r="F301" s="1">
        <v>1537.2300299999999</v>
      </c>
      <c r="G301" s="1">
        <v>76.450739999999996</v>
      </c>
      <c r="H301" s="1">
        <v>473.47455000000002</v>
      </c>
      <c r="I301" s="1">
        <v>54.012230000000002</v>
      </c>
      <c r="J301" s="1">
        <v>146.45153999999999</v>
      </c>
      <c r="K301" s="1">
        <f t="shared" si="10"/>
        <v>2287.6309899999997</v>
      </c>
      <c r="L301" s="1">
        <v>118.27146</v>
      </c>
    </row>
    <row r="302" spans="1:12" x14ac:dyDescent="0.25">
      <c r="A302">
        <v>2030</v>
      </c>
      <c r="B302" t="s">
        <v>40</v>
      </c>
      <c r="C302" t="s">
        <v>20</v>
      </c>
      <c r="D302" s="3" t="s">
        <v>27</v>
      </c>
      <c r="E302" s="1">
        <v>3.8550000000000001E-2</v>
      </c>
      <c r="F302" s="1">
        <v>2211.1837</v>
      </c>
      <c r="G302" s="1">
        <v>103.98188</v>
      </c>
      <c r="H302" s="1">
        <v>578.51796999999999</v>
      </c>
      <c r="I302" s="1">
        <v>72.985209999999995</v>
      </c>
      <c r="J302" s="1">
        <v>169.27143000000001</v>
      </c>
      <c r="K302" s="1">
        <f t="shared" si="10"/>
        <v>3135.9787399999996</v>
      </c>
      <c r="L302" s="1">
        <v>161.85237000000001</v>
      </c>
    </row>
    <row r="303" spans="1:12" x14ac:dyDescent="0.25">
      <c r="A303">
        <v>2030</v>
      </c>
      <c r="B303" t="s">
        <v>40</v>
      </c>
      <c r="C303" t="s">
        <v>20</v>
      </c>
      <c r="D303" s="3" t="s">
        <v>29</v>
      </c>
      <c r="E303" s="1">
        <v>4.3220000000000001E-2</v>
      </c>
      <c r="F303" s="1">
        <v>2592.30782</v>
      </c>
      <c r="G303" s="1">
        <v>124.24301</v>
      </c>
      <c r="H303" s="1">
        <v>684.78525999999999</v>
      </c>
      <c r="I303" s="1">
        <v>82.803600000000003</v>
      </c>
      <c r="J303" s="1">
        <v>200.46741</v>
      </c>
      <c r="K303" s="1">
        <f t="shared" si="10"/>
        <v>3684.6503200000006</v>
      </c>
      <c r="L303" s="1">
        <v>194.73967999999999</v>
      </c>
    </row>
    <row r="304" spans="1:12" s="4" customFormat="1" x14ac:dyDescent="0.25">
      <c r="A304" s="4">
        <v>2030</v>
      </c>
      <c r="B304" s="4" t="s">
        <v>40</v>
      </c>
      <c r="C304" s="4" t="s">
        <v>20</v>
      </c>
      <c r="D304" s="4" t="s">
        <v>30</v>
      </c>
      <c r="E304" s="5">
        <v>5.4149999999999997E-2</v>
      </c>
      <c r="F304" s="5">
        <v>2999.6995299999999</v>
      </c>
      <c r="G304" s="5">
        <v>142.53137000000001</v>
      </c>
      <c r="H304" s="5">
        <v>683.97472000000005</v>
      </c>
      <c r="I304" s="5">
        <v>99.441580000000002</v>
      </c>
      <c r="J304" s="5">
        <v>193.92341999999999</v>
      </c>
      <c r="K304" s="5">
        <f t="shared" si="10"/>
        <v>4119.6247700000004</v>
      </c>
      <c r="L304" s="5">
        <v>229.94698</v>
      </c>
    </row>
    <row r="305" spans="1:12" x14ac:dyDescent="0.25">
      <c r="A305">
        <v>2035</v>
      </c>
      <c r="B305" t="s">
        <v>40</v>
      </c>
      <c r="C305" t="s">
        <v>7</v>
      </c>
      <c r="D305" s="3" t="s">
        <v>6</v>
      </c>
      <c r="E305" s="1">
        <v>2.4099999999999998E-3</v>
      </c>
      <c r="F305" s="1">
        <v>96.359080000000006</v>
      </c>
      <c r="G305" s="1">
        <v>3.0482200000000002</v>
      </c>
      <c r="H305" s="1">
        <v>20.666779999999999</v>
      </c>
      <c r="I305" s="1">
        <v>21.00666</v>
      </c>
      <c r="J305" s="1">
        <v>7.5418900000000004</v>
      </c>
      <c r="K305" s="1">
        <f t="shared" si="10"/>
        <v>148.62504000000001</v>
      </c>
      <c r="L305" s="1">
        <v>8.8013100000000009</v>
      </c>
    </row>
    <row r="306" spans="1:12" x14ac:dyDescent="0.25">
      <c r="A306">
        <v>2035</v>
      </c>
      <c r="B306" t="s">
        <v>40</v>
      </c>
      <c r="C306" t="s">
        <v>7</v>
      </c>
      <c r="D306" s="3" t="s">
        <v>8</v>
      </c>
      <c r="E306" s="1">
        <v>5.1599999999999997E-3</v>
      </c>
      <c r="F306" s="1">
        <v>797.30871000000002</v>
      </c>
      <c r="G306" s="1">
        <v>37.4298</v>
      </c>
      <c r="H306" s="1">
        <v>251.25175999999999</v>
      </c>
      <c r="I306" s="1">
        <v>37.39161</v>
      </c>
      <c r="J306" s="1">
        <v>91.462710000000001</v>
      </c>
      <c r="K306" s="1">
        <f t="shared" si="10"/>
        <v>1214.8497499999999</v>
      </c>
      <c r="L306" s="1">
        <v>60.507849999999998</v>
      </c>
    </row>
    <row r="307" spans="1:12" x14ac:dyDescent="0.25">
      <c r="A307">
        <v>2035</v>
      </c>
      <c r="B307" t="s">
        <v>40</v>
      </c>
      <c r="C307" t="s">
        <v>7</v>
      </c>
      <c r="D307" s="3" t="s">
        <v>9</v>
      </c>
      <c r="E307" s="1">
        <v>5.0000000000000001E-3</v>
      </c>
      <c r="F307" s="1">
        <v>790.52855</v>
      </c>
      <c r="G307" s="1">
        <v>34.161670000000001</v>
      </c>
      <c r="H307" s="1">
        <v>230.48605000000001</v>
      </c>
      <c r="I307" s="1">
        <v>37.194690000000001</v>
      </c>
      <c r="J307" s="1">
        <v>84.012559999999993</v>
      </c>
      <c r="K307" s="1">
        <f t="shared" si="10"/>
        <v>1176.38852</v>
      </c>
      <c r="L307" s="1">
        <v>59.042450000000002</v>
      </c>
    </row>
    <row r="308" spans="1:12" x14ac:dyDescent="0.25">
      <c r="A308">
        <v>2035</v>
      </c>
      <c r="B308" t="s">
        <v>40</v>
      </c>
      <c r="C308" t="s">
        <v>18</v>
      </c>
      <c r="D308" s="3" t="s">
        <v>17</v>
      </c>
      <c r="E308" s="1">
        <v>6.2899999999999996E-3</v>
      </c>
      <c r="F308" s="1">
        <v>1005.35867</v>
      </c>
      <c r="G308" s="1">
        <v>45.379219999999997</v>
      </c>
      <c r="H308" s="1">
        <v>303.86862000000002</v>
      </c>
      <c r="I308" s="1">
        <v>44.991570000000003</v>
      </c>
      <c r="J308" s="1">
        <v>110.44798</v>
      </c>
      <c r="K308" s="1">
        <f t="shared" si="10"/>
        <v>1510.0523499999997</v>
      </c>
      <c r="L308" s="1">
        <v>75.50206</v>
      </c>
    </row>
    <row r="309" spans="1:12" x14ac:dyDescent="0.25">
      <c r="A309">
        <v>2035</v>
      </c>
      <c r="B309" t="s">
        <v>40</v>
      </c>
      <c r="C309" t="s">
        <v>18</v>
      </c>
      <c r="D309" s="3" t="s">
        <v>21</v>
      </c>
      <c r="E309" s="1">
        <v>3.3020000000000001E-2</v>
      </c>
      <c r="F309" s="1">
        <v>1703.4670900000001</v>
      </c>
      <c r="G309" s="1">
        <v>73.469380000000001</v>
      </c>
      <c r="H309" s="1">
        <v>415.00191000000001</v>
      </c>
      <c r="I309" s="1">
        <v>66.228710000000007</v>
      </c>
      <c r="J309" s="1">
        <v>138.08375000000001</v>
      </c>
      <c r="K309" s="1">
        <f t="shared" si="10"/>
        <v>2396.2838600000005</v>
      </c>
      <c r="L309" s="1">
        <v>120.65675</v>
      </c>
    </row>
    <row r="310" spans="1:12" x14ac:dyDescent="0.25">
      <c r="A310">
        <v>2035</v>
      </c>
      <c r="B310" t="s">
        <v>40</v>
      </c>
      <c r="C310" t="s">
        <v>18</v>
      </c>
      <c r="D310" s="3" t="s">
        <v>22</v>
      </c>
      <c r="E310" s="1">
        <v>3.7350000000000001E-2</v>
      </c>
      <c r="F310" s="1">
        <v>2046.95207</v>
      </c>
      <c r="G310" s="1">
        <v>91.575000000000003</v>
      </c>
      <c r="H310" s="1">
        <v>507.30315999999999</v>
      </c>
      <c r="I310" s="1">
        <v>75.555999999999997</v>
      </c>
      <c r="J310" s="1">
        <v>168.48701</v>
      </c>
      <c r="K310" s="1">
        <f t="shared" si="10"/>
        <v>2889.91059</v>
      </c>
      <c r="L310" s="1">
        <v>150.42062999999999</v>
      </c>
    </row>
    <row r="311" spans="1:12" s="4" customFormat="1" x14ac:dyDescent="0.25">
      <c r="A311" s="4">
        <v>2035</v>
      </c>
      <c r="B311" s="4" t="s">
        <v>40</v>
      </c>
      <c r="C311" s="4" t="s">
        <v>18</v>
      </c>
      <c r="D311" s="4" t="s">
        <v>23</v>
      </c>
      <c r="E311" s="5">
        <v>4.8860000000000001E-2</v>
      </c>
      <c r="F311" s="5">
        <v>2493.2341999999999</v>
      </c>
      <c r="G311" s="5">
        <v>112.27901</v>
      </c>
      <c r="H311" s="5">
        <v>516.96056999999996</v>
      </c>
      <c r="I311" s="5">
        <v>92.627769999999998</v>
      </c>
      <c r="J311" s="5">
        <v>164.21232000000001</v>
      </c>
      <c r="K311" s="5">
        <f t="shared" si="10"/>
        <v>3379.3627300000003</v>
      </c>
      <c r="L311" s="5">
        <v>188.73500000000001</v>
      </c>
    </row>
    <row r="312" spans="1:12" x14ac:dyDescent="0.25">
      <c r="A312">
        <v>2035</v>
      </c>
      <c r="B312" t="s">
        <v>40</v>
      </c>
      <c r="C312" t="s">
        <v>19</v>
      </c>
      <c r="D312" s="3" t="s">
        <v>24</v>
      </c>
      <c r="E312" s="1">
        <v>1.174E-2</v>
      </c>
      <c r="F312" s="1">
        <v>967.52314000000001</v>
      </c>
      <c r="G312" s="1">
        <v>49.758800000000001</v>
      </c>
      <c r="H312" s="1">
        <v>283.35937000000001</v>
      </c>
      <c r="I312" s="1">
        <v>42.224760000000003</v>
      </c>
      <c r="J312" s="1">
        <v>96.156890000000004</v>
      </c>
      <c r="K312" s="1">
        <f t="shared" si="10"/>
        <v>1439.0346999999999</v>
      </c>
      <c r="L312" s="1">
        <v>73.699809999999999</v>
      </c>
    </row>
    <row r="313" spans="1:12" x14ac:dyDescent="0.25">
      <c r="A313">
        <v>2035</v>
      </c>
      <c r="B313" t="s">
        <v>40</v>
      </c>
      <c r="C313" t="s">
        <v>19</v>
      </c>
      <c r="D313" s="3" t="s">
        <v>25</v>
      </c>
      <c r="E313" s="1">
        <v>1.4970000000000001E-2</v>
      </c>
      <c r="F313" s="1">
        <v>1281.6545799999999</v>
      </c>
      <c r="G313" s="1">
        <v>67.203100000000006</v>
      </c>
      <c r="H313" s="1">
        <v>372.09746999999999</v>
      </c>
      <c r="I313" s="1">
        <v>50.757849999999998</v>
      </c>
      <c r="J313" s="1">
        <v>125.51573999999999</v>
      </c>
      <c r="K313" s="1">
        <f t="shared" si="10"/>
        <v>1897.2437099999997</v>
      </c>
      <c r="L313" s="1">
        <v>101.77388999999999</v>
      </c>
    </row>
    <row r="314" spans="1:12" s="4" customFormat="1" x14ac:dyDescent="0.25">
      <c r="A314" s="4">
        <v>2035</v>
      </c>
      <c r="B314" s="4" t="s">
        <v>40</v>
      </c>
      <c r="C314" s="4" t="s">
        <v>19</v>
      </c>
      <c r="D314" s="4" t="s">
        <v>26</v>
      </c>
      <c r="E314" s="5">
        <v>2.7990000000000001E-2</v>
      </c>
      <c r="F314" s="5">
        <v>1779.66317</v>
      </c>
      <c r="G314" s="5">
        <v>89.554410000000004</v>
      </c>
      <c r="H314" s="5">
        <v>390.89343000000002</v>
      </c>
      <c r="I314" s="5">
        <v>69.50573</v>
      </c>
      <c r="J314" s="5">
        <v>124.14548000000001</v>
      </c>
      <c r="K314" s="5">
        <f t="shared" si="10"/>
        <v>2453.7902100000001</v>
      </c>
      <c r="L314" s="5">
        <v>143.37628000000001</v>
      </c>
    </row>
    <row r="315" spans="1:12" x14ac:dyDescent="0.25">
      <c r="A315">
        <v>2035</v>
      </c>
      <c r="B315" t="s">
        <v>40</v>
      </c>
      <c r="C315" t="s">
        <v>20</v>
      </c>
      <c r="D315" s="3" t="s">
        <v>28</v>
      </c>
      <c r="E315" s="1">
        <v>1.188E-2</v>
      </c>
      <c r="F315" s="1">
        <v>1486.09485</v>
      </c>
      <c r="G315" s="1">
        <v>74.143519999999995</v>
      </c>
      <c r="H315" s="1">
        <v>443.75598000000002</v>
      </c>
      <c r="I315" s="1">
        <v>53.40943</v>
      </c>
      <c r="J315" s="1">
        <v>154.31961000000001</v>
      </c>
      <c r="K315" s="1">
        <f t="shared" si="10"/>
        <v>2211.7352700000001</v>
      </c>
      <c r="L315" s="1">
        <v>113.61862000000001</v>
      </c>
    </row>
    <row r="316" spans="1:12" x14ac:dyDescent="0.25">
      <c r="A316">
        <v>2035</v>
      </c>
      <c r="B316" t="s">
        <v>40</v>
      </c>
      <c r="C316" t="s">
        <v>20</v>
      </c>
      <c r="D316" s="3" t="s">
        <v>27</v>
      </c>
      <c r="E316" s="1">
        <v>3.8530000000000002E-2</v>
      </c>
      <c r="F316" s="1">
        <v>2154.3253399999999</v>
      </c>
      <c r="G316" s="1">
        <v>101.41616999999999</v>
      </c>
      <c r="H316" s="1">
        <v>545.47734000000003</v>
      </c>
      <c r="I316" s="1">
        <v>72.31465</v>
      </c>
      <c r="J316" s="1">
        <v>178.01334</v>
      </c>
      <c r="K316" s="1">
        <f t="shared" si="10"/>
        <v>3051.5853699999993</v>
      </c>
      <c r="L316" s="1">
        <v>156.67911000000001</v>
      </c>
    </row>
    <row r="317" spans="1:12" x14ac:dyDescent="0.25">
      <c r="A317">
        <v>2035</v>
      </c>
      <c r="B317" t="s">
        <v>40</v>
      </c>
      <c r="C317" t="s">
        <v>20</v>
      </c>
      <c r="D317" s="3" t="s">
        <v>29</v>
      </c>
      <c r="E317" s="1">
        <v>4.3189999999999999E-2</v>
      </c>
      <c r="F317" s="1">
        <v>2524.8618099999999</v>
      </c>
      <c r="G317" s="1">
        <v>121.19861</v>
      </c>
      <c r="H317" s="1">
        <v>645.60712000000001</v>
      </c>
      <c r="I317" s="1">
        <v>82.007090000000005</v>
      </c>
      <c r="J317" s="1">
        <v>210.81237999999999</v>
      </c>
      <c r="K317" s="1">
        <f t="shared" si="10"/>
        <v>3584.5301999999997</v>
      </c>
      <c r="L317" s="1">
        <v>188.60434000000001</v>
      </c>
    </row>
    <row r="318" spans="1:12" s="4" customFormat="1" x14ac:dyDescent="0.25">
      <c r="A318" s="4">
        <v>2035</v>
      </c>
      <c r="B318" s="4" t="s">
        <v>40</v>
      </c>
      <c r="C318" s="4" t="s">
        <v>20</v>
      </c>
      <c r="D318" s="4" t="s">
        <v>30</v>
      </c>
      <c r="E318" s="5">
        <v>5.4129999999999998E-2</v>
      </c>
      <c r="F318" s="5">
        <v>2935.69443</v>
      </c>
      <c r="G318" s="5">
        <v>139.64214999999999</v>
      </c>
      <c r="H318" s="5">
        <v>646.79742999999996</v>
      </c>
      <c r="I318" s="5">
        <v>98.685550000000006</v>
      </c>
      <c r="J318" s="5">
        <v>203.73715999999999</v>
      </c>
      <c r="K318" s="5">
        <f t="shared" si="10"/>
        <v>4024.6108500000005</v>
      </c>
      <c r="L318" s="5">
        <v>224.12483</v>
      </c>
    </row>
    <row r="319" spans="1:12" x14ac:dyDescent="0.25">
      <c r="A319">
        <v>2040</v>
      </c>
      <c r="B319" t="s">
        <v>40</v>
      </c>
      <c r="C319" t="s">
        <v>7</v>
      </c>
      <c r="D319" s="3" t="s">
        <v>6</v>
      </c>
      <c r="E319" s="1">
        <v>2.4099999999999998E-3</v>
      </c>
      <c r="F319" s="1">
        <v>95.50394</v>
      </c>
      <c r="G319" s="1">
        <v>2.9196399999999998</v>
      </c>
      <c r="H319" s="1">
        <v>19.30095</v>
      </c>
      <c r="I319" s="1">
        <v>20.942329999999998</v>
      </c>
      <c r="J319" s="1">
        <v>7.4833400000000001</v>
      </c>
      <c r="K319" s="1">
        <f t="shared" si="10"/>
        <v>146.15260999999998</v>
      </c>
      <c r="L319" s="1">
        <v>8.6763499999999993</v>
      </c>
    </row>
    <row r="320" spans="1:12" x14ac:dyDescent="0.25">
      <c r="A320">
        <v>2040</v>
      </c>
      <c r="B320" t="s">
        <v>40</v>
      </c>
      <c r="C320" t="s">
        <v>7</v>
      </c>
      <c r="D320" s="3" t="s">
        <v>8</v>
      </c>
      <c r="E320" s="1">
        <v>5.1399999999999996E-3</v>
      </c>
      <c r="F320" s="1">
        <v>787.34866</v>
      </c>
      <c r="G320" s="1">
        <v>35.8949</v>
      </c>
      <c r="H320" s="1">
        <v>234.86781999999999</v>
      </c>
      <c r="I320" s="1">
        <v>36.62229</v>
      </c>
      <c r="J320" s="1">
        <v>90.812100000000001</v>
      </c>
      <c r="K320" s="1">
        <f t="shared" si="10"/>
        <v>1185.5509100000002</v>
      </c>
      <c r="L320" s="1">
        <v>59.024590000000003</v>
      </c>
    </row>
    <row r="321" spans="1:12" x14ac:dyDescent="0.25">
      <c r="A321">
        <v>2040</v>
      </c>
      <c r="B321" t="s">
        <v>40</v>
      </c>
      <c r="C321" t="s">
        <v>7</v>
      </c>
      <c r="D321" s="3" t="s">
        <v>9</v>
      </c>
      <c r="E321" s="1">
        <v>4.9699999999999996E-3</v>
      </c>
      <c r="F321" s="1">
        <v>781.36824000000001</v>
      </c>
      <c r="G321" s="1">
        <v>32.750549999999997</v>
      </c>
      <c r="H321" s="1">
        <v>215.42440999999999</v>
      </c>
      <c r="I321" s="1">
        <v>36.487430000000003</v>
      </c>
      <c r="J321" s="1">
        <v>83.413749999999993</v>
      </c>
      <c r="K321" s="1">
        <f t="shared" si="10"/>
        <v>1149.4493499999999</v>
      </c>
      <c r="L321" s="1">
        <v>57.67868</v>
      </c>
    </row>
    <row r="322" spans="1:12" x14ac:dyDescent="0.25">
      <c r="A322">
        <v>2040</v>
      </c>
      <c r="B322" t="s">
        <v>40</v>
      </c>
      <c r="C322" t="s">
        <v>18</v>
      </c>
      <c r="D322" s="3" t="s">
        <v>17</v>
      </c>
      <c r="E322" s="1">
        <v>6.2599999999999999E-3</v>
      </c>
      <c r="F322" s="1">
        <v>993.28137000000004</v>
      </c>
      <c r="G322" s="1">
        <v>43.524160000000002</v>
      </c>
      <c r="H322" s="1">
        <v>284.08008000000001</v>
      </c>
      <c r="I322" s="1">
        <v>44.062010000000001</v>
      </c>
      <c r="J322" s="1">
        <v>109.65391</v>
      </c>
      <c r="K322" s="1">
        <f t="shared" si="10"/>
        <v>1474.60779</v>
      </c>
      <c r="L322" s="1">
        <v>73.708070000000006</v>
      </c>
    </row>
    <row r="323" spans="1:12" x14ac:dyDescent="0.25">
      <c r="A323">
        <v>2040</v>
      </c>
      <c r="B323" t="s">
        <v>40</v>
      </c>
      <c r="C323" t="s">
        <v>18</v>
      </c>
      <c r="D323" s="3" t="s">
        <v>21</v>
      </c>
      <c r="E323" s="1">
        <v>3.2980000000000002E-2</v>
      </c>
      <c r="F323" s="1">
        <v>1689.0746200000001</v>
      </c>
      <c r="G323" s="1">
        <v>71.260720000000006</v>
      </c>
      <c r="H323" s="1">
        <v>391.44567000000001</v>
      </c>
      <c r="I323" s="1">
        <v>65.122050000000002</v>
      </c>
      <c r="J323" s="1">
        <v>137.13576</v>
      </c>
      <c r="K323" s="1">
        <f t="shared" si="10"/>
        <v>2354.0718000000002</v>
      </c>
      <c r="L323" s="1">
        <v>118.52036</v>
      </c>
    </row>
    <row r="324" spans="1:12" x14ac:dyDescent="0.25">
      <c r="A324">
        <v>2040</v>
      </c>
      <c r="B324" t="s">
        <v>40</v>
      </c>
      <c r="C324" t="s">
        <v>18</v>
      </c>
      <c r="D324" s="3" t="s">
        <v>22</v>
      </c>
      <c r="E324" s="1">
        <v>3.73E-2</v>
      </c>
      <c r="F324" s="1">
        <v>2029.3449599999999</v>
      </c>
      <c r="G324" s="1">
        <v>88.880300000000005</v>
      </c>
      <c r="H324" s="1">
        <v>478.57837000000001</v>
      </c>
      <c r="I324" s="1">
        <v>74.206069999999997</v>
      </c>
      <c r="J324" s="1">
        <v>167.32115999999999</v>
      </c>
      <c r="K324" s="1">
        <f t="shared" si="10"/>
        <v>2838.36816</v>
      </c>
      <c r="L324" s="1">
        <v>147.8125</v>
      </c>
    </row>
    <row r="325" spans="1:12" s="4" customFormat="1" x14ac:dyDescent="0.25">
      <c r="A325" s="4">
        <v>2040</v>
      </c>
      <c r="B325" s="4" t="s">
        <v>40</v>
      </c>
      <c r="C325" s="4" t="s">
        <v>18</v>
      </c>
      <c r="D325" s="4" t="s">
        <v>23</v>
      </c>
      <c r="E325" s="5">
        <v>4.8809999999999999E-2</v>
      </c>
      <c r="F325" s="5">
        <v>2476.4509400000002</v>
      </c>
      <c r="G325" s="5">
        <v>109.71138999999999</v>
      </c>
      <c r="H325" s="5">
        <v>489.59237999999999</v>
      </c>
      <c r="I325" s="5">
        <v>91.341530000000006</v>
      </c>
      <c r="J325" s="5">
        <v>163.10019</v>
      </c>
      <c r="K325" s="5">
        <f t="shared" si="10"/>
        <v>3330.2452400000002</v>
      </c>
      <c r="L325" s="5">
        <v>186.24964</v>
      </c>
    </row>
    <row r="326" spans="1:12" x14ac:dyDescent="0.25">
      <c r="A326">
        <v>2040</v>
      </c>
      <c r="B326" t="s">
        <v>40</v>
      </c>
      <c r="C326" t="s">
        <v>19</v>
      </c>
      <c r="D326" s="3" t="s">
        <v>24</v>
      </c>
      <c r="E326" s="1">
        <v>1.171E-2</v>
      </c>
      <c r="F326" s="1">
        <v>957.36995999999999</v>
      </c>
      <c r="G326" s="1">
        <v>48.206769999999999</v>
      </c>
      <c r="H326" s="1">
        <v>266.81905999999998</v>
      </c>
      <c r="I326" s="1">
        <v>41.447330000000001</v>
      </c>
      <c r="J326" s="1">
        <v>95.483019999999996</v>
      </c>
      <c r="K326" s="1">
        <f t="shared" si="10"/>
        <v>1409.3378499999999</v>
      </c>
      <c r="L326" s="1">
        <v>72.197220000000002</v>
      </c>
    </row>
    <row r="327" spans="1:12" x14ac:dyDescent="0.25">
      <c r="A327">
        <v>2040</v>
      </c>
      <c r="B327" t="s">
        <v>40</v>
      </c>
      <c r="C327" t="s">
        <v>19</v>
      </c>
      <c r="D327" s="3" t="s">
        <v>25</v>
      </c>
      <c r="E327" s="1">
        <v>1.494E-2</v>
      </c>
      <c r="F327" s="1">
        <v>1268.3857800000001</v>
      </c>
      <c r="G327" s="1">
        <v>65.180679999999995</v>
      </c>
      <c r="H327" s="1">
        <v>350.55649</v>
      </c>
      <c r="I327" s="1">
        <v>49.745010000000001</v>
      </c>
      <c r="J327" s="1">
        <v>124.63014</v>
      </c>
      <c r="K327" s="1">
        <f t="shared" ref="K327:K358" si="11">SUM(E327:J327)</f>
        <v>1858.51304</v>
      </c>
      <c r="L327" s="1">
        <v>99.814599999999999</v>
      </c>
    </row>
    <row r="328" spans="1:12" s="4" customFormat="1" x14ac:dyDescent="0.25">
      <c r="A328" s="4">
        <v>2040</v>
      </c>
      <c r="B328" s="4" t="s">
        <v>40</v>
      </c>
      <c r="C328" s="4" t="s">
        <v>19</v>
      </c>
      <c r="D328" s="4" t="s">
        <v>26</v>
      </c>
      <c r="E328" s="5">
        <v>2.7959999999999999E-2</v>
      </c>
      <c r="F328" s="5">
        <v>1766.925</v>
      </c>
      <c r="G328" s="5">
        <v>87.613619999999997</v>
      </c>
      <c r="H328" s="5">
        <v>370.22349000000003</v>
      </c>
      <c r="I328" s="5">
        <v>68.533799999999999</v>
      </c>
      <c r="J328" s="5">
        <v>123.29465999999999</v>
      </c>
      <c r="K328" s="5">
        <f t="shared" si="11"/>
        <v>2416.6185300000002</v>
      </c>
      <c r="L328" s="5">
        <v>141.49591000000001</v>
      </c>
    </row>
    <row r="329" spans="1:12" x14ac:dyDescent="0.25">
      <c r="A329">
        <v>2040</v>
      </c>
      <c r="B329" t="s">
        <v>40</v>
      </c>
      <c r="C329" t="s">
        <v>20</v>
      </c>
      <c r="D329" s="3" t="s">
        <v>28</v>
      </c>
      <c r="E329" s="1">
        <v>1.183E-2</v>
      </c>
      <c r="F329" s="1">
        <v>1469.51421</v>
      </c>
      <c r="G329" s="1">
        <v>71.613720000000001</v>
      </c>
      <c r="H329" s="1">
        <v>416.80538000000001</v>
      </c>
      <c r="I329" s="1">
        <v>52.142400000000002</v>
      </c>
      <c r="J329" s="1">
        <v>153.21514999999999</v>
      </c>
      <c r="K329" s="1">
        <f t="shared" si="11"/>
        <v>2163.30269</v>
      </c>
      <c r="L329" s="1">
        <v>111.16837</v>
      </c>
    </row>
    <row r="330" spans="1:12" x14ac:dyDescent="0.25">
      <c r="A330">
        <v>2040</v>
      </c>
      <c r="B330" t="s">
        <v>40</v>
      </c>
      <c r="C330" t="s">
        <v>20</v>
      </c>
      <c r="D330" s="3" t="s">
        <v>27</v>
      </c>
      <c r="E330" s="1">
        <v>3.8469999999999997E-2</v>
      </c>
      <c r="F330" s="1">
        <v>2135.8825499999998</v>
      </c>
      <c r="G330" s="1">
        <v>98.603629999999995</v>
      </c>
      <c r="H330" s="1">
        <v>515.51750000000004</v>
      </c>
      <c r="I330" s="1">
        <v>70.906059999999997</v>
      </c>
      <c r="J330" s="1">
        <v>176.78368</v>
      </c>
      <c r="K330" s="1">
        <f t="shared" si="11"/>
        <v>2997.7318899999996</v>
      </c>
      <c r="L330" s="1">
        <v>153.9547</v>
      </c>
    </row>
    <row r="331" spans="1:12" x14ac:dyDescent="0.25">
      <c r="A331">
        <v>2040</v>
      </c>
      <c r="B331" t="s">
        <v>40</v>
      </c>
      <c r="C331" t="s">
        <v>20</v>
      </c>
      <c r="D331" s="3" t="s">
        <v>29</v>
      </c>
      <c r="E331" s="1">
        <v>4.3130000000000002E-2</v>
      </c>
      <c r="F331" s="1">
        <v>2502.96137</v>
      </c>
      <c r="G331" s="1">
        <v>117.86378000000001</v>
      </c>
      <c r="H331" s="1">
        <v>610.09451000000001</v>
      </c>
      <c r="I331" s="1">
        <v>80.337119999999999</v>
      </c>
      <c r="J331" s="1">
        <v>209.34796</v>
      </c>
      <c r="K331" s="1">
        <f t="shared" si="11"/>
        <v>3520.6478700000002</v>
      </c>
      <c r="L331" s="1">
        <v>185.37290999999999</v>
      </c>
    </row>
    <row r="332" spans="1:12" s="4" customFormat="1" x14ac:dyDescent="0.25">
      <c r="A332" s="4">
        <v>2040</v>
      </c>
      <c r="B332" s="4" t="s">
        <v>40</v>
      </c>
      <c r="C332" s="4" t="s">
        <v>20</v>
      </c>
      <c r="D332" s="4" t="s">
        <v>30</v>
      </c>
      <c r="E332" s="5">
        <v>5.407E-2</v>
      </c>
      <c r="F332" s="5">
        <v>2914.9080199999999</v>
      </c>
      <c r="G332" s="5">
        <v>136.47765999999999</v>
      </c>
      <c r="H332" s="5">
        <v>613.10019999999997</v>
      </c>
      <c r="I332" s="5">
        <v>97.100909999999999</v>
      </c>
      <c r="J332" s="5">
        <v>202.34665000000001</v>
      </c>
      <c r="K332" s="5">
        <f t="shared" si="11"/>
        <v>3963.9875099999999</v>
      </c>
      <c r="L332" s="5">
        <v>221.05829</v>
      </c>
    </row>
    <row r="333" spans="1:12" x14ac:dyDescent="0.25">
      <c r="A333">
        <v>2045</v>
      </c>
      <c r="B333" t="s">
        <v>40</v>
      </c>
      <c r="C333" t="s">
        <v>7</v>
      </c>
      <c r="D333" s="3" t="s">
        <v>6</v>
      </c>
      <c r="E333" s="1">
        <v>2.4099999999999998E-3</v>
      </c>
      <c r="F333" s="1">
        <v>94.601950000000002</v>
      </c>
      <c r="G333" s="1">
        <v>2.7679499999999999</v>
      </c>
      <c r="H333" s="1">
        <v>18.441189999999999</v>
      </c>
      <c r="I333" s="1">
        <v>20.890170000000001</v>
      </c>
      <c r="J333" s="1">
        <v>7.29617</v>
      </c>
      <c r="K333" s="1">
        <f t="shared" si="11"/>
        <v>143.99984000000001</v>
      </c>
      <c r="L333" s="1">
        <v>8.55579</v>
      </c>
    </row>
    <row r="334" spans="1:12" x14ac:dyDescent="0.25">
      <c r="A334">
        <v>2045</v>
      </c>
      <c r="B334" t="s">
        <v>40</v>
      </c>
      <c r="C334" t="s">
        <v>7</v>
      </c>
      <c r="D334" s="3" t="s">
        <v>8</v>
      </c>
      <c r="E334" s="1">
        <v>5.11E-3</v>
      </c>
      <c r="F334" s="1">
        <v>776.69759999999997</v>
      </c>
      <c r="G334" s="1">
        <v>34.072159999999997</v>
      </c>
      <c r="H334" s="1">
        <v>224.55595</v>
      </c>
      <c r="I334" s="1">
        <v>35.997140000000002</v>
      </c>
      <c r="J334" s="1">
        <v>88.585530000000006</v>
      </c>
      <c r="K334" s="1">
        <f t="shared" si="11"/>
        <v>1159.9134899999999</v>
      </c>
      <c r="L334" s="1">
        <v>57.584589999999999</v>
      </c>
    </row>
    <row r="335" spans="1:12" x14ac:dyDescent="0.25">
      <c r="A335">
        <v>2045</v>
      </c>
      <c r="B335" t="s">
        <v>40</v>
      </c>
      <c r="C335" t="s">
        <v>7</v>
      </c>
      <c r="D335" s="3" t="s">
        <v>9</v>
      </c>
      <c r="E335" s="1">
        <v>4.9500000000000004E-3</v>
      </c>
      <c r="F335" s="1">
        <v>771.57447000000002</v>
      </c>
      <c r="G335" s="1">
        <v>31.074960000000001</v>
      </c>
      <c r="H335" s="1">
        <v>205.94476</v>
      </c>
      <c r="I335" s="1">
        <v>35.91272</v>
      </c>
      <c r="J335" s="1">
        <v>81.366619999999998</v>
      </c>
      <c r="K335" s="1">
        <f t="shared" si="11"/>
        <v>1125.8784800000001</v>
      </c>
      <c r="L335" s="1">
        <v>56.354810000000001</v>
      </c>
    </row>
    <row r="336" spans="1:12" x14ac:dyDescent="0.25">
      <c r="A336">
        <v>2045</v>
      </c>
      <c r="B336" t="s">
        <v>40</v>
      </c>
      <c r="C336" t="s">
        <v>18</v>
      </c>
      <c r="D336" s="3" t="s">
        <v>17</v>
      </c>
      <c r="E336" s="1">
        <v>6.2300000000000003E-3</v>
      </c>
      <c r="F336" s="1">
        <v>980.39004</v>
      </c>
      <c r="G336" s="1">
        <v>41.323160000000001</v>
      </c>
      <c r="H336" s="1">
        <v>271.62515000000002</v>
      </c>
      <c r="I336" s="1">
        <v>43.306870000000004</v>
      </c>
      <c r="J336" s="1">
        <v>106.96168</v>
      </c>
      <c r="K336" s="1">
        <f t="shared" si="11"/>
        <v>1443.6131299999997</v>
      </c>
      <c r="L336" s="1">
        <v>71.967839999999995</v>
      </c>
    </row>
    <row r="337" spans="1:12" x14ac:dyDescent="0.25">
      <c r="A337">
        <v>2045</v>
      </c>
      <c r="B337" t="s">
        <v>40</v>
      </c>
      <c r="C337" t="s">
        <v>18</v>
      </c>
      <c r="D337" s="3" t="s">
        <v>21</v>
      </c>
      <c r="E337" s="1">
        <v>3.2939999999999997E-2</v>
      </c>
      <c r="F337" s="1">
        <v>1673.71994</v>
      </c>
      <c r="G337" s="1">
        <v>68.640820000000005</v>
      </c>
      <c r="H337" s="1">
        <v>376.61928999999998</v>
      </c>
      <c r="I337" s="1">
        <v>64.223100000000002</v>
      </c>
      <c r="J337" s="1">
        <v>133.92994999999999</v>
      </c>
      <c r="K337" s="1">
        <f t="shared" si="11"/>
        <v>2317.1660400000005</v>
      </c>
      <c r="L337" s="1">
        <v>116.44847</v>
      </c>
    </row>
    <row r="338" spans="1:12" x14ac:dyDescent="0.25">
      <c r="A338">
        <v>2045</v>
      </c>
      <c r="B338" t="s">
        <v>40</v>
      </c>
      <c r="C338" t="s">
        <v>18</v>
      </c>
      <c r="D338" s="3" t="s">
        <v>22</v>
      </c>
      <c r="E338" s="1">
        <v>3.7260000000000001E-2</v>
      </c>
      <c r="F338" s="1">
        <v>2010.5890999999999</v>
      </c>
      <c r="G338" s="1">
        <v>85.686160000000001</v>
      </c>
      <c r="H338" s="1">
        <v>460.49862000000002</v>
      </c>
      <c r="I338" s="1">
        <v>73.109790000000004</v>
      </c>
      <c r="J338" s="1">
        <v>163.4084</v>
      </c>
      <c r="K338" s="1">
        <f t="shared" si="11"/>
        <v>2793.3293299999996</v>
      </c>
      <c r="L338" s="1">
        <v>145.28483</v>
      </c>
    </row>
    <row r="339" spans="1:12" s="4" customFormat="1" x14ac:dyDescent="0.25">
      <c r="A339" s="4">
        <v>2045</v>
      </c>
      <c r="B339" s="4" t="s">
        <v>40</v>
      </c>
      <c r="C339" s="4" t="s">
        <v>18</v>
      </c>
      <c r="D339" s="4" t="s">
        <v>23</v>
      </c>
      <c r="E339" s="5">
        <v>4.8770000000000001E-2</v>
      </c>
      <c r="F339" s="5">
        <v>2458.5765099999999</v>
      </c>
      <c r="G339" s="5">
        <v>106.66818000000001</v>
      </c>
      <c r="H339" s="5">
        <v>472.36644999999999</v>
      </c>
      <c r="I339" s="5">
        <v>90.297020000000003</v>
      </c>
      <c r="J339" s="5">
        <v>159.37173999999999</v>
      </c>
      <c r="K339" s="5">
        <f t="shared" si="11"/>
        <v>3287.3286699999999</v>
      </c>
      <c r="L339" s="5">
        <v>183.84117000000001</v>
      </c>
    </row>
    <row r="340" spans="1:12" x14ac:dyDescent="0.25">
      <c r="A340">
        <v>2045</v>
      </c>
      <c r="B340" t="s">
        <v>40</v>
      </c>
      <c r="C340" t="s">
        <v>19</v>
      </c>
      <c r="D340" s="3" t="s">
        <v>24</v>
      </c>
      <c r="E340" s="1">
        <v>1.1679999999999999E-2</v>
      </c>
      <c r="F340" s="1">
        <v>946.56165999999996</v>
      </c>
      <c r="G340" s="1">
        <v>46.36768</v>
      </c>
      <c r="H340" s="1">
        <v>256.40830999999997</v>
      </c>
      <c r="I340" s="1">
        <v>40.816049999999997</v>
      </c>
      <c r="J340" s="1">
        <v>93.229060000000004</v>
      </c>
      <c r="K340" s="1">
        <f t="shared" si="11"/>
        <v>1383.3944399999996</v>
      </c>
      <c r="L340" s="1">
        <v>70.741429999999994</v>
      </c>
    </row>
    <row r="341" spans="1:12" x14ac:dyDescent="0.25">
      <c r="A341">
        <v>2045</v>
      </c>
      <c r="B341" t="s">
        <v>40</v>
      </c>
      <c r="C341" t="s">
        <v>19</v>
      </c>
      <c r="D341" s="3" t="s">
        <v>25</v>
      </c>
      <c r="E341" s="1">
        <v>1.491E-2</v>
      </c>
      <c r="F341" s="1">
        <v>1254.2837099999999</v>
      </c>
      <c r="G341" s="1">
        <v>62.786050000000003</v>
      </c>
      <c r="H341" s="1">
        <v>336.99803000000003</v>
      </c>
      <c r="I341" s="1">
        <v>48.922789999999999</v>
      </c>
      <c r="J341" s="1">
        <v>121.69185</v>
      </c>
      <c r="K341" s="1">
        <f t="shared" si="11"/>
        <v>1824.6973399999999</v>
      </c>
      <c r="L341" s="1">
        <v>97.91771</v>
      </c>
    </row>
    <row r="342" spans="1:12" s="4" customFormat="1" x14ac:dyDescent="0.25">
      <c r="A342" s="4">
        <v>2045</v>
      </c>
      <c r="B342" s="4" t="s">
        <v>40</v>
      </c>
      <c r="C342" s="4" t="s">
        <v>19</v>
      </c>
      <c r="D342" s="4" t="s">
        <v>26</v>
      </c>
      <c r="E342" s="5">
        <v>2.793E-2</v>
      </c>
      <c r="F342" s="5">
        <v>1753.3897999999999</v>
      </c>
      <c r="G342" s="5">
        <v>85.315889999999996</v>
      </c>
      <c r="H342" s="5">
        <v>357.21325999999999</v>
      </c>
      <c r="I342" s="5">
        <v>67.744820000000004</v>
      </c>
      <c r="J342" s="5">
        <v>120.47481999999999</v>
      </c>
      <c r="K342" s="5">
        <f t="shared" si="11"/>
        <v>2384.1665199999998</v>
      </c>
      <c r="L342" s="5">
        <v>139.6756</v>
      </c>
    </row>
    <row r="343" spans="1:12" x14ac:dyDescent="0.25">
      <c r="A343">
        <v>2045</v>
      </c>
      <c r="B343" t="s">
        <v>40</v>
      </c>
      <c r="C343" t="s">
        <v>20</v>
      </c>
      <c r="D343" s="3" t="s">
        <v>28</v>
      </c>
      <c r="E343" s="1">
        <v>1.179E-2</v>
      </c>
      <c r="F343" s="1">
        <v>1451.88221</v>
      </c>
      <c r="G343" s="1">
        <v>68.617509999999996</v>
      </c>
      <c r="H343" s="1">
        <v>399.84204999999997</v>
      </c>
      <c r="I343" s="1">
        <v>51.113729999999997</v>
      </c>
      <c r="J343" s="1">
        <v>149.54024999999999</v>
      </c>
      <c r="K343" s="1">
        <f t="shared" si="11"/>
        <v>2121.0075400000001</v>
      </c>
      <c r="L343" s="1">
        <v>108.79554</v>
      </c>
    </row>
    <row r="344" spans="1:12" x14ac:dyDescent="0.25">
      <c r="A344">
        <v>2045</v>
      </c>
      <c r="B344" t="s">
        <v>40</v>
      </c>
      <c r="C344" t="s">
        <v>20</v>
      </c>
      <c r="D344" s="3" t="s">
        <v>27</v>
      </c>
      <c r="E344" s="1">
        <v>3.8429999999999999E-2</v>
      </c>
      <c r="F344" s="1">
        <v>2116.2756800000002</v>
      </c>
      <c r="G344" s="1">
        <v>95.272980000000004</v>
      </c>
      <c r="H344" s="1">
        <v>496.66003000000001</v>
      </c>
      <c r="I344" s="1">
        <v>69.762510000000006</v>
      </c>
      <c r="J344" s="1">
        <v>172.69776999999999</v>
      </c>
      <c r="K344" s="1">
        <f t="shared" si="11"/>
        <v>2950.7074000000002</v>
      </c>
      <c r="L344" s="1">
        <v>151.3167</v>
      </c>
    </row>
    <row r="345" spans="1:12" x14ac:dyDescent="0.25">
      <c r="A345">
        <v>2045</v>
      </c>
      <c r="B345" t="s">
        <v>40</v>
      </c>
      <c r="C345" t="s">
        <v>20</v>
      </c>
      <c r="D345" s="3" t="s">
        <v>29</v>
      </c>
      <c r="E345" s="1">
        <v>4.308E-2</v>
      </c>
      <c r="F345" s="1">
        <v>2479.6981799999999</v>
      </c>
      <c r="G345" s="1">
        <v>113.91625000000001</v>
      </c>
      <c r="H345" s="1">
        <v>587.74180999999999</v>
      </c>
      <c r="I345" s="1">
        <v>78.981560000000002</v>
      </c>
      <c r="J345" s="1">
        <v>204.50228999999999</v>
      </c>
      <c r="K345" s="1">
        <f t="shared" si="11"/>
        <v>3464.8831700000001</v>
      </c>
      <c r="L345" s="1">
        <v>182.24515</v>
      </c>
    </row>
    <row r="346" spans="1:12" s="4" customFormat="1" x14ac:dyDescent="0.25">
      <c r="A346" s="4">
        <v>2045</v>
      </c>
      <c r="B346" s="4" t="s">
        <v>40</v>
      </c>
      <c r="C346" s="4" t="s">
        <v>20</v>
      </c>
      <c r="D346" s="4" t="s">
        <v>30</v>
      </c>
      <c r="E346" s="5">
        <v>5.4030000000000002E-2</v>
      </c>
      <c r="F346" s="5">
        <v>2892.8309199999999</v>
      </c>
      <c r="G346" s="5">
        <v>132.73199</v>
      </c>
      <c r="H346" s="5">
        <v>591.89013</v>
      </c>
      <c r="I346" s="5">
        <v>95.814639999999997</v>
      </c>
      <c r="J346" s="5">
        <v>197.74834000000001</v>
      </c>
      <c r="K346" s="5">
        <f t="shared" si="11"/>
        <v>3911.0700499999998</v>
      </c>
      <c r="L346" s="5">
        <v>218.09030999999999</v>
      </c>
    </row>
    <row r="347" spans="1:12" x14ac:dyDescent="0.25">
      <c r="A347">
        <v>2050</v>
      </c>
      <c r="B347" t="s">
        <v>40</v>
      </c>
      <c r="C347" t="s">
        <v>7</v>
      </c>
      <c r="D347" s="3" t="s">
        <v>6</v>
      </c>
      <c r="E347" s="1">
        <v>2.4099999999999998E-3</v>
      </c>
      <c r="F347" s="1">
        <v>93.839070000000007</v>
      </c>
      <c r="G347" s="1">
        <v>2.6208900000000002</v>
      </c>
      <c r="H347" s="1">
        <v>17.23639</v>
      </c>
      <c r="I347" s="1">
        <v>20.849399999999999</v>
      </c>
      <c r="J347" s="1">
        <v>7.17387</v>
      </c>
      <c r="K347" s="1">
        <f t="shared" si="11"/>
        <v>141.72202999999999</v>
      </c>
      <c r="L347" s="1">
        <v>8.4741999999999997</v>
      </c>
    </row>
    <row r="348" spans="1:12" x14ac:dyDescent="0.25">
      <c r="A348">
        <v>2050</v>
      </c>
      <c r="B348" t="s">
        <v>40</v>
      </c>
      <c r="C348" t="s">
        <v>7</v>
      </c>
      <c r="D348" s="3" t="s">
        <v>8</v>
      </c>
      <c r="E348" s="1">
        <v>5.11E-3</v>
      </c>
      <c r="F348" s="1">
        <v>767.56115999999997</v>
      </c>
      <c r="G348" s="1">
        <v>32.2956</v>
      </c>
      <c r="H348" s="1">
        <v>209.99487999999999</v>
      </c>
      <c r="I348" s="1">
        <v>35.505420000000001</v>
      </c>
      <c r="J348" s="1">
        <v>87.119230000000002</v>
      </c>
      <c r="K348" s="1">
        <f t="shared" si="11"/>
        <v>1132.4813999999999</v>
      </c>
      <c r="L348" s="1">
        <v>56.603859999999997</v>
      </c>
    </row>
    <row r="349" spans="1:12" x14ac:dyDescent="0.25">
      <c r="A349">
        <v>2050</v>
      </c>
      <c r="B349" t="s">
        <v>40</v>
      </c>
      <c r="C349" t="s">
        <v>7</v>
      </c>
      <c r="D349" s="3" t="s">
        <v>9</v>
      </c>
      <c r="E349" s="1">
        <v>4.9500000000000004E-3</v>
      </c>
      <c r="F349" s="1">
        <v>763.17520000000002</v>
      </c>
      <c r="G349" s="1">
        <v>29.441949999999999</v>
      </c>
      <c r="H349" s="1">
        <v>192.56036</v>
      </c>
      <c r="I349" s="1">
        <v>35.460729999999998</v>
      </c>
      <c r="J349" s="1">
        <v>80.018649999999994</v>
      </c>
      <c r="K349" s="1">
        <f t="shared" si="11"/>
        <v>1100.66184</v>
      </c>
      <c r="L349" s="1">
        <v>55.45326</v>
      </c>
    </row>
    <row r="350" spans="1:12" x14ac:dyDescent="0.25">
      <c r="A350">
        <v>2050</v>
      </c>
      <c r="B350" t="s">
        <v>40</v>
      </c>
      <c r="C350" t="s">
        <v>18</v>
      </c>
      <c r="D350" s="3" t="s">
        <v>17</v>
      </c>
      <c r="E350" s="1">
        <v>6.2300000000000003E-3</v>
      </c>
      <c r="F350" s="1">
        <v>969.35269000000005</v>
      </c>
      <c r="G350" s="1">
        <v>39.179430000000004</v>
      </c>
      <c r="H350" s="1">
        <v>254.05565000000001</v>
      </c>
      <c r="I350" s="1">
        <v>42.713410000000003</v>
      </c>
      <c r="J350" s="1">
        <v>105.19056</v>
      </c>
      <c r="K350" s="1">
        <f t="shared" si="11"/>
        <v>1410.4979700000001</v>
      </c>
      <c r="L350" s="1">
        <v>70.783640000000005</v>
      </c>
    </row>
    <row r="351" spans="1:12" x14ac:dyDescent="0.25">
      <c r="A351">
        <v>2050</v>
      </c>
      <c r="B351" t="s">
        <v>40</v>
      </c>
      <c r="C351" t="s">
        <v>18</v>
      </c>
      <c r="D351" s="3" t="s">
        <v>21</v>
      </c>
      <c r="E351" s="1">
        <v>3.2939999999999997E-2</v>
      </c>
      <c r="F351" s="1">
        <v>1660.58033</v>
      </c>
      <c r="G351" s="1">
        <v>66.089590000000001</v>
      </c>
      <c r="H351" s="1">
        <v>355.71033</v>
      </c>
      <c r="I351" s="1">
        <v>63.516779999999997</v>
      </c>
      <c r="J351" s="1">
        <v>131.82158000000001</v>
      </c>
      <c r="K351" s="1">
        <f t="shared" si="11"/>
        <v>2277.75155</v>
      </c>
      <c r="L351" s="1">
        <v>115.0389</v>
      </c>
    </row>
    <row r="352" spans="1:12" x14ac:dyDescent="0.25">
      <c r="A352">
        <v>2050</v>
      </c>
      <c r="B352" t="s">
        <v>40</v>
      </c>
      <c r="C352" t="s">
        <v>18</v>
      </c>
      <c r="D352" s="3" t="s">
        <v>22</v>
      </c>
      <c r="E352" s="1">
        <v>3.7260000000000001E-2</v>
      </c>
      <c r="F352" s="1">
        <v>1994.56368</v>
      </c>
      <c r="G352" s="1">
        <v>82.577529999999996</v>
      </c>
      <c r="H352" s="1">
        <v>435.02269999999999</v>
      </c>
      <c r="I352" s="1">
        <v>72.248999999999995</v>
      </c>
      <c r="J352" s="1">
        <v>160.83729</v>
      </c>
      <c r="K352" s="1">
        <f t="shared" si="11"/>
        <v>2745.2874599999996</v>
      </c>
      <c r="L352" s="1">
        <v>143.56636</v>
      </c>
    </row>
    <row r="353" spans="1:12" s="4" customFormat="1" x14ac:dyDescent="0.25">
      <c r="A353" s="4">
        <v>2050</v>
      </c>
      <c r="B353" s="4" t="s">
        <v>40</v>
      </c>
      <c r="C353" s="4" t="s">
        <v>18</v>
      </c>
      <c r="D353" s="4" t="s">
        <v>23</v>
      </c>
      <c r="E353" s="5">
        <v>4.8770000000000001E-2</v>
      </c>
      <c r="F353" s="5">
        <v>2443.3075600000002</v>
      </c>
      <c r="G353" s="5">
        <v>103.70668000000001</v>
      </c>
      <c r="H353" s="5">
        <v>448.09649000000002</v>
      </c>
      <c r="I353" s="5">
        <v>89.476950000000002</v>
      </c>
      <c r="J353" s="5">
        <v>156.92204000000001</v>
      </c>
      <c r="K353" s="5">
        <f t="shared" si="11"/>
        <v>3241.5584899999999</v>
      </c>
      <c r="L353" s="5">
        <v>182.20392000000001</v>
      </c>
    </row>
    <row r="354" spans="1:12" x14ac:dyDescent="0.25">
      <c r="A354">
        <v>2050</v>
      </c>
      <c r="B354" t="s">
        <v>40</v>
      </c>
      <c r="C354" t="s">
        <v>19</v>
      </c>
      <c r="D354" s="3" t="s">
        <v>24</v>
      </c>
      <c r="E354" s="1">
        <v>1.1679999999999999E-2</v>
      </c>
      <c r="F354" s="1">
        <v>937.33317999999997</v>
      </c>
      <c r="G354" s="1">
        <v>44.578279999999999</v>
      </c>
      <c r="H354" s="1">
        <v>241.74412000000001</v>
      </c>
      <c r="I354" s="1">
        <v>40.320520000000002</v>
      </c>
      <c r="J354" s="1">
        <v>91.748519999999999</v>
      </c>
      <c r="K354" s="1">
        <f t="shared" si="11"/>
        <v>1355.7363</v>
      </c>
      <c r="L354" s="1">
        <v>69.751999999999995</v>
      </c>
    </row>
    <row r="355" spans="1:12" x14ac:dyDescent="0.25">
      <c r="A355">
        <v>2050</v>
      </c>
      <c r="B355" t="s">
        <v>40</v>
      </c>
      <c r="C355" t="s">
        <v>19</v>
      </c>
      <c r="D355" s="3" t="s">
        <v>25</v>
      </c>
      <c r="E355" s="1">
        <v>1.49E-2</v>
      </c>
      <c r="F355" s="1">
        <v>1242.2628999999999</v>
      </c>
      <c r="G355" s="1">
        <v>60.457599999999999</v>
      </c>
      <c r="H355" s="1">
        <v>317.91719999999998</v>
      </c>
      <c r="I355" s="1">
        <v>48.27787</v>
      </c>
      <c r="J355" s="1">
        <v>119.76358999999999</v>
      </c>
      <c r="K355" s="1">
        <f t="shared" si="11"/>
        <v>1788.6940599999998</v>
      </c>
      <c r="L355" s="1">
        <v>96.629459999999995</v>
      </c>
    </row>
    <row r="356" spans="1:12" s="4" customFormat="1" x14ac:dyDescent="0.25">
      <c r="A356" s="4">
        <v>2050</v>
      </c>
      <c r="B356" s="4" t="s">
        <v>40</v>
      </c>
      <c r="C356" s="4" t="s">
        <v>19</v>
      </c>
      <c r="D356" s="4" t="s">
        <v>26</v>
      </c>
      <c r="E356" s="5">
        <v>2.793E-2</v>
      </c>
      <c r="F356" s="5">
        <v>1741.8547799999999</v>
      </c>
      <c r="G356" s="5">
        <v>83.081829999999997</v>
      </c>
      <c r="H356" s="5">
        <v>338.90615000000003</v>
      </c>
      <c r="I356" s="5">
        <v>67.12603</v>
      </c>
      <c r="J356" s="5">
        <v>118.62451</v>
      </c>
      <c r="K356" s="5">
        <f t="shared" si="11"/>
        <v>2349.6212299999997</v>
      </c>
      <c r="L356" s="5">
        <v>138.43948</v>
      </c>
    </row>
    <row r="357" spans="1:12" x14ac:dyDescent="0.25">
      <c r="A357">
        <v>2050</v>
      </c>
      <c r="B357" t="s">
        <v>40</v>
      </c>
      <c r="C357" t="s">
        <v>20</v>
      </c>
      <c r="D357" s="3" t="s">
        <v>28</v>
      </c>
      <c r="E357" s="1">
        <v>1.179E-2</v>
      </c>
      <c r="F357" s="1">
        <v>1436.8435999999999</v>
      </c>
      <c r="G357" s="1">
        <v>65.703450000000004</v>
      </c>
      <c r="H357" s="1">
        <v>375.96197000000001</v>
      </c>
      <c r="I357" s="1">
        <v>50.306669999999997</v>
      </c>
      <c r="J357" s="1">
        <v>147.12779</v>
      </c>
      <c r="K357" s="1">
        <f t="shared" si="11"/>
        <v>2075.9552699999999</v>
      </c>
      <c r="L357" s="1">
        <v>107.18362</v>
      </c>
    </row>
    <row r="358" spans="1:12" x14ac:dyDescent="0.25">
      <c r="A358">
        <v>2050</v>
      </c>
      <c r="B358" t="s">
        <v>40</v>
      </c>
      <c r="C358" t="s">
        <v>20</v>
      </c>
      <c r="D358" s="3" t="s">
        <v>27</v>
      </c>
      <c r="E358" s="1">
        <v>3.8429999999999999E-2</v>
      </c>
      <c r="F358" s="1">
        <v>2099.5573599999998</v>
      </c>
      <c r="G358" s="1">
        <v>92.034000000000006</v>
      </c>
      <c r="H358" s="1">
        <v>470.11750000000001</v>
      </c>
      <c r="I358" s="1">
        <v>68.865430000000003</v>
      </c>
      <c r="J358" s="1">
        <v>170.01590999999999</v>
      </c>
      <c r="K358" s="1">
        <f t="shared" si="11"/>
        <v>2900.6286299999997</v>
      </c>
      <c r="L358" s="1">
        <v>149.52488</v>
      </c>
    </row>
    <row r="359" spans="1:12" x14ac:dyDescent="0.25">
      <c r="A359">
        <v>2050</v>
      </c>
      <c r="B359" t="s">
        <v>40</v>
      </c>
      <c r="C359" t="s">
        <v>20</v>
      </c>
      <c r="D359" s="3" t="s">
        <v>29</v>
      </c>
      <c r="E359" s="1">
        <v>4.308E-2</v>
      </c>
      <c r="F359" s="1">
        <v>2459.8793300000002</v>
      </c>
      <c r="G359" s="1">
        <v>110.07861</v>
      </c>
      <c r="H359" s="1">
        <v>556.29430000000002</v>
      </c>
      <c r="I359" s="1">
        <v>77.918570000000003</v>
      </c>
      <c r="J359" s="1">
        <v>201.32328000000001</v>
      </c>
      <c r="K359" s="1">
        <f t="shared" ref="K359:K360" si="12">SUM(E359:J359)</f>
        <v>3405.5371700000001</v>
      </c>
      <c r="L359" s="1">
        <v>180.1215</v>
      </c>
    </row>
    <row r="360" spans="1:12" s="4" customFormat="1" x14ac:dyDescent="0.25">
      <c r="A360" s="4">
        <v>2050</v>
      </c>
      <c r="B360" s="4" t="s">
        <v>40</v>
      </c>
      <c r="C360" s="4" t="s">
        <v>20</v>
      </c>
      <c r="D360" s="4" t="s">
        <v>30</v>
      </c>
      <c r="E360" s="5">
        <v>5.4019999999999999E-2</v>
      </c>
      <c r="F360" s="5">
        <v>2874.02493</v>
      </c>
      <c r="G360" s="5">
        <v>129.09075000000001</v>
      </c>
      <c r="H360" s="5">
        <v>562.05220999999995</v>
      </c>
      <c r="I360" s="5">
        <v>94.806030000000007</v>
      </c>
      <c r="J360" s="5">
        <v>194.73183</v>
      </c>
      <c r="K360" s="5">
        <f t="shared" si="12"/>
        <v>3854.7597700000001</v>
      </c>
      <c r="L360" s="5">
        <v>216.07525000000001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BEF2-7EF6-4448-BCCD-2ACF23C8EED6}">
  <dimension ref="A1:L43"/>
  <sheetViews>
    <sheetView zoomScale="25" zoomScaleNormal="25" workbookViewId="0">
      <selection activeCell="T220" sqref="T220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28515625" bestFit="1" customWidth="1"/>
    <col min="4" max="4" width="14.140625" bestFit="1" customWidth="1"/>
    <col min="5" max="5" width="25.28515625" bestFit="1" customWidth="1"/>
    <col min="6" max="6" width="23" bestFit="1" customWidth="1"/>
    <col min="7" max="7" width="18.5703125" bestFit="1" customWidth="1"/>
    <col min="8" max="8" width="24.28515625" bestFit="1" customWidth="1"/>
    <col min="9" max="9" width="20.85546875" bestFit="1" customWidth="1"/>
    <col min="10" max="10" width="42.28515625" bestFit="1" customWidth="1"/>
    <col min="11" max="11" width="11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s="4" customFormat="1" x14ac:dyDescent="0.25">
      <c r="A2" s="4">
        <v>2010</v>
      </c>
      <c r="B2" s="4" t="s">
        <v>5</v>
      </c>
      <c r="C2" s="4" t="s">
        <v>20</v>
      </c>
      <c r="D2" s="4" t="s">
        <v>30</v>
      </c>
      <c r="E2" s="5">
        <v>5.8409999999999997E-2</v>
      </c>
      <c r="F2" s="5">
        <v>4066.84123</v>
      </c>
      <c r="G2" s="5">
        <v>259.89454999999998</v>
      </c>
      <c r="H2" s="5">
        <v>213.54406</v>
      </c>
      <c r="I2" s="5">
        <v>128.11435</v>
      </c>
      <c r="J2" s="5">
        <v>30.233730000000001</v>
      </c>
      <c r="K2" s="5">
        <v>4698.6863300000005</v>
      </c>
      <c r="L2" s="5">
        <v>392.82645000000002</v>
      </c>
    </row>
    <row r="3" spans="1:12" s="4" customFormat="1" x14ac:dyDescent="0.25">
      <c r="A3" s="4">
        <v>2010</v>
      </c>
      <c r="B3" s="4" t="s">
        <v>31</v>
      </c>
      <c r="C3" s="4" t="s">
        <v>20</v>
      </c>
      <c r="D3" s="4" t="s">
        <v>30</v>
      </c>
      <c r="E3" s="5">
        <v>4.9950000000000001E-2</v>
      </c>
      <c r="F3" s="5">
        <v>3558.1849900000002</v>
      </c>
      <c r="G3" s="5">
        <v>109.35952</v>
      </c>
      <c r="H3" s="5">
        <v>988.95104000000003</v>
      </c>
      <c r="I3" s="5">
        <v>96.158460000000005</v>
      </c>
      <c r="J3" s="5">
        <v>100.11436</v>
      </c>
      <c r="K3" s="5">
        <v>4852.8183199999994</v>
      </c>
      <c r="L3" s="5">
        <v>291.16856000000001</v>
      </c>
    </row>
    <row r="4" spans="1:12" s="4" customFormat="1" x14ac:dyDescent="0.25">
      <c r="A4" s="4">
        <v>2010</v>
      </c>
      <c r="B4" s="4" t="s">
        <v>32</v>
      </c>
      <c r="C4" s="4" t="s">
        <v>20</v>
      </c>
      <c r="D4" s="4" t="s">
        <v>30</v>
      </c>
      <c r="E4" s="5">
        <v>6.1339999999999999E-2</v>
      </c>
      <c r="F4" s="5">
        <v>3499.04837</v>
      </c>
      <c r="G4" s="5">
        <v>152.26888</v>
      </c>
      <c r="H4" s="5">
        <v>1096.8752500000001</v>
      </c>
      <c r="I4" s="5">
        <v>116.26357</v>
      </c>
      <c r="J4" s="5">
        <v>27.87116</v>
      </c>
      <c r="K4" s="5">
        <v>4892.3885700000001</v>
      </c>
      <c r="L4" s="5">
        <v>274.45458000000002</v>
      </c>
    </row>
    <row r="5" spans="1:12" s="4" customFormat="1" x14ac:dyDescent="0.25">
      <c r="A5" s="4">
        <v>2010</v>
      </c>
      <c r="B5" s="4" t="s">
        <v>33</v>
      </c>
      <c r="C5" s="4" t="s">
        <v>20</v>
      </c>
      <c r="D5" s="4" t="s">
        <v>30</v>
      </c>
      <c r="E5" s="5">
        <v>5.4539999999999998E-2</v>
      </c>
      <c r="F5" s="5">
        <v>3955.03737</v>
      </c>
      <c r="G5" s="5">
        <v>219.80656999999999</v>
      </c>
      <c r="H5" s="5">
        <v>234.09417999999999</v>
      </c>
      <c r="I5" s="5">
        <v>80.712980000000002</v>
      </c>
      <c r="J5" s="5">
        <v>73.825540000000004</v>
      </c>
      <c r="K5" s="5">
        <v>4563.5311799999999</v>
      </c>
      <c r="L5" s="5">
        <v>289.48750999999999</v>
      </c>
    </row>
    <row r="6" spans="1:12" s="4" customFormat="1" x14ac:dyDescent="0.25">
      <c r="A6" s="4">
        <v>2010</v>
      </c>
      <c r="B6" s="4" t="s">
        <v>34</v>
      </c>
      <c r="C6" s="4" t="s">
        <v>20</v>
      </c>
      <c r="D6" s="4" t="s">
        <v>30</v>
      </c>
      <c r="E6" s="5">
        <v>5.7750000000000003E-2</v>
      </c>
      <c r="F6" s="5">
        <v>4600.9893599999996</v>
      </c>
      <c r="G6" s="5">
        <v>130.14622</v>
      </c>
      <c r="H6" s="5">
        <v>145.58473000000001</v>
      </c>
      <c r="I6" s="5">
        <v>116.75314</v>
      </c>
      <c r="J6" s="5">
        <v>18.505949999999999</v>
      </c>
      <c r="K6" s="5">
        <v>5012.0371499999983</v>
      </c>
      <c r="L6" s="5">
        <v>349.73594000000003</v>
      </c>
    </row>
    <row r="7" spans="1:12" s="4" customFormat="1" x14ac:dyDescent="0.25">
      <c r="A7" s="4">
        <v>2010</v>
      </c>
      <c r="B7" s="4" t="s">
        <v>35</v>
      </c>
      <c r="C7" s="4" t="s">
        <v>20</v>
      </c>
      <c r="D7" s="4" t="s">
        <v>30</v>
      </c>
      <c r="E7" s="5">
        <v>5.8599999999999999E-2</v>
      </c>
      <c r="F7" s="5">
        <v>4107.2536300000002</v>
      </c>
      <c r="G7" s="5">
        <v>92.645650000000003</v>
      </c>
      <c r="H7" s="5">
        <v>747.83835999999997</v>
      </c>
      <c r="I7" s="5">
        <v>79.034289999999999</v>
      </c>
      <c r="J7" s="5">
        <v>23.596609999999998</v>
      </c>
      <c r="K7" s="5">
        <v>5050.4271399999998</v>
      </c>
      <c r="L7" s="5">
        <v>343.63934</v>
      </c>
    </row>
    <row r="8" spans="1:12" x14ac:dyDescent="0.25">
      <c r="A8" t="s">
        <v>0</v>
      </c>
      <c r="B8" t="s">
        <v>1</v>
      </c>
      <c r="C8" t="s">
        <v>3</v>
      </c>
      <c r="D8" s="3" t="s">
        <v>2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10</v>
      </c>
      <c r="L8" t="s">
        <v>4</v>
      </c>
    </row>
    <row r="9" spans="1:12" s="4" customFormat="1" x14ac:dyDescent="0.25">
      <c r="A9" s="4">
        <v>2010</v>
      </c>
      <c r="B9" s="4" t="s">
        <v>41</v>
      </c>
      <c r="C9" s="4" t="s">
        <v>20</v>
      </c>
      <c r="D9" s="4" t="s">
        <v>30</v>
      </c>
      <c r="E9" s="5">
        <v>5.7870411975305222E-2</v>
      </c>
      <c r="F9" s="5">
        <v>4176.6953570807882</v>
      </c>
      <c r="G9" s="5">
        <v>135.00792652861315</v>
      </c>
      <c r="H9" s="5">
        <v>516.10125467417333</v>
      </c>
      <c r="I9" s="5">
        <v>100.56950100721293</v>
      </c>
      <c r="J9" s="5">
        <v>28.930805781334904</v>
      </c>
      <c r="K9" s="5">
        <v>4957.362715484097</v>
      </c>
      <c r="L9" s="5">
        <v>344.45315887102851</v>
      </c>
    </row>
    <row r="10" spans="1:12" x14ac:dyDescent="0.25">
      <c r="A10" t="s">
        <v>0</v>
      </c>
      <c r="B10" t="s">
        <v>1</v>
      </c>
      <c r="C10" t="s">
        <v>3</v>
      </c>
      <c r="D10" s="3" t="s">
        <v>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10</v>
      </c>
      <c r="L10" t="s">
        <v>4</v>
      </c>
    </row>
    <row r="11" spans="1:12" s="4" customFormat="1" x14ac:dyDescent="0.25">
      <c r="A11" s="4">
        <v>2015</v>
      </c>
      <c r="B11" s="4" t="s">
        <v>5</v>
      </c>
      <c r="C11" s="4" t="s">
        <v>20</v>
      </c>
      <c r="D11" s="4" t="s">
        <v>30</v>
      </c>
      <c r="E11" s="5">
        <v>5.8790000000000002E-2</v>
      </c>
      <c r="F11" s="5">
        <v>3880.7720800000002</v>
      </c>
      <c r="G11" s="5">
        <v>281.87065000000001</v>
      </c>
      <c r="H11" s="5">
        <v>255.17092</v>
      </c>
      <c r="I11" s="5">
        <v>139.25362999999999</v>
      </c>
      <c r="J11" s="5">
        <v>52.60239</v>
      </c>
      <c r="K11" s="5">
        <v>4609.7284600000003</v>
      </c>
      <c r="L11" s="5">
        <v>371.18619000000001</v>
      </c>
    </row>
    <row r="12" spans="1:12" s="4" customFormat="1" x14ac:dyDescent="0.25">
      <c r="A12" s="4">
        <v>2015</v>
      </c>
      <c r="B12" s="4" t="s">
        <v>32</v>
      </c>
      <c r="C12" s="4" t="s">
        <v>20</v>
      </c>
      <c r="D12" s="4" t="s">
        <v>30</v>
      </c>
      <c r="E12" s="5">
        <v>6.4640000000000003E-2</v>
      </c>
      <c r="F12" s="5">
        <v>4028.4366799999998</v>
      </c>
      <c r="G12" s="5">
        <v>161.63699</v>
      </c>
      <c r="H12" s="5">
        <v>214.21938</v>
      </c>
      <c r="I12" s="5">
        <v>135.92276000000001</v>
      </c>
      <c r="J12" s="5">
        <v>30.492660000000001</v>
      </c>
      <c r="K12" s="5">
        <v>4570.773110000001</v>
      </c>
      <c r="L12" s="5">
        <v>314.11727999999999</v>
      </c>
    </row>
    <row r="13" spans="1:12" s="4" customFormat="1" x14ac:dyDescent="0.25">
      <c r="A13" s="4">
        <v>2015</v>
      </c>
      <c r="B13" s="4" t="s">
        <v>36</v>
      </c>
      <c r="C13" s="4" t="s">
        <v>20</v>
      </c>
      <c r="D13" s="4" t="s">
        <v>30</v>
      </c>
      <c r="E13" s="5">
        <v>5.7500000000000002E-2</v>
      </c>
      <c r="F13" s="5">
        <v>3803.5190299999999</v>
      </c>
      <c r="G13" s="5">
        <v>76.955730000000003</v>
      </c>
      <c r="H13" s="5">
        <v>1212.6307400000001</v>
      </c>
      <c r="I13" s="5">
        <v>92.452449999999999</v>
      </c>
      <c r="J13" s="5">
        <v>21.682379999999998</v>
      </c>
      <c r="K13" s="5">
        <v>5207.2978300000004</v>
      </c>
      <c r="L13" s="5">
        <v>304.61905999999999</v>
      </c>
    </row>
    <row r="14" spans="1:12" s="4" customFormat="1" x14ac:dyDescent="0.25">
      <c r="A14" s="4">
        <v>2015</v>
      </c>
      <c r="B14" s="4" t="s">
        <v>33</v>
      </c>
      <c r="C14" s="4" t="s">
        <v>20</v>
      </c>
      <c r="D14" s="4" t="s">
        <v>30</v>
      </c>
      <c r="E14" s="5">
        <v>5.4469999999999998E-2</v>
      </c>
      <c r="F14" s="5">
        <v>3869.82341</v>
      </c>
      <c r="G14" s="5">
        <v>182.36439999999999</v>
      </c>
      <c r="H14" s="5">
        <v>292.37119000000001</v>
      </c>
      <c r="I14" s="5">
        <v>88.205650000000006</v>
      </c>
      <c r="J14" s="5">
        <v>91.824929999999995</v>
      </c>
      <c r="K14" s="5">
        <v>4524.6440499999999</v>
      </c>
      <c r="L14" s="5">
        <v>279.85559000000001</v>
      </c>
    </row>
    <row r="15" spans="1:12" s="4" customFormat="1" x14ac:dyDescent="0.25">
      <c r="A15" s="4">
        <v>2015</v>
      </c>
      <c r="B15" s="4" t="s">
        <v>34</v>
      </c>
      <c r="C15" s="4" t="s">
        <v>20</v>
      </c>
      <c r="D15" s="4" t="s">
        <v>30</v>
      </c>
      <c r="E15" s="5">
        <v>5.7869999999999998E-2</v>
      </c>
      <c r="F15" s="5">
        <v>4506.3908300000003</v>
      </c>
      <c r="G15" s="5">
        <v>172.64132000000001</v>
      </c>
      <c r="H15" s="5">
        <v>145.46707000000001</v>
      </c>
      <c r="I15" s="5">
        <v>105.72792</v>
      </c>
      <c r="J15" s="5">
        <v>18.535080000000001</v>
      </c>
      <c r="K15" s="5">
        <v>4948.8200899999993</v>
      </c>
      <c r="L15" s="5">
        <v>354.68988999999999</v>
      </c>
    </row>
    <row r="16" spans="1:12" s="4" customFormat="1" x14ac:dyDescent="0.25">
      <c r="A16" s="4">
        <v>2015</v>
      </c>
      <c r="B16" s="4" t="s">
        <v>35</v>
      </c>
      <c r="C16" s="4" t="s">
        <v>20</v>
      </c>
      <c r="D16" s="4" t="s">
        <v>30</v>
      </c>
      <c r="E16" s="5">
        <v>5.8110000000000002E-2</v>
      </c>
      <c r="F16" s="5">
        <v>4119.8466099999996</v>
      </c>
      <c r="G16" s="5">
        <v>92.239930000000001</v>
      </c>
      <c r="H16" s="5">
        <v>652.61551999999995</v>
      </c>
      <c r="I16" s="5">
        <v>78.135090000000005</v>
      </c>
      <c r="J16" s="5">
        <v>25.410150000000002</v>
      </c>
      <c r="K16" s="5">
        <v>4968.305409999999</v>
      </c>
      <c r="L16" s="5">
        <v>338.68722000000002</v>
      </c>
    </row>
    <row r="17" spans="1:12" x14ac:dyDescent="0.25">
      <c r="A17" t="s">
        <v>0</v>
      </c>
      <c r="B17" t="s">
        <v>1</v>
      </c>
      <c r="C17" t="s">
        <v>3</v>
      </c>
      <c r="D17" s="3" t="s">
        <v>2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10</v>
      </c>
      <c r="L17" t="s">
        <v>4</v>
      </c>
    </row>
    <row r="18" spans="1:12" s="4" customFormat="1" x14ac:dyDescent="0.25">
      <c r="A18" s="4">
        <v>2015</v>
      </c>
      <c r="B18" s="4" t="s">
        <v>41</v>
      </c>
      <c r="C18" s="4" t="s">
        <v>20</v>
      </c>
      <c r="D18" s="4" t="s">
        <v>30</v>
      </c>
      <c r="E18" s="5">
        <v>5.8471510466807687E-2</v>
      </c>
      <c r="F18" s="5">
        <v>4138.5058879310254</v>
      </c>
      <c r="G18" s="5">
        <v>200.10138597108093</v>
      </c>
      <c r="H18" s="5">
        <v>299.37386189874411</v>
      </c>
      <c r="I18" s="5">
        <v>115.9144991390809</v>
      </c>
      <c r="J18" s="5">
        <v>36.754491526821468</v>
      </c>
      <c r="K18" s="5">
        <v>4790.7085979772191</v>
      </c>
      <c r="L18" s="5">
        <v>349.39353518597119</v>
      </c>
    </row>
    <row r="19" spans="1:12" x14ac:dyDescent="0.25">
      <c r="A19" t="s">
        <v>0</v>
      </c>
      <c r="B19" t="s">
        <v>1</v>
      </c>
      <c r="C19" t="s">
        <v>3</v>
      </c>
      <c r="D19" s="3" t="s">
        <v>2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10</v>
      </c>
      <c r="L19" t="s">
        <v>4</v>
      </c>
    </row>
    <row r="20" spans="1:12" s="4" customFormat="1" x14ac:dyDescent="0.25">
      <c r="A20" s="4">
        <v>2020</v>
      </c>
      <c r="B20" s="4" t="s">
        <v>5</v>
      </c>
      <c r="C20" s="4" t="s">
        <v>20</v>
      </c>
      <c r="D20" s="4" t="s">
        <v>30</v>
      </c>
      <c r="E20" s="5">
        <v>5.987E-2</v>
      </c>
      <c r="F20" s="5">
        <v>3716.5315099999998</v>
      </c>
      <c r="G20" s="5">
        <v>259.13022999999998</v>
      </c>
      <c r="H20" s="5">
        <v>319.16816999999998</v>
      </c>
      <c r="I20" s="5">
        <v>162.05928</v>
      </c>
      <c r="J20" s="5">
        <v>82.970410000000001</v>
      </c>
      <c r="K20" s="5">
        <v>4539.9194699999998</v>
      </c>
      <c r="L20" s="5">
        <v>352.09296999999998</v>
      </c>
    </row>
    <row r="21" spans="1:12" s="4" customFormat="1" x14ac:dyDescent="0.25">
      <c r="A21" s="4">
        <v>2020</v>
      </c>
      <c r="B21" s="4" t="s">
        <v>36</v>
      </c>
      <c r="C21" s="4" t="s">
        <v>20</v>
      </c>
      <c r="D21" s="4" t="s">
        <v>30</v>
      </c>
      <c r="E21" s="5">
        <v>5.8279999999999998E-2</v>
      </c>
      <c r="F21" s="5">
        <v>3738.0464900000002</v>
      </c>
      <c r="G21" s="5">
        <v>77.507660000000001</v>
      </c>
      <c r="H21" s="5">
        <v>1128.6229499999999</v>
      </c>
      <c r="I21" s="5">
        <v>120.02972</v>
      </c>
      <c r="J21" s="5">
        <v>25.522770000000001</v>
      </c>
      <c r="K21" s="5">
        <v>5089.7878700000001</v>
      </c>
      <c r="L21" s="5">
        <v>295.68022999999999</v>
      </c>
    </row>
    <row r="22" spans="1:12" s="4" customFormat="1" x14ac:dyDescent="0.25">
      <c r="A22" s="4">
        <v>2020</v>
      </c>
      <c r="B22" s="4" t="s">
        <v>34</v>
      </c>
      <c r="C22" s="4" t="s">
        <v>20</v>
      </c>
      <c r="D22" s="4" t="s">
        <v>30</v>
      </c>
      <c r="E22" s="5">
        <v>5.8729999999999997E-2</v>
      </c>
      <c r="F22" s="5">
        <v>4329.3264099999997</v>
      </c>
      <c r="G22" s="5">
        <v>233.84025</v>
      </c>
      <c r="H22" s="5">
        <v>145.28572</v>
      </c>
      <c r="I22" s="5">
        <v>120.59805</v>
      </c>
      <c r="J22" s="5">
        <v>18.531980000000001</v>
      </c>
      <c r="K22" s="5">
        <v>4847.6411399999988</v>
      </c>
      <c r="L22" s="5">
        <v>350.08384999999998</v>
      </c>
    </row>
    <row r="23" spans="1:12" s="4" customFormat="1" x14ac:dyDescent="0.25">
      <c r="A23" s="4">
        <v>2020</v>
      </c>
      <c r="B23" s="4" t="s">
        <v>37</v>
      </c>
      <c r="C23" s="4" t="s">
        <v>20</v>
      </c>
      <c r="D23" s="4" t="s">
        <v>30</v>
      </c>
      <c r="E23" s="5">
        <v>5.2159999999999998E-2</v>
      </c>
      <c r="F23" s="5">
        <v>4048.8644599999998</v>
      </c>
      <c r="G23" s="5">
        <v>69.854860000000002</v>
      </c>
      <c r="H23" s="5">
        <v>143.51444000000001</v>
      </c>
      <c r="I23" s="5">
        <v>73.045410000000004</v>
      </c>
      <c r="J23" s="5">
        <v>18.06399</v>
      </c>
      <c r="K23" s="5">
        <v>4353.3953199999996</v>
      </c>
      <c r="L23" s="5">
        <v>251.42037999999999</v>
      </c>
    </row>
    <row r="24" spans="1:12" s="4" customFormat="1" x14ac:dyDescent="0.25">
      <c r="A24" s="4">
        <v>2020</v>
      </c>
      <c r="B24" s="4" t="s">
        <v>38</v>
      </c>
      <c r="C24" s="4" t="s">
        <v>20</v>
      </c>
      <c r="D24" s="4" t="s">
        <v>30</v>
      </c>
      <c r="E24" s="5">
        <v>5.4989999999999997E-2</v>
      </c>
      <c r="F24" s="5">
        <v>4012.6309000000001</v>
      </c>
      <c r="G24" s="5">
        <v>100.10984999999999</v>
      </c>
      <c r="H24" s="5">
        <v>148.17061000000001</v>
      </c>
      <c r="I24" s="5">
        <v>74.500799999999998</v>
      </c>
      <c r="J24" s="5">
        <v>36.561509999999998</v>
      </c>
      <c r="K24" s="5">
        <v>4372.0286599999999</v>
      </c>
      <c r="L24" s="5">
        <v>301.23624000000001</v>
      </c>
    </row>
    <row r="25" spans="1:12" s="4" customFormat="1" x14ac:dyDescent="0.25">
      <c r="A25" s="4">
        <v>2020</v>
      </c>
      <c r="B25" s="4" t="s">
        <v>39</v>
      </c>
      <c r="C25" s="4" t="s">
        <v>20</v>
      </c>
      <c r="D25" s="4" t="s">
        <v>30</v>
      </c>
      <c r="E25" s="5">
        <v>5.4469999999999998E-2</v>
      </c>
      <c r="F25" s="5">
        <v>3555.98344</v>
      </c>
      <c r="G25" s="5">
        <v>373.25913000000003</v>
      </c>
      <c r="H25" s="5">
        <v>143.39087000000001</v>
      </c>
      <c r="I25" s="5">
        <v>96.496359999999996</v>
      </c>
      <c r="J25" s="5">
        <v>21.42765</v>
      </c>
      <c r="K25" s="5">
        <v>4190.6119199999994</v>
      </c>
      <c r="L25" s="5">
        <v>293.86599000000001</v>
      </c>
    </row>
    <row r="26" spans="1:12" x14ac:dyDescent="0.25">
      <c r="A26" t="s">
        <v>0</v>
      </c>
      <c r="B26" t="s">
        <v>1</v>
      </c>
      <c r="C26" t="s">
        <v>3</v>
      </c>
      <c r="D26" s="3" t="s">
        <v>2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10</v>
      </c>
      <c r="L26" t="s">
        <v>4</v>
      </c>
    </row>
    <row r="27" spans="1:12" s="4" customFormat="1" x14ac:dyDescent="0.25">
      <c r="A27" s="4">
        <v>2020</v>
      </c>
      <c r="B27" s="4" t="s">
        <v>41</v>
      </c>
      <c r="C27" s="4" t="s">
        <v>20</v>
      </c>
      <c r="D27" s="4" t="s">
        <v>30</v>
      </c>
      <c r="E27" s="5">
        <v>5.6952624307305022E-2</v>
      </c>
      <c r="F27" s="5">
        <v>3996.620659171519</v>
      </c>
      <c r="G27" s="5">
        <v>222.30371173001976</v>
      </c>
      <c r="H27" s="5">
        <v>252.4259192056972</v>
      </c>
      <c r="I27" s="5">
        <v>108.20966225084786</v>
      </c>
      <c r="J27" s="5">
        <v>27.151846460681821</v>
      </c>
      <c r="K27" s="5">
        <v>4606.7687514430727</v>
      </c>
      <c r="L27" s="5">
        <v>320.79776487435441</v>
      </c>
    </row>
    <row r="28" spans="1:12" s="4" customFormat="1" x14ac:dyDescent="0.25">
      <c r="E28" s="5"/>
      <c r="F28" s="5"/>
      <c r="G28" s="5"/>
      <c r="H28" s="5"/>
      <c r="I28" s="5"/>
      <c r="J28" s="5"/>
      <c r="K28" s="5"/>
      <c r="L28" s="5"/>
    </row>
    <row r="29" spans="1:12" s="4" customFormat="1" x14ac:dyDescent="0.25">
      <c r="E29" s="5"/>
      <c r="F29" s="5"/>
      <c r="G29" s="5"/>
      <c r="H29" s="5"/>
      <c r="I29" s="5"/>
      <c r="J29" s="5"/>
      <c r="K29" s="5"/>
      <c r="L29" s="5"/>
    </row>
    <row r="30" spans="1:12" s="4" customFormat="1" x14ac:dyDescent="0.25">
      <c r="E30" s="5"/>
      <c r="F30" s="5"/>
      <c r="G30" s="5"/>
      <c r="H30" s="5"/>
      <c r="I30" s="5"/>
      <c r="J30" s="5"/>
      <c r="K30" s="5"/>
      <c r="L30" s="5"/>
    </row>
    <row r="31" spans="1:12" s="4" customFormat="1" x14ac:dyDescent="0.25"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t="s">
        <v>0</v>
      </c>
      <c r="B32" t="s">
        <v>1</v>
      </c>
      <c r="C32" t="s">
        <v>3</v>
      </c>
      <c r="D32" s="3" t="s">
        <v>2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10</v>
      </c>
      <c r="L32" t="s">
        <v>4</v>
      </c>
    </row>
    <row r="33" spans="1:12" s="4" customFormat="1" x14ac:dyDescent="0.25">
      <c r="A33" s="4">
        <v>2020</v>
      </c>
      <c r="B33" s="4" t="s">
        <v>40</v>
      </c>
      <c r="C33" s="4" t="s">
        <v>20</v>
      </c>
      <c r="D33" s="4" t="s">
        <v>30</v>
      </c>
      <c r="E33" s="5">
        <v>5.423E-2</v>
      </c>
      <c r="F33" s="5">
        <v>3230.0633200000002</v>
      </c>
      <c r="G33" s="5">
        <v>146.59220999999999</v>
      </c>
      <c r="H33" s="5">
        <v>882.23969999999997</v>
      </c>
      <c r="I33" s="5">
        <v>101.79944999999999</v>
      </c>
      <c r="J33" s="5">
        <v>118.50059</v>
      </c>
      <c r="K33" s="5">
        <v>4479.2494999999999</v>
      </c>
      <c r="L33" s="5">
        <v>248.50627</v>
      </c>
    </row>
    <row r="34" spans="1:12" s="4" customFormat="1" x14ac:dyDescent="0.25">
      <c r="A34" s="4">
        <v>2025</v>
      </c>
      <c r="B34" s="4" t="s">
        <v>40</v>
      </c>
      <c r="C34" s="4" t="s">
        <v>20</v>
      </c>
      <c r="D34" s="4" t="s">
        <v>30</v>
      </c>
      <c r="E34" s="5">
        <v>5.4100000000000002E-2</v>
      </c>
      <c r="F34" s="5">
        <v>3038.0803799999999</v>
      </c>
      <c r="G34" s="5">
        <v>144.79402999999999</v>
      </c>
      <c r="H34" s="5">
        <v>800.84028000000001</v>
      </c>
      <c r="I34" s="5">
        <v>100.56522</v>
      </c>
      <c r="J34" s="5">
        <v>185.49292</v>
      </c>
      <c r="K34" s="5">
        <v>4269.8269299999993</v>
      </c>
      <c r="L34" s="5">
        <v>233.23093</v>
      </c>
    </row>
    <row r="35" spans="1:12" s="4" customFormat="1" x14ac:dyDescent="0.25">
      <c r="A35" s="4">
        <v>2030</v>
      </c>
      <c r="B35" s="4" t="s">
        <v>40</v>
      </c>
      <c r="C35" s="4" t="s">
        <v>20</v>
      </c>
      <c r="D35" s="4" t="s">
        <v>30</v>
      </c>
      <c r="E35" s="5">
        <v>5.4149999999999997E-2</v>
      </c>
      <c r="F35" s="5">
        <v>2999.6995299999999</v>
      </c>
      <c r="G35" s="5">
        <v>142.53137000000001</v>
      </c>
      <c r="H35" s="5">
        <v>683.97472000000005</v>
      </c>
      <c r="I35" s="5">
        <v>99.441580000000002</v>
      </c>
      <c r="J35" s="5">
        <v>193.92341999999999</v>
      </c>
      <c r="K35" s="5">
        <v>4119.6247700000004</v>
      </c>
      <c r="L35" s="5">
        <v>229.94698</v>
      </c>
    </row>
    <row r="36" spans="1:12" s="4" customFormat="1" x14ac:dyDescent="0.25">
      <c r="A36" s="4">
        <v>2035</v>
      </c>
      <c r="B36" s="4" t="s">
        <v>40</v>
      </c>
      <c r="C36" s="4" t="s">
        <v>20</v>
      </c>
      <c r="D36" s="4" t="s">
        <v>30</v>
      </c>
      <c r="E36" s="5">
        <v>5.4129999999999998E-2</v>
      </c>
      <c r="F36" s="5">
        <v>2935.69443</v>
      </c>
      <c r="G36" s="5">
        <v>139.64214999999999</v>
      </c>
      <c r="H36" s="5">
        <v>646.79742999999996</v>
      </c>
      <c r="I36" s="5">
        <v>98.685550000000006</v>
      </c>
      <c r="J36" s="5">
        <v>203.73715999999999</v>
      </c>
      <c r="K36" s="5">
        <v>4024.6108500000005</v>
      </c>
      <c r="L36" s="5">
        <v>224.12483</v>
      </c>
    </row>
    <row r="37" spans="1:12" s="4" customFormat="1" x14ac:dyDescent="0.25">
      <c r="A37" s="4">
        <v>2040</v>
      </c>
      <c r="B37" s="4" t="s">
        <v>40</v>
      </c>
      <c r="C37" s="4" t="s">
        <v>20</v>
      </c>
      <c r="D37" s="4" t="s">
        <v>30</v>
      </c>
      <c r="E37" s="5">
        <v>5.407E-2</v>
      </c>
      <c r="F37" s="5">
        <v>2914.9080199999999</v>
      </c>
      <c r="G37" s="5">
        <v>136.47765999999999</v>
      </c>
      <c r="H37" s="5">
        <v>613.10019999999997</v>
      </c>
      <c r="I37" s="5">
        <v>97.100909999999999</v>
      </c>
      <c r="J37" s="5">
        <v>202.34665000000001</v>
      </c>
      <c r="K37" s="5">
        <v>3963.9875099999999</v>
      </c>
      <c r="L37" s="5">
        <v>221.05829</v>
      </c>
    </row>
    <row r="38" spans="1:12" s="4" customFormat="1" x14ac:dyDescent="0.25">
      <c r="A38" s="4">
        <v>2045</v>
      </c>
      <c r="B38" s="4" t="s">
        <v>40</v>
      </c>
      <c r="C38" s="4" t="s">
        <v>20</v>
      </c>
      <c r="D38" s="4" t="s">
        <v>30</v>
      </c>
      <c r="E38" s="5">
        <v>5.4030000000000002E-2</v>
      </c>
      <c r="F38" s="5">
        <v>2892.8309199999999</v>
      </c>
      <c r="G38" s="5">
        <v>132.73199</v>
      </c>
      <c r="H38" s="5">
        <v>591.89013</v>
      </c>
      <c r="I38" s="5">
        <v>95.814639999999997</v>
      </c>
      <c r="J38" s="5">
        <v>197.74834000000001</v>
      </c>
      <c r="K38" s="5">
        <v>3911.0700499999998</v>
      </c>
      <c r="L38" s="5">
        <v>218.09030999999999</v>
      </c>
    </row>
    <row r="39" spans="1:12" s="4" customFormat="1" x14ac:dyDescent="0.25">
      <c r="A39" s="4">
        <v>2050</v>
      </c>
      <c r="B39" s="4" t="s">
        <v>40</v>
      </c>
      <c r="C39" s="4" t="s">
        <v>20</v>
      </c>
      <c r="D39" s="4" t="s">
        <v>30</v>
      </c>
      <c r="E39" s="5">
        <v>5.4019999999999999E-2</v>
      </c>
      <c r="F39" s="5">
        <v>2874.02493</v>
      </c>
      <c r="G39" s="5">
        <v>129.09075000000001</v>
      </c>
      <c r="H39" s="5">
        <v>562.05220999999995</v>
      </c>
      <c r="I39" s="5">
        <v>94.806030000000007</v>
      </c>
      <c r="J39" s="5">
        <v>194.73183</v>
      </c>
      <c r="K39" s="5">
        <v>3854.7597700000001</v>
      </c>
      <c r="L39" s="5">
        <v>216.07525000000001</v>
      </c>
    </row>
    <row r="40" spans="1:12" x14ac:dyDescent="0.25">
      <c r="B40" t="s">
        <v>1</v>
      </c>
      <c r="C40" t="s">
        <v>3</v>
      </c>
      <c r="D40" s="3" t="s">
        <v>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10</v>
      </c>
      <c r="L40" t="s">
        <v>4</v>
      </c>
    </row>
    <row r="41" spans="1:12" s="4" customFormat="1" x14ac:dyDescent="0.25">
      <c r="A41" s="4">
        <v>2010</v>
      </c>
      <c r="B41" s="4" t="s">
        <v>41</v>
      </c>
      <c r="C41" s="4" t="s">
        <v>20</v>
      </c>
      <c r="D41" s="4" t="s">
        <v>30</v>
      </c>
      <c r="E41" s="5">
        <v>5.7870411975305222E-2</v>
      </c>
      <c r="F41" s="5">
        <v>4176.6953570807882</v>
      </c>
      <c r="G41" s="5">
        <v>135.00792652861315</v>
      </c>
      <c r="H41" s="5">
        <v>516.10125467417333</v>
      </c>
      <c r="I41" s="5">
        <v>100.56950100721293</v>
      </c>
      <c r="J41" s="5">
        <v>28.930805781334904</v>
      </c>
      <c r="K41" s="5">
        <v>4957.362715484097</v>
      </c>
      <c r="L41" s="5">
        <v>344.45315887102851</v>
      </c>
    </row>
    <row r="42" spans="1:12" s="4" customFormat="1" x14ac:dyDescent="0.25">
      <c r="A42" s="4">
        <v>2015</v>
      </c>
      <c r="B42" s="4" t="s">
        <v>41</v>
      </c>
      <c r="C42" s="4" t="s">
        <v>20</v>
      </c>
      <c r="D42" s="4" t="s">
        <v>30</v>
      </c>
      <c r="E42" s="5">
        <v>5.8471510466807687E-2</v>
      </c>
      <c r="F42" s="5">
        <v>4138.5058879310254</v>
      </c>
      <c r="G42" s="5">
        <v>200.10138597108093</v>
      </c>
      <c r="H42" s="5">
        <v>299.37386189874411</v>
      </c>
      <c r="I42" s="5">
        <v>115.9144991390809</v>
      </c>
      <c r="J42" s="5">
        <v>36.754491526821468</v>
      </c>
      <c r="K42" s="5">
        <v>4790.7085979772191</v>
      </c>
      <c r="L42" s="5">
        <v>349.39353518597119</v>
      </c>
    </row>
    <row r="43" spans="1:12" s="4" customFormat="1" x14ac:dyDescent="0.25">
      <c r="A43" s="4">
        <v>2020</v>
      </c>
      <c r="B43" s="4" t="s">
        <v>41</v>
      </c>
      <c r="C43" s="4" t="s">
        <v>20</v>
      </c>
      <c r="D43" s="4" t="s">
        <v>30</v>
      </c>
      <c r="E43" s="5">
        <v>5.6952624307305022E-2</v>
      </c>
      <c r="F43" s="5">
        <v>3996.620659171519</v>
      </c>
      <c r="G43" s="5">
        <v>222.30371173001976</v>
      </c>
      <c r="H43" s="5">
        <v>252.4259192056972</v>
      </c>
      <c r="I43" s="5">
        <v>108.20966225084786</v>
      </c>
      <c r="J43" s="5">
        <v>27.151846460681821</v>
      </c>
      <c r="K43" s="5">
        <v>4606.7687514430727</v>
      </c>
      <c r="L43" s="5">
        <v>320.79776487435441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805B-E563-413F-B0EF-9B60DA38AB06}">
  <dimension ref="A1:L43"/>
  <sheetViews>
    <sheetView zoomScale="40" zoomScaleNormal="40" workbookViewId="0">
      <selection activeCell="L43" sqref="A1:L43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28515625" bestFit="1" customWidth="1"/>
    <col min="4" max="4" width="14.140625" bestFit="1" customWidth="1"/>
    <col min="5" max="5" width="25.28515625" bestFit="1" customWidth="1"/>
    <col min="6" max="6" width="23" bestFit="1" customWidth="1"/>
    <col min="7" max="7" width="18.5703125" bestFit="1" customWidth="1"/>
    <col min="8" max="8" width="24.28515625" bestFit="1" customWidth="1"/>
    <col min="9" max="9" width="20.85546875" bestFit="1" customWidth="1"/>
    <col min="10" max="10" width="42.28515625" bestFit="1" customWidth="1"/>
    <col min="11" max="11" width="11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s="4" customFormat="1" x14ac:dyDescent="0.25">
      <c r="A2" s="4">
        <v>2010</v>
      </c>
      <c r="B2" s="4" t="s">
        <v>5</v>
      </c>
      <c r="C2" s="4" t="s">
        <v>19</v>
      </c>
      <c r="D2" s="4" t="s">
        <v>26</v>
      </c>
      <c r="E2" s="5">
        <v>3.0509999999999999E-2</v>
      </c>
      <c r="F2" s="5">
        <v>2471.5169299999998</v>
      </c>
      <c r="G2" s="5">
        <v>163.16127</v>
      </c>
      <c r="H2" s="5">
        <v>125.57452000000001</v>
      </c>
      <c r="I2" s="5">
        <v>87.576530000000005</v>
      </c>
      <c r="J2" s="5">
        <v>17.721319999999999</v>
      </c>
      <c r="K2" s="5">
        <v>2865.5810799999999</v>
      </c>
      <c r="L2" s="5">
        <v>246.67146</v>
      </c>
    </row>
    <row r="3" spans="1:12" s="4" customFormat="1" x14ac:dyDescent="0.25">
      <c r="A3" s="4">
        <v>2010</v>
      </c>
      <c r="B3" s="4" t="s">
        <v>31</v>
      </c>
      <c r="C3" s="4" t="s">
        <v>19</v>
      </c>
      <c r="D3" s="4" t="s">
        <v>26</v>
      </c>
      <c r="E3" s="5">
        <v>2.47E-2</v>
      </c>
      <c r="F3" s="5">
        <v>2176.60302</v>
      </c>
      <c r="G3" s="5">
        <v>71.372510000000005</v>
      </c>
      <c r="H3" s="5">
        <v>611.77381000000003</v>
      </c>
      <c r="I3" s="5">
        <v>68.454359999999994</v>
      </c>
      <c r="J3" s="5">
        <v>61.688749999999999</v>
      </c>
      <c r="K3" s="5">
        <v>2989.9171500000002</v>
      </c>
      <c r="L3" s="5">
        <v>184.50856999999999</v>
      </c>
    </row>
    <row r="4" spans="1:12" s="4" customFormat="1" x14ac:dyDescent="0.25">
      <c r="A4" s="4">
        <v>2010</v>
      </c>
      <c r="B4" s="4" t="s">
        <v>32</v>
      </c>
      <c r="C4" s="4" t="s">
        <v>19</v>
      </c>
      <c r="D4" s="4" t="s">
        <v>26</v>
      </c>
      <c r="E4" s="5">
        <v>3.2309999999999998E-2</v>
      </c>
      <c r="F4" s="5">
        <v>2123.5641599999999</v>
      </c>
      <c r="G4" s="5">
        <v>97.151390000000006</v>
      </c>
      <c r="H4" s="5">
        <v>667.64389000000006</v>
      </c>
      <c r="I4" s="5">
        <v>80.312860000000001</v>
      </c>
      <c r="J4" s="5">
        <v>16.273630000000001</v>
      </c>
      <c r="K4" s="5">
        <v>2984.9782399999999</v>
      </c>
      <c r="L4" s="5">
        <v>174.16337999999999</v>
      </c>
    </row>
    <row r="5" spans="1:12" s="4" customFormat="1" x14ac:dyDescent="0.25">
      <c r="A5" s="4">
        <v>2010</v>
      </c>
      <c r="B5" s="4" t="s">
        <v>33</v>
      </c>
      <c r="C5" s="4" t="s">
        <v>19</v>
      </c>
      <c r="D5" s="4" t="s">
        <v>26</v>
      </c>
      <c r="E5" s="5">
        <v>2.8139999999999998E-2</v>
      </c>
      <c r="F5" s="5">
        <v>2402.3449000000001</v>
      </c>
      <c r="G5" s="5">
        <v>138.52761000000001</v>
      </c>
      <c r="H5" s="5">
        <v>138.15494000000001</v>
      </c>
      <c r="I5" s="5">
        <v>58.491129999999998</v>
      </c>
      <c r="J5" s="5">
        <v>44.448279999999997</v>
      </c>
      <c r="K5" s="5">
        <v>2781.9949999999999</v>
      </c>
      <c r="L5" s="5">
        <v>183.30133000000001</v>
      </c>
    </row>
    <row r="6" spans="1:12" s="4" customFormat="1" x14ac:dyDescent="0.25">
      <c r="A6" s="4">
        <v>2010</v>
      </c>
      <c r="B6" s="4" t="s">
        <v>34</v>
      </c>
      <c r="C6" s="4" t="s">
        <v>19</v>
      </c>
      <c r="D6" s="4" t="s">
        <v>26</v>
      </c>
      <c r="E6" s="5">
        <v>3.0110000000000001E-2</v>
      </c>
      <c r="F6" s="5">
        <v>2799.0925400000001</v>
      </c>
      <c r="G6" s="5">
        <v>83.561490000000006</v>
      </c>
      <c r="H6" s="5">
        <v>83.882019999999997</v>
      </c>
      <c r="I6" s="5">
        <v>80.601889999999997</v>
      </c>
      <c r="J6" s="5">
        <v>10.526450000000001</v>
      </c>
      <c r="K6" s="5">
        <v>3057.6945000000001</v>
      </c>
      <c r="L6" s="5">
        <v>220.27319</v>
      </c>
    </row>
    <row r="7" spans="1:12" s="4" customFormat="1" x14ac:dyDescent="0.25">
      <c r="A7" s="4">
        <v>2010</v>
      </c>
      <c r="B7" s="4" t="s">
        <v>35</v>
      </c>
      <c r="C7" s="4" t="s">
        <v>19</v>
      </c>
      <c r="D7" s="4" t="s">
        <v>26</v>
      </c>
      <c r="E7" s="5">
        <v>3.0630000000000001E-2</v>
      </c>
      <c r="F7" s="5">
        <v>2496.9788100000001</v>
      </c>
      <c r="G7" s="5">
        <v>60.565390000000001</v>
      </c>
      <c r="H7" s="5">
        <v>453.50367999999997</v>
      </c>
      <c r="I7" s="5">
        <v>57.467970000000001</v>
      </c>
      <c r="J7" s="5">
        <v>13.651</v>
      </c>
      <c r="K7" s="5">
        <v>3082.1974800000003</v>
      </c>
      <c r="L7" s="5">
        <v>216.59989999999999</v>
      </c>
    </row>
    <row r="8" spans="1:12" x14ac:dyDescent="0.25">
      <c r="A8" t="s">
        <v>0</v>
      </c>
      <c r="B8" t="s">
        <v>1</v>
      </c>
      <c r="C8" t="s">
        <v>3</v>
      </c>
      <c r="D8" s="3" t="s">
        <v>2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10</v>
      </c>
      <c r="L8" t="s">
        <v>4</v>
      </c>
    </row>
    <row r="9" spans="1:12" s="4" customFormat="1" x14ac:dyDescent="0.25">
      <c r="A9" s="4">
        <v>2010</v>
      </c>
      <c r="B9" s="4" t="s">
        <v>41</v>
      </c>
      <c r="C9" s="4" t="s">
        <v>19</v>
      </c>
      <c r="D9" s="4" t="s">
        <v>26</v>
      </c>
      <c r="E9" s="5">
        <v>3.0144248551596985E-2</v>
      </c>
      <c r="F9" s="5">
        <v>2540.2146549055969</v>
      </c>
      <c r="G9" s="5">
        <v>86.583080972495495</v>
      </c>
      <c r="H9" s="5">
        <v>311.9001915094932</v>
      </c>
      <c r="I9" s="5">
        <v>70.707052203339714</v>
      </c>
      <c r="J9" s="5">
        <v>16.989331344169582</v>
      </c>
      <c r="K9" s="5">
        <v>3026.4244551836473</v>
      </c>
      <c r="L9" s="5">
        <v>217.06912958781908</v>
      </c>
    </row>
    <row r="10" spans="1:12" x14ac:dyDescent="0.25">
      <c r="A10" t="s">
        <v>0</v>
      </c>
      <c r="B10" t="s">
        <v>1</v>
      </c>
      <c r="C10" t="s">
        <v>3</v>
      </c>
      <c r="D10" s="3" t="s">
        <v>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10</v>
      </c>
      <c r="L10" t="s">
        <v>4</v>
      </c>
    </row>
    <row r="11" spans="1:12" s="4" customFormat="1" x14ac:dyDescent="0.25">
      <c r="A11" s="4">
        <v>2015</v>
      </c>
      <c r="B11" s="4" t="s">
        <v>5</v>
      </c>
      <c r="C11" s="4" t="s">
        <v>19</v>
      </c>
      <c r="D11" s="4" t="s">
        <v>26</v>
      </c>
      <c r="E11" s="5">
        <v>3.074E-2</v>
      </c>
      <c r="F11" s="5">
        <v>2357.35635</v>
      </c>
      <c r="G11" s="5">
        <v>176.64184</v>
      </c>
      <c r="H11" s="5">
        <v>151.11085</v>
      </c>
      <c r="I11" s="5">
        <v>94.409779999999998</v>
      </c>
      <c r="J11" s="5">
        <v>31.4437</v>
      </c>
      <c r="K11" s="5">
        <v>2810.9932600000002</v>
      </c>
      <c r="L11" s="5">
        <v>233.39440999999999</v>
      </c>
    </row>
    <row r="12" spans="1:12" s="4" customFormat="1" x14ac:dyDescent="0.25">
      <c r="A12" s="4">
        <v>2015</v>
      </c>
      <c r="B12" s="4" t="s">
        <v>32</v>
      </c>
      <c r="C12" s="4" t="s">
        <v>19</v>
      </c>
      <c r="D12" s="4" t="s">
        <v>26</v>
      </c>
      <c r="E12" s="5">
        <v>3.4340000000000002E-2</v>
      </c>
      <c r="F12" s="5">
        <v>2448.52027</v>
      </c>
      <c r="G12" s="5">
        <v>102.90393</v>
      </c>
      <c r="H12" s="5">
        <v>126.00396000000001</v>
      </c>
      <c r="I12" s="5">
        <v>92.379530000000003</v>
      </c>
      <c r="J12" s="5">
        <v>17.882840000000002</v>
      </c>
      <c r="K12" s="5">
        <v>2787.7248700000005</v>
      </c>
      <c r="L12" s="5">
        <v>198.51006000000001</v>
      </c>
    </row>
    <row r="13" spans="1:12" s="4" customFormat="1" x14ac:dyDescent="0.25">
      <c r="A13" s="4">
        <v>2015</v>
      </c>
      <c r="B13" s="4" t="s">
        <v>36</v>
      </c>
      <c r="C13" s="4" t="s">
        <v>19</v>
      </c>
      <c r="D13" s="4" t="s">
        <v>26</v>
      </c>
      <c r="E13" s="5">
        <v>2.9950000000000001E-2</v>
      </c>
      <c r="F13" s="5">
        <v>2310.1334000000002</v>
      </c>
      <c r="G13" s="5">
        <v>50.934269999999998</v>
      </c>
      <c r="H13" s="5">
        <v>738.54300000000001</v>
      </c>
      <c r="I13" s="5">
        <v>65.697990000000004</v>
      </c>
      <c r="J13" s="5">
        <v>12.47537</v>
      </c>
      <c r="K13" s="5">
        <v>3177.8139800000008</v>
      </c>
      <c r="L13" s="5">
        <v>192.65152</v>
      </c>
    </row>
    <row r="14" spans="1:12" s="4" customFormat="1" x14ac:dyDescent="0.25">
      <c r="A14" s="4">
        <v>2015</v>
      </c>
      <c r="B14" s="4" t="s">
        <v>33</v>
      </c>
      <c r="C14" s="4" t="s">
        <v>19</v>
      </c>
      <c r="D14" s="4" t="s">
        <v>26</v>
      </c>
      <c r="E14" s="5">
        <v>2.81E-2</v>
      </c>
      <c r="F14" s="5">
        <v>2350.08761</v>
      </c>
      <c r="G14" s="5">
        <v>115.56784</v>
      </c>
      <c r="H14" s="5">
        <v>173.89017999999999</v>
      </c>
      <c r="I14" s="5">
        <v>63.085610000000003</v>
      </c>
      <c r="J14" s="5">
        <v>55.485390000000002</v>
      </c>
      <c r="K14" s="5">
        <v>2758.14473</v>
      </c>
      <c r="L14" s="5">
        <v>177.39475999999999</v>
      </c>
    </row>
    <row r="15" spans="1:12" s="4" customFormat="1" x14ac:dyDescent="0.25">
      <c r="A15" s="4">
        <v>2015</v>
      </c>
      <c r="B15" s="4" t="s">
        <v>34</v>
      </c>
      <c r="C15" s="4" t="s">
        <v>19</v>
      </c>
      <c r="D15" s="4" t="s">
        <v>26</v>
      </c>
      <c r="E15" s="5">
        <v>3.0179999999999998E-2</v>
      </c>
      <c r="F15" s="5">
        <v>2741.05863</v>
      </c>
      <c r="G15" s="5">
        <v>109.62868</v>
      </c>
      <c r="H15" s="5">
        <v>83.809830000000005</v>
      </c>
      <c r="I15" s="5">
        <v>73.838719999999995</v>
      </c>
      <c r="J15" s="5">
        <v>10.544320000000001</v>
      </c>
      <c r="K15" s="5">
        <v>3018.9103600000003</v>
      </c>
      <c r="L15" s="5">
        <v>223.31163000000001</v>
      </c>
    </row>
    <row r="16" spans="1:12" s="4" customFormat="1" x14ac:dyDescent="0.25">
      <c r="A16" s="4">
        <v>2015</v>
      </c>
      <c r="B16" s="4" t="s">
        <v>35</v>
      </c>
      <c r="C16" s="4" t="s">
        <v>19</v>
      </c>
      <c r="D16" s="4" t="s">
        <v>26</v>
      </c>
      <c r="E16" s="5">
        <v>3.0329999999999999E-2</v>
      </c>
      <c r="F16" s="5">
        <v>2504.7257100000002</v>
      </c>
      <c r="G16" s="5">
        <v>60.316569999999999</v>
      </c>
      <c r="H16" s="5">
        <v>395.06650999999999</v>
      </c>
      <c r="I16" s="5">
        <v>56.916179999999997</v>
      </c>
      <c r="J16" s="5">
        <v>14.76408</v>
      </c>
      <c r="K16" s="5">
        <v>3031.8193800000004</v>
      </c>
      <c r="L16" s="5">
        <v>213.56219999999999</v>
      </c>
    </row>
    <row r="17" spans="1:12" x14ac:dyDescent="0.25">
      <c r="A17" t="s">
        <v>0</v>
      </c>
      <c r="B17" t="s">
        <v>1</v>
      </c>
      <c r="C17" t="s">
        <v>3</v>
      </c>
      <c r="D17" s="3" t="s">
        <v>2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10</v>
      </c>
      <c r="L17" t="s">
        <v>4</v>
      </c>
    </row>
    <row r="18" spans="1:12" s="4" customFormat="1" x14ac:dyDescent="0.25">
      <c r="A18" s="4">
        <v>2015</v>
      </c>
      <c r="B18" s="4" t="s">
        <v>41</v>
      </c>
      <c r="C18" s="4" t="s">
        <v>19</v>
      </c>
      <c r="D18" s="4" t="s">
        <v>26</v>
      </c>
      <c r="E18" s="5">
        <v>3.0548291884983061E-2</v>
      </c>
      <c r="F18" s="5">
        <v>2515.5079129037058</v>
      </c>
      <c r="G18" s="5">
        <v>126.4777369071669</v>
      </c>
      <c r="H18" s="5">
        <v>178.24078810107949</v>
      </c>
      <c r="I18" s="5">
        <v>80.090902202959256</v>
      </c>
      <c r="J18" s="5">
        <v>21.720635903141343</v>
      </c>
      <c r="K18" s="5">
        <v>2922.0685243099383</v>
      </c>
      <c r="L18" s="5">
        <v>220.06337577266513</v>
      </c>
    </row>
    <row r="19" spans="1:12" x14ac:dyDescent="0.25">
      <c r="A19" t="s">
        <v>0</v>
      </c>
      <c r="B19" t="s">
        <v>1</v>
      </c>
      <c r="C19" t="s">
        <v>3</v>
      </c>
      <c r="D19" s="3" t="s">
        <v>2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10</v>
      </c>
      <c r="L19" t="s">
        <v>4</v>
      </c>
    </row>
    <row r="20" spans="1:12" s="4" customFormat="1" x14ac:dyDescent="0.25">
      <c r="A20" s="4">
        <v>2020</v>
      </c>
      <c r="B20" s="4" t="s">
        <v>5</v>
      </c>
      <c r="C20" s="4" t="s">
        <v>19</v>
      </c>
      <c r="D20" s="4" t="s">
        <v>26</v>
      </c>
      <c r="E20" s="5">
        <v>3.141E-2</v>
      </c>
      <c r="F20" s="5">
        <v>2256.5775899999999</v>
      </c>
      <c r="G20" s="5">
        <v>162.68924000000001</v>
      </c>
      <c r="H20" s="5">
        <v>190.36913999999999</v>
      </c>
      <c r="I20" s="5">
        <v>108.39927</v>
      </c>
      <c r="J20" s="5">
        <v>50.072780000000002</v>
      </c>
      <c r="K20" s="5">
        <v>2768.1394299999997</v>
      </c>
      <c r="L20" s="5">
        <v>221.67887999999999</v>
      </c>
    </row>
    <row r="21" spans="1:12" s="4" customFormat="1" x14ac:dyDescent="0.25">
      <c r="A21" s="4">
        <v>2020</v>
      </c>
      <c r="B21" s="4" t="s">
        <v>36</v>
      </c>
      <c r="C21" s="4" t="s">
        <v>19</v>
      </c>
      <c r="D21" s="4" t="s">
        <v>26</v>
      </c>
      <c r="E21" s="5">
        <v>3.0429999999999999E-2</v>
      </c>
      <c r="F21" s="5">
        <v>2269.9947400000001</v>
      </c>
      <c r="G21" s="5">
        <v>51.273029999999999</v>
      </c>
      <c r="H21" s="5">
        <v>687.01647000000003</v>
      </c>
      <c r="I21" s="5">
        <v>82.618129999999994</v>
      </c>
      <c r="J21" s="5">
        <v>14.831659999999999</v>
      </c>
      <c r="K21" s="5">
        <v>3105.7644599999994</v>
      </c>
      <c r="L21" s="5">
        <v>187.16979000000001</v>
      </c>
    </row>
    <row r="22" spans="1:12" s="4" customFormat="1" x14ac:dyDescent="0.25">
      <c r="A22" s="4">
        <v>2020</v>
      </c>
      <c r="B22" s="4" t="s">
        <v>34</v>
      </c>
      <c r="C22" s="4" t="s">
        <v>19</v>
      </c>
      <c r="D22" s="4" t="s">
        <v>26</v>
      </c>
      <c r="E22" s="5">
        <v>3.0710000000000001E-2</v>
      </c>
      <c r="F22" s="5">
        <v>2632.4439200000002</v>
      </c>
      <c r="G22" s="5">
        <v>147.16927999999999</v>
      </c>
      <c r="H22" s="5">
        <v>83.698589999999996</v>
      </c>
      <c r="I22" s="5">
        <v>82.960340000000002</v>
      </c>
      <c r="J22" s="5">
        <v>10.54242</v>
      </c>
      <c r="K22" s="5">
        <v>2956.8452600000005</v>
      </c>
      <c r="L22" s="5">
        <v>220.4862</v>
      </c>
    </row>
    <row r="23" spans="1:12" s="4" customFormat="1" x14ac:dyDescent="0.25">
      <c r="A23" s="4">
        <v>2020</v>
      </c>
      <c r="B23" s="4" t="s">
        <v>37</v>
      </c>
      <c r="C23" s="4" t="s">
        <v>19</v>
      </c>
      <c r="D23" s="4" t="s">
        <v>26</v>
      </c>
      <c r="E23" s="5">
        <v>2.6679999999999999E-2</v>
      </c>
      <c r="F23" s="5">
        <v>2461.4726000000001</v>
      </c>
      <c r="G23" s="5">
        <v>46.578249999999997</v>
      </c>
      <c r="H23" s="5">
        <v>82.61336</v>
      </c>
      <c r="I23" s="5">
        <v>53.793199999999999</v>
      </c>
      <c r="J23" s="5">
        <v>10.255520000000001</v>
      </c>
      <c r="K23" s="5">
        <v>2654.7396100000001</v>
      </c>
      <c r="L23" s="5">
        <v>160.03757999999999</v>
      </c>
    </row>
    <row r="24" spans="1:12" s="4" customFormat="1" x14ac:dyDescent="0.25">
      <c r="A24" s="4">
        <v>2020</v>
      </c>
      <c r="B24" s="4" t="s">
        <v>38</v>
      </c>
      <c r="C24" s="4" t="s">
        <v>19</v>
      </c>
      <c r="D24" s="4" t="s">
        <v>26</v>
      </c>
      <c r="E24" s="5">
        <v>2.8420000000000001E-2</v>
      </c>
      <c r="F24" s="5">
        <v>2438.2690899999998</v>
      </c>
      <c r="G24" s="5">
        <v>65.137739999999994</v>
      </c>
      <c r="H24" s="5">
        <v>85.468530000000001</v>
      </c>
      <c r="I24" s="5">
        <v>54.683680000000003</v>
      </c>
      <c r="J24" s="5">
        <v>21.602820000000001</v>
      </c>
      <c r="K24" s="5">
        <v>2665.1902800000003</v>
      </c>
      <c r="L24" s="5">
        <v>190.52893</v>
      </c>
    </row>
    <row r="25" spans="1:12" s="4" customFormat="1" x14ac:dyDescent="0.25">
      <c r="A25" s="4">
        <v>2020</v>
      </c>
      <c r="B25" s="4" t="s">
        <v>39</v>
      </c>
      <c r="C25" s="4" t="s">
        <v>19</v>
      </c>
      <c r="D25" s="4" t="s">
        <v>26</v>
      </c>
      <c r="E25" s="5">
        <v>2.81E-2</v>
      </c>
      <c r="F25" s="5">
        <v>2157.9814999999999</v>
      </c>
      <c r="G25" s="5">
        <v>232.67882</v>
      </c>
      <c r="H25" s="5">
        <v>82.536140000000003</v>
      </c>
      <c r="I25" s="5">
        <v>68.174689999999998</v>
      </c>
      <c r="J25" s="5">
        <v>12.318519999999999</v>
      </c>
      <c r="K25" s="5">
        <v>2553.7177699999997</v>
      </c>
      <c r="L25" s="5">
        <v>186.01221000000001</v>
      </c>
    </row>
    <row r="26" spans="1:12" x14ac:dyDescent="0.25">
      <c r="A26" t="s">
        <v>0</v>
      </c>
      <c r="B26" t="s">
        <v>1</v>
      </c>
      <c r="C26" t="s">
        <v>3</v>
      </c>
      <c r="D26" s="3" t="s">
        <v>2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10</v>
      </c>
      <c r="L26" t="s">
        <v>4</v>
      </c>
    </row>
    <row r="27" spans="1:12" s="4" customFormat="1" x14ac:dyDescent="0.25">
      <c r="A27" s="4">
        <v>2020</v>
      </c>
      <c r="B27" s="4" t="s">
        <v>41</v>
      </c>
      <c r="C27" s="4" t="s">
        <v>19</v>
      </c>
      <c r="D27" s="4" t="s">
        <v>26</v>
      </c>
      <c r="E27" s="5">
        <v>2.9620832893341404E-2</v>
      </c>
      <c r="F27" s="5">
        <v>2428.4137221223427</v>
      </c>
      <c r="G27" s="5">
        <v>140.09051954848437</v>
      </c>
      <c r="H27" s="5">
        <v>149.43271688793175</v>
      </c>
      <c r="I27" s="5">
        <v>75.361919927043289</v>
      </c>
      <c r="J27" s="5">
        <v>15.830371342458662</v>
      </c>
      <c r="K27" s="5">
        <v>2809.1588706611542</v>
      </c>
      <c r="L27" s="5">
        <v>202.53034919537805</v>
      </c>
    </row>
    <row r="28" spans="1:12" s="4" customFormat="1" x14ac:dyDescent="0.25">
      <c r="E28" s="5"/>
      <c r="F28" s="5"/>
      <c r="G28" s="5"/>
      <c r="H28" s="5"/>
      <c r="I28" s="5"/>
      <c r="J28" s="5"/>
      <c r="K28" s="5"/>
      <c r="L28" s="5"/>
    </row>
    <row r="29" spans="1:12" s="4" customFormat="1" x14ac:dyDescent="0.25">
      <c r="E29" s="5"/>
      <c r="F29" s="5"/>
      <c r="G29" s="5"/>
      <c r="H29" s="5"/>
      <c r="I29" s="5"/>
      <c r="J29" s="5"/>
      <c r="K29" s="5"/>
      <c r="L29" s="5"/>
    </row>
    <row r="30" spans="1:12" s="4" customFormat="1" x14ac:dyDescent="0.25">
      <c r="E30" s="5"/>
      <c r="F30" s="5"/>
      <c r="G30" s="5"/>
      <c r="H30" s="5"/>
      <c r="I30" s="5"/>
      <c r="J30" s="5"/>
      <c r="K30" s="5"/>
      <c r="L30" s="5"/>
    </row>
    <row r="31" spans="1:12" s="4" customFormat="1" x14ac:dyDescent="0.25"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t="s">
        <v>0</v>
      </c>
      <c r="B32" t="s">
        <v>1</v>
      </c>
      <c r="C32" t="s">
        <v>3</v>
      </c>
      <c r="D32" s="3" t="s">
        <v>2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10</v>
      </c>
      <c r="L32" t="s">
        <v>4</v>
      </c>
    </row>
    <row r="33" spans="1:12" s="4" customFormat="1" x14ac:dyDescent="0.25">
      <c r="A33" s="4">
        <v>2020</v>
      </c>
      <c r="B33" s="4" t="s">
        <v>40</v>
      </c>
      <c r="C33" s="4" t="s">
        <v>19</v>
      </c>
      <c r="D33" s="4" t="s">
        <v>26</v>
      </c>
      <c r="E33" s="5">
        <v>2.8049999999999999E-2</v>
      </c>
      <c r="F33" s="5">
        <v>1960.1996999999999</v>
      </c>
      <c r="G33" s="5">
        <v>93.814670000000007</v>
      </c>
      <c r="H33" s="5">
        <v>535.31709000000001</v>
      </c>
      <c r="I33" s="5">
        <v>71.414510000000007</v>
      </c>
      <c r="J33" s="5">
        <v>71.840519999999998</v>
      </c>
      <c r="K33" s="5">
        <v>2732.61454</v>
      </c>
      <c r="L33" s="5">
        <v>158.32989000000001</v>
      </c>
    </row>
    <row r="34" spans="1:12" s="4" customFormat="1" x14ac:dyDescent="0.25">
      <c r="A34" s="4">
        <v>2025</v>
      </c>
      <c r="B34" s="4" t="s">
        <v>40</v>
      </c>
      <c r="C34" s="4" t="s">
        <v>19</v>
      </c>
      <c r="D34" s="4" t="s">
        <v>26</v>
      </c>
      <c r="E34" s="5">
        <v>2.7980000000000001E-2</v>
      </c>
      <c r="F34" s="5">
        <v>1842.4324799999999</v>
      </c>
      <c r="G34" s="5">
        <v>92.712559999999996</v>
      </c>
      <c r="H34" s="5">
        <v>485.38589000000002</v>
      </c>
      <c r="I34" s="5">
        <v>70.657769999999999</v>
      </c>
      <c r="J34" s="5">
        <v>112.94468000000001</v>
      </c>
      <c r="K34" s="5">
        <v>2604.1613599999996</v>
      </c>
      <c r="L34" s="5">
        <v>148.95956000000001</v>
      </c>
    </row>
    <row r="35" spans="1:12" s="4" customFormat="1" x14ac:dyDescent="0.25">
      <c r="A35" s="4">
        <v>2030</v>
      </c>
      <c r="B35" s="4" t="s">
        <v>40</v>
      </c>
      <c r="C35" s="4" t="s">
        <v>19</v>
      </c>
      <c r="D35" s="4" t="s">
        <v>26</v>
      </c>
      <c r="E35" s="5">
        <v>2.801E-2</v>
      </c>
      <c r="F35" s="5">
        <v>1818.9086500000001</v>
      </c>
      <c r="G35" s="5">
        <v>91.325680000000006</v>
      </c>
      <c r="H35" s="5">
        <v>413.69378</v>
      </c>
      <c r="I35" s="5">
        <v>69.968959999999996</v>
      </c>
      <c r="J35" s="5">
        <v>118.12038</v>
      </c>
      <c r="K35" s="5">
        <v>2512.0454599999998</v>
      </c>
      <c r="L35" s="5">
        <v>146.94658999999999</v>
      </c>
    </row>
    <row r="36" spans="1:12" s="4" customFormat="1" x14ac:dyDescent="0.25">
      <c r="A36" s="4">
        <v>2035</v>
      </c>
      <c r="B36" s="4" t="s">
        <v>40</v>
      </c>
      <c r="C36" s="4" t="s">
        <v>19</v>
      </c>
      <c r="D36" s="4" t="s">
        <v>26</v>
      </c>
      <c r="E36" s="5">
        <v>2.7990000000000001E-2</v>
      </c>
      <c r="F36" s="5">
        <v>1779.66317</v>
      </c>
      <c r="G36" s="5">
        <v>89.554410000000004</v>
      </c>
      <c r="H36" s="5">
        <v>390.89343000000002</v>
      </c>
      <c r="I36" s="5">
        <v>69.50573</v>
      </c>
      <c r="J36" s="5">
        <v>124.14548000000001</v>
      </c>
      <c r="K36" s="5">
        <v>2453.7902100000001</v>
      </c>
      <c r="L36" s="5">
        <v>143.37628000000001</v>
      </c>
    </row>
    <row r="37" spans="1:12" s="4" customFormat="1" x14ac:dyDescent="0.25">
      <c r="A37" s="4">
        <v>2040</v>
      </c>
      <c r="B37" s="4" t="s">
        <v>40</v>
      </c>
      <c r="C37" s="4" t="s">
        <v>19</v>
      </c>
      <c r="D37" s="4" t="s">
        <v>26</v>
      </c>
      <c r="E37" s="5">
        <v>2.7959999999999999E-2</v>
      </c>
      <c r="F37" s="5">
        <v>1766.925</v>
      </c>
      <c r="G37" s="5">
        <v>87.613619999999997</v>
      </c>
      <c r="H37" s="5">
        <v>370.22349000000003</v>
      </c>
      <c r="I37" s="5">
        <v>68.533799999999999</v>
      </c>
      <c r="J37" s="5">
        <v>123.29465999999999</v>
      </c>
      <c r="K37" s="5">
        <v>2416.6185300000002</v>
      </c>
      <c r="L37" s="5">
        <v>141.49591000000001</v>
      </c>
    </row>
    <row r="38" spans="1:12" s="4" customFormat="1" x14ac:dyDescent="0.25">
      <c r="A38" s="4">
        <v>2045</v>
      </c>
      <c r="B38" s="4" t="s">
        <v>40</v>
      </c>
      <c r="C38" s="4" t="s">
        <v>19</v>
      </c>
      <c r="D38" s="4" t="s">
        <v>26</v>
      </c>
      <c r="E38" s="5">
        <v>2.793E-2</v>
      </c>
      <c r="F38" s="5">
        <v>1753.3897999999999</v>
      </c>
      <c r="G38" s="5">
        <v>85.315889999999996</v>
      </c>
      <c r="H38" s="5">
        <v>357.21325999999999</v>
      </c>
      <c r="I38" s="5">
        <v>67.744820000000004</v>
      </c>
      <c r="J38" s="5">
        <v>120.47481999999999</v>
      </c>
      <c r="K38" s="5">
        <v>2384.1665199999998</v>
      </c>
      <c r="L38" s="5">
        <v>139.6756</v>
      </c>
    </row>
    <row r="39" spans="1:12" s="4" customFormat="1" x14ac:dyDescent="0.25">
      <c r="A39" s="4">
        <v>2050</v>
      </c>
      <c r="B39" s="4" t="s">
        <v>40</v>
      </c>
      <c r="C39" s="4" t="s">
        <v>19</v>
      </c>
      <c r="D39" s="4" t="s">
        <v>26</v>
      </c>
      <c r="E39" s="5">
        <v>2.793E-2</v>
      </c>
      <c r="F39" s="5">
        <v>1741.8547799999999</v>
      </c>
      <c r="G39" s="5">
        <v>83.081829999999997</v>
      </c>
      <c r="H39" s="5">
        <v>338.90615000000003</v>
      </c>
      <c r="I39" s="5">
        <v>67.12603</v>
      </c>
      <c r="J39" s="5">
        <v>118.62451</v>
      </c>
      <c r="K39" s="5">
        <v>2349.6212299999997</v>
      </c>
      <c r="L39" s="5">
        <v>138.43948</v>
      </c>
    </row>
    <row r="40" spans="1:12" x14ac:dyDescent="0.25">
      <c r="B40" t="s">
        <v>1</v>
      </c>
      <c r="C40" t="s">
        <v>3</v>
      </c>
      <c r="D40" s="3" t="s">
        <v>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10</v>
      </c>
      <c r="L40" t="s">
        <v>4</v>
      </c>
    </row>
    <row r="41" spans="1:12" s="4" customFormat="1" x14ac:dyDescent="0.25">
      <c r="A41" s="4">
        <v>2010</v>
      </c>
      <c r="B41" s="4" t="s">
        <v>41</v>
      </c>
      <c r="C41" s="4" t="s">
        <v>19</v>
      </c>
      <c r="D41" s="4" t="s">
        <v>26</v>
      </c>
      <c r="E41" s="5">
        <v>3.0144248551596985E-2</v>
      </c>
      <c r="F41" s="5">
        <v>2540.2146549055969</v>
      </c>
      <c r="G41" s="5">
        <v>86.583080972495495</v>
      </c>
      <c r="H41" s="5">
        <v>311.9001915094932</v>
      </c>
      <c r="I41" s="5">
        <v>70.707052203339714</v>
      </c>
      <c r="J41" s="5">
        <v>16.989331344169582</v>
      </c>
      <c r="K41" s="5">
        <v>3026.4244551836473</v>
      </c>
      <c r="L41" s="5">
        <v>217.06912958781908</v>
      </c>
    </row>
    <row r="42" spans="1:12" s="4" customFormat="1" x14ac:dyDescent="0.25">
      <c r="A42" s="4">
        <v>2015</v>
      </c>
      <c r="B42" s="4" t="s">
        <v>41</v>
      </c>
      <c r="C42" s="4" t="s">
        <v>19</v>
      </c>
      <c r="D42" s="4" t="s">
        <v>26</v>
      </c>
      <c r="E42" s="5">
        <v>3.0548291884983061E-2</v>
      </c>
      <c r="F42" s="5">
        <v>2515.5079129037058</v>
      </c>
      <c r="G42" s="5">
        <v>126.4777369071669</v>
      </c>
      <c r="H42" s="5">
        <v>178.24078810107949</v>
      </c>
      <c r="I42" s="5">
        <v>80.090902202959256</v>
      </c>
      <c r="J42" s="5">
        <v>21.720635903141343</v>
      </c>
      <c r="K42" s="5">
        <v>2922.0685243099383</v>
      </c>
      <c r="L42" s="5">
        <v>220.06337577266513</v>
      </c>
    </row>
    <row r="43" spans="1:12" s="4" customFormat="1" x14ac:dyDescent="0.25">
      <c r="A43" s="4">
        <v>2020</v>
      </c>
      <c r="B43" s="4" t="s">
        <v>41</v>
      </c>
      <c r="C43" s="4" t="s">
        <v>19</v>
      </c>
      <c r="D43" s="4" t="s">
        <v>26</v>
      </c>
      <c r="E43" s="5">
        <v>2.9620832893341404E-2</v>
      </c>
      <c r="F43" s="5">
        <v>2428.4137221223427</v>
      </c>
      <c r="G43" s="5">
        <v>140.09051954848437</v>
      </c>
      <c r="H43" s="5">
        <v>149.43271688793175</v>
      </c>
      <c r="I43" s="5">
        <v>75.361919927043289</v>
      </c>
      <c r="J43" s="5">
        <v>15.830371342458662</v>
      </c>
      <c r="K43" s="5">
        <v>2809.1588706611542</v>
      </c>
      <c r="L43" s="5">
        <v>202.53034919537805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96CB-9AD5-4D70-81B7-428B3A2ADC83}">
  <dimension ref="A1:L43"/>
  <sheetViews>
    <sheetView zoomScale="55" zoomScaleNormal="55" workbookViewId="0">
      <selection activeCell="L43" sqref="A1:L43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28515625" bestFit="1" customWidth="1"/>
    <col min="4" max="4" width="14.140625" bestFit="1" customWidth="1"/>
    <col min="5" max="5" width="25.28515625" bestFit="1" customWidth="1"/>
    <col min="6" max="6" width="23" bestFit="1" customWidth="1"/>
    <col min="7" max="7" width="18.5703125" bestFit="1" customWidth="1"/>
    <col min="8" max="8" width="24.28515625" bestFit="1" customWidth="1"/>
    <col min="9" max="9" width="20.85546875" bestFit="1" customWidth="1"/>
    <col min="10" max="10" width="42.28515625" bestFit="1" customWidth="1"/>
    <col min="11" max="11" width="11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s="4" customFormat="1" x14ac:dyDescent="0.25">
      <c r="A2" s="4">
        <v>2010</v>
      </c>
      <c r="B2" s="4" t="s">
        <v>5</v>
      </c>
      <c r="C2" s="4" t="s">
        <v>18</v>
      </c>
      <c r="D2" s="4" t="s">
        <v>23</v>
      </c>
      <c r="E2" s="5">
        <v>5.2200000000000003E-2</v>
      </c>
      <c r="F2" s="5">
        <v>3408.9203200000002</v>
      </c>
      <c r="G2" s="5">
        <v>209.74959999999999</v>
      </c>
      <c r="H2" s="5">
        <v>165.04925</v>
      </c>
      <c r="I2" s="5">
        <v>116.54277</v>
      </c>
      <c r="J2" s="5">
        <v>23.077590000000001</v>
      </c>
      <c r="K2" s="5">
        <v>3923.3917300000003</v>
      </c>
      <c r="L2" s="5">
        <v>325.4794</v>
      </c>
    </row>
    <row r="3" spans="1:12" s="4" customFormat="1" x14ac:dyDescent="0.25">
      <c r="A3" s="4">
        <v>2010</v>
      </c>
      <c r="B3" s="4" t="s">
        <v>31</v>
      </c>
      <c r="C3" s="4" t="s">
        <v>18</v>
      </c>
      <c r="D3" s="4" t="s">
        <v>23</v>
      </c>
      <c r="E3" s="5">
        <v>4.845E-2</v>
      </c>
      <c r="F3" s="5">
        <v>3039.2520500000001</v>
      </c>
      <c r="G3" s="5">
        <v>87.373609999999999</v>
      </c>
      <c r="H3" s="5">
        <v>762.84482000000003</v>
      </c>
      <c r="I3" s="5">
        <v>89.788300000000007</v>
      </c>
      <c r="J3" s="5">
        <v>76.419740000000004</v>
      </c>
      <c r="K3" s="5">
        <v>4055.7269700000002</v>
      </c>
      <c r="L3" s="5">
        <v>247.5934</v>
      </c>
    </row>
    <row r="4" spans="1:12" s="4" customFormat="1" x14ac:dyDescent="0.25">
      <c r="A4" s="4">
        <v>2010</v>
      </c>
      <c r="B4" s="4" t="s">
        <v>32</v>
      </c>
      <c r="C4" s="4" t="s">
        <v>18</v>
      </c>
      <c r="D4" s="4" t="s">
        <v>23</v>
      </c>
      <c r="E4" s="5">
        <v>5.4600000000000003E-2</v>
      </c>
      <c r="F4" s="5">
        <v>2950.1756500000001</v>
      </c>
      <c r="G4" s="5">
        <v>122.39831</v>
      </c>
      <c r="H4" s="5">
        <v>884.36032999999998</v>
      </c>
      <c r="I4" s="5">
        <v>106.97775</v>
      </c>
      <c r="J4" s="5">
        <v>21.171900000000001</v>
      </c>
      <c r="K4" s="5">
        <v>4085.1385399999999</v>
      </c>
      <c r="L4" s="5">
        <v>229.72734</v>
      </c>
    </row>
    <row r="5" spans="1:12" s="4" customFormat="1" x14ac:dyDescent="0.25">
      <c r="A5" s="4">
        <v>2010</v>
      </c>
      <c r="B5" s="4" t="s">
        <v>33</v>
      </c>
      <c r="C5" s="4" t="s">
        <v>18</v>
      </c>
      <c r="D5" s="4" t="s">
        <v>23</v>
      </c>
      <c r="E5" s="5">
        <v>4.9050000000000003E-2</v>
      </c>
      <c r="F5" s="5">
        <v>3313.0486000000001</v>
      </c>
      <c r="G5" s="5">
        <v>176.83432999999999</v>
      </c>
      <c r="H5" s="5">
        <v>181.54351</v>
      </c>
      <c r="I5" s="5">
        <v>77.983440000000002</v>
      </c>
      <c r="J5" s="5">
        <v>58.38317</v>
      </c>
      <c r="K5" s="5">
        <v>3807.8421000000003</v>
      </c>
      <c r="L5" s="5">
        <v>241.26315</v>
      </c>
    </row>
    <row r="6" spans="1:12" s="4" customFormat="1" x14ac:dyDescent="0.25">
      <c r="A6" s="4">
        <v>2010</v>
      </c>
      <c r="B6" s="4" t="s">
        <v>34</v>
      </c>
      <c r="C6" s="4" t="s">
        <v>18</v>
      </c>
      <c r="D6" s="4" t="s">
        <v>23</v>
      </c>
      <c r="E6" s="5">
        <v>5.1659999999999998E-2</v>
      </c>
      <c r="F6" s="5">
        <v>3841.8809000000001</v>
      </c>
      <c r="G6" s="5">
        <v>104.27036</v>
      </c>
      <c r="H6" s="5">
        <v>109.81095999999999</v>
      </c>
      <c r="I6" s="5">
        <v>107.28416</v>
      </c>
      <c r="J6" s="5">
        <v>13.54514</v>
      </c>
      <c r="K6" s="5">
        <v>4176.8431799999998</v>
      </c>
      <c r="L6" s="5">
        <v>290.31997999999999</v>
      </c>
    </row>
    <row r="7" spans="1:12" s="4" customFormat="1" x14ac:dyDescent="0.25">
      <c r="A7" s="4">
        <v>2010</v>
      </c>
      <c r="B7" s="4" t="s">
        <v>35</v>
      </c>
      <c r="C7" s="4" t="s">
        <v>18</v>
      </c>
      <c r="D7" s="4" t="s">
        <v>23</v>
      </c>
      <c r="E7" s="5">
        <v>5.237E-2</v>
      </c>
      <c r="F7" s="5">
        <v>3446.9021499999999</v>
      </c>
      <c r="G7" s="5">
        <v>73.868319999999997</v>
      </c>
      <c r="H7" s="5">
        <v>600.55291999999997</v>
      </c>
      <c r="I7" s="5">
        <v>76.673000000000002</v>
      </c>
      <c r="J7" s="5">
        <v>17.695239999999998</v>
      </c>
      <c r="K7" s="5">
        <v>4215.7439999999997</v>
      </c>
      <c r="L7" s="5">
        <v>285.90539999999999</v>
      </c>
    </row>
    <row r="8" spans="1:12" x14ac:dyDescent="0.25">
      <c r="A8" t="s">
        <v>0</v>
      </c>
      <c r="B8" t="s">
        <v>1</v>
      </c>
      <c r="C8" t="s">
        <v>3</v>
      </c>
      <c r="D8" s="3" t="s">
        <v>2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10</v>
      </c>
      <c r="L8" t="s">
        <v>4</v>
      </c>
    </row>
    <row r="9" spans="1:12" s="4" customFormat="1" x14ac:dyDescent="0.25">
      <c r="A9" s="4">
        <v>2010</v>
      </c>
      <c r="B9" s="4" t="s">
        <v>41</v>
      </c>
      <c r="C9" s="4" t="s">
        <v>18</v>
      </c>
      <c r="D9" s="4" t="s">
        <v>23</v>
      </c>
      <c r="E9" s="5">
        <v>5.1958727069599642E-2</v>
      </c>
      <c r="F9" s="5">
        <v>3502.7484920050592</v>
      </c>
      <c r="G9" s="5">
        <v>108.26012424715704</v>
      </c>
      <c r="H9" s="5">
        <v>409.5755135525028</v>
      </c>
      <c r="I9" s="5">
        <v>94.11216901988513</v>
      </c>
      <c r="J9" s="5">
        <v>21.811119584142478</v>
      </c>
      <c r="K9" s="5">
        <v>4136.5593771358162</v>
      </c>
      <c r="L9" s="5">
        <v>286.60330591252836</v>
      </c>
    </row>
    <row r="10" spans="1:12" x14ac:dyDescent="0.25">
      <c r="A10" t="s">
        <v>0</v>
      </c>
      <c r="B10" t="s">
        <v>1</v>
      </c>
      <c r="C10" t="s">
        <v>3</v>
      </c>
      <c r="D10" s="3" t="s">
        <v>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10</v>
      </c>
      <c r="L10" t="s">
        <v>4</v>
      </c>
    </row>
    <row r="11" spans="1:12" s="4" customFormat="1" x14ac:dyDescent="0.25">
      <c r="A11" s="4">
        <v>2015</v>
      </c>
      <c r="B11" s="4" t="s">
        <v>5</v>
      </c>
      <c r="C11" s="4" t="s">
        <v>18</v>
      </c>
      <c r="D11" s="4" t="s">
        <v>23</v>
      </c>
      <c r="E11" s="5">
        <v>5.2499999999999998E-2</v>
      </c>
      <c r="F11" s="5">
        <v>3257.5929500000002</v>
      </c>
      <c r="G11" s="5">
        <v>227.60137</v>
      </c>
      <c r="H11" s="5">
        <v>198.87672000000001</v>
      </c>
      <c r="I11" s="5">
        <v>125.59312</v>
      </c>
      <c r="J11" s="5">
        <v>41.256340000000002</v>
      </c>
      <c r="K11" s="5">
        <v>3850.973</v>
      </c>
      <c r="L11" s="5">
        <v>307.88036</v>
      </c>
    </row>
    <row r="12" spans="1:12" s="4" customFormat="1" x14ac:dyDescent="0.25">
      <c r="A12" s="4">
        <v>2015</v>
      </c>
      <c r="B12" s="4" t="s">
        <v>32</v>
      </c>
      <c r="C12" s="4" t="s">
        <v>18</v>
      </c>
      <c r="D12" s="4" t="s">
        <v>23</v>
      </c>
      <c r="E12" s="5">
        <v>5.7290000000000001E-2</v>
      </c>
      <c r="F12" s="5">
        <v>3381.9819299999999</v>
      </c>
      <c r="G12" s="5">
        <v>130.05647999999999</v>
      </c>
      <c r="H12" s="5">
        <v>165.72721999999999</v>
      </c>
      <c r="I12" s="5">
        <v>123.00673999999999</v>
      </c>
      <c r="J12" s="5">
        <v>23.31054</v>
      </c>
      <c r="K12" s="5">
        <v>3824.1402000000003</v>
      </c>
      <c r="L12" s="5">
        <v>262.08220999999998</v>
      </c>
    </row>
    <row r="13" spans="1:12" s="4" customFormat="1" x14ac:dyDescent="0.25">
      <c r="A13" s="4">
        <v>2015</v>
      </c>
      <c r="B13" s="4" t="s">
        <v>36</v>
      </c>
      <c r="C13" s="4" t="s">
        <v>18</v>
      </c>
      <c r="D13" s="4" t="s">
        <v>23</v>
      </c>
      <c r="E13" s="5">
        <v>5.1459999999999999E-2</v>
      </c>
      <c r="F13" s="5">
        <v>3195.8945899999999</v>
      </c>
      <c r="G13" s="5">
        <v>61.069490000000002</v>
      </c>
      <c r="H13" s="5">
        <v>977.52112</v>
      </c>
      <c r="I13" s="5">
        <v>87.565269999999998</v>
      </c>
      <c r="J13" s="5">
        <v>16.12893</v>
      </c>
      <c r="K13" s="5">
        <v>4338.2308599999997</v>
      </c>
      <c r="L13" s="5">
        <v>254.10655</v>
      </c>
    </row>
    <row r="14" spans="1:12" s="4" customFormat="1" x14ac:dyDescent="0.25">
      <c r="A14" s="4">
        <v>2015</v>
      </c>
      <c r="B14" s="4" t="s">
        <v>33</v>
      </c>
      <c r="C14" s="4" t="s">
        <v>18</v>
      </c>
      <c r="D14" s="4" t="s">
        <v>23</v>
      </c>
      <c r="E14" s="5">
        <v>4.8989999999999999E-2</v>
      </c>
      <c r="F14" s="5">
        <v>3243.9455800000001</v>
      </c>
      <c r="G14" s="5">
        <v>146.48374999999999</v>
      </c>
      <c r="H14" s="5">
        <v>228.77795</v>
      </c>
      <c r="I14" s="5">
        <v>84.056349999999995</v>
      </c>
      <c r="J14" s="5">
        <v>72.971559999999997</v>
      </c>
      <c r="K14" s="5">
        <v>3776.2841799999997</v>
      </c>
      <c r="L14" s="5">
        <v>233.45372</v>
      </c>
    </row>
    <row r="15" spans="1:12" s="4" customFormat="1" x14ac:dyDescent="0.25">
      <c r="A15" s="4">
        <v>2015</v>
      </c>
      <c r="B15" s="4" t="s">
        <v>34</v>
      </c>
      <c r="C15" s="4" t="s">
        <v>18</v>
      </c>
      <c r="D15" s="4" t="s">
        <v>23</v>
      </c>
      <c r="E15" s="5">
        <v>5.176E-2</v>
      </c>
      <c r="F15" s="5">
        <v>3764.9932100000001</v>
      </c>
      <c r="G15" s="5">
        <v>138.78910999999999</v>
      </c>
      <c r="H15" s="5">
        <v>109.71531</v>
      </c>
      <c r="I15" s="5">
        <v>98.32741</v>
      </c>
      <c r="J15" s="5">
        <v>13.56879</v>
      </c>
      <c r="K15" s="5">
        <v>4125.4455900000003</v>
      </c>
      <c r="L15" s="5">
        <v>294.34091999999998</v>
      </c>
    </row>
    <row r="16" spans="1:12" s="4" customFormat="1" x14ac:dyDescent="0.25">
      <c r="A16" s="4">
        <v>2015</v>
      </c>
      <c r="B16" s="4" t="s">
        <v>35</v>
      </c>
      <c r="C16" s="4" t="s">
        <v>18</v>
      </c>
      <c r="D16" s="4" t="s">
        <v>23</v>
      </c>
      <c r="E16" s="5">
        <v>5.1970000000000002E-2</v>
      </c>
      <c r="F16" s="5">
        <v>3457.3106499999999</v>
      </c>
      <c r="G16" s="5">
        <v>73.539180000000002</v>
      </c>
      <c r="H16" s="5">
        <v>522.99392999999998</v>
      </c>
      <c r="I16" s="5">
        <v>75.940960000000004</v>
      </c>
      <c r="J16" s="5">
        <v>19.173410000000001</v>
      </c>
      <c r="K16" s="5">
        <v>4149.0101000000004</v>
      </c>
      <c r="L16" s="5">
        <v>281.88292999999999</v>
      </c>
    </row>
    <row r="17" spans="1:12" x14ac:dyDescent="0.25">
      <c r="A17" t="s">
        <v>0</v>
      </c>
      <c r="B17" t="s">
        <v>1</v>
      </c>
      <c r="C17" t="s">
        <v>3</v>
      </c>
      <c r="D17" s="3" t="s">
        <v>2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10</v>
      </c>
      <c r="L17" t="s">
        <v>4</v>
      </c>
    </row>
    <row r="18" spans="1:12" s="4" customFormat="1" x14ac:dyDescent="0.25">
      <c r="A18" s="4">
        <v>2015</v>
      </c>
      <c r="B18" s="4" t="s">
        <v>41</v>
      </c>
      <c r="C18" s="4" t="s">
        <v>18</v>
      </c>
      <c r="D18" s="4" t="s">
        <v>23</v>
      </c>
      <c r="E18" s="5">
        <v>5.2248880857470217E-2</v>
      </c>
      <c r="F18" s="5">
        <v>3467.2013082623689</v>
      </c>
      <c r="G18" s="5">
        <v>161.13346200700053</v>
      </c>
      <c r="H18" s="5">
        <v>234.90924343238942</v>
      </c>
      <c r="I18" s="5">
        <v>106.62558890049753</v>
      </c>
      <c r="J18" s="5">
        <v>28.369912350427889</v>
      </c>
      <c r="K18" s="5">
        <v>3998.2917638335416</v>
      </c>
      <c r="L18" s="5">
        <v>290.20074656445752</v>
      </c>
    </row>
    <row r="19" spans="1:12" x14ac:dyDescent="0.25">
      <c r="A19" t="s">
        <v>0</v>
      </c>
      <c r="B19" t="s">
        <v>1</v>
      </c>
      <c r="C19" t="s">
        <v>3</v>
      </c>
      <c r="D19" s="3" t="s">
        <v>2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10</v>
      </c>
      <c r="L19" t="s">
        <v>4</v>
      </c>
    </row>
    <row r="20" spans="1:12" s="4" customFormat="1" x14ac:dyDescent="0.25">
      <c r="A20" s="4">
        <v>2020</v>
      </c>
      <c r="B20" s="4" t="s">
        <v>5</v>
      </c>
      <c r="C20" s="4" t="s">
        <v>18</v>
      </c>
      <c r="D20" s="4" t="s">
        <v>23</v>
      </c>
      <c r="E20" s="5">
        <v>5.339E-2</v>
      </c>
      <c r="F20" s="5">
        <v>3123.9306099999999</v>
      </c>
      <c r="G20" s="5">
        <v>209.10302999999999</v>
      </c>
      <c r="H20" s="5">
        <v>250.87234000000001</v>
      </c>
      <c r="I20" s="5">
        <v>144.11919</v>
      </c>
      <c r="J20" s="5">
        <v>65.931049999999999</v>
      </c>
      <c r="K20" s="5">
        <v>3794.0096099999996</v>
      </c>
      <c r="L20" s="5">
        <v>292.34323000000001</v>
      </c>
    </row>
    <row r="21" spans="1:12" s="4" customFormat="1" x14ac:dyDescent="0.25">
      <c r="A21" s="4">
        <v>2020</v>
      </c>
      <c r="B21" s="4" t="s">
        <v>36</v>
      </c>
      <c r="C21" s="4" t="s">
        <v>18</v>
      </c>
      <c r="D21" s="4" t="s">
        <v>23</v>
      </c>
      <c r="E21" s="5">
        <v>5.2089999999999997E-2</v>
      </c>
      <c r="F21" s="5">
        <v>3142.8996099999999</v>
      </c>
      <c r="G21" s="5">
        <v>61.519419999999997</v>
      </c>
      <c r="H21" s="5">
        <v>909.32398999999998</v>
      </c>
      <c r="I21" s="5">
        <v>109.99692</v>
      </c>
      <c r="J21" s="5">
        <v>19.252800000000001</v>
      </c>
      <c r="K21" s="5">
        <v>4243.0448299999998</v>
      </c>
      <c r="L21" s="5">
        <v>246.85762</v>
      </c>
    </row>
    <row r="22" spans="1:12" s="4" customFormat="1" x14ac:dyDescent="0.25">
      <c r="A22" s="4">
        <v>2020</v>
      </c>
      <c r="B22" s="4" t="s">
        <v>34</v>
      </c>
      <c r="C22" s="4" t="s">
        <v>18</v>
      </c>
      <c r="D22" s="4" t="s">
        <v>23</v>
      </c>
      <c r="E22" s="5">
        <v>5.246E-2</v>
      </c>
      <c r="F22" s="5">
        <v>3621.1600100000001</v>
      </c>
      <c r="G22" s="5">
        <v>188.50230999999999</v>
      </c>
      <c r="H22" s="5">
        <v>109.56798999999999</v>
      </c>
      <c r="I22" s="5">
        <v>110.40673</v>
      </c>
      <c r="J22" s="5">
        <v>13.566280000000001</v>
      </c>
      <c r="K22" s="5">
        <v>4043.25578</v>
      </c>
      <c r="L22" s="5">
        <v>290.59933999999998</v>
      </c>
    </row>
    <row r="23" spans="1:12" s="4" customFormat="1" x14ac:dyDescent="0.25">
      <c r="A23" s="4">
        <v>2020</v>
      </c>
      <c r="B23" s="4" t="s">
        <v>37</v>
      </c>
      <c r="C23" s="4" t="s">
        <v>18</v>
      </c>
      <c r="D23" s="4" t="s">
        <v>23</v>
      </c>
      <c r="E23" s="5">
        <v>4.7120000000000002E-2</v>
      </c>
      <c r="F23" s="5">
        <v>3401.98576</v>
      </c>
      <c r="G23" s="5">
        <v>55.299570000000003</v>
      </c>
      <c r="H23" s="5">
        <v>108.13978</v>
      </c>
      <c r="I23" s="5">
        <v>71.799419999999998</v>
      </c>
      <c r="J23" s="5">
        <v>13.187519999999999</v>
      </c>
      <c r="K23" s="5">
        <v>3650.4591700000001</v>
      </c>
      <c r="L23" s="5">
        <v>211.04706999999999</v>
      </c>
    </row>
    <row r="24" spans="1:12" s="4" customFormat="1" x14ac:dyDescent="0.25">
      <c r="A24" s="4">
        <v>2020</v>
      </c>
      <c r="B24" s="4" t="s">
        <v>38</v>
      </c>
      <c r="C24" s="4" t="s">
        <v>18</v>
      </c>
      <c r="D24" s="4" t="s">
        <v>23</v>
      </c>
      <c r="E24" s="5">
        <v>4.9419999999999999E-2</v>
      </c>
      <c r="F24" s="5">
        <v>3364.6480200000001</v>
      </c>
      <c r="G24" s="5">
        <v>79.880380000000002</v>
      </c>
      <c r="H24" s="5">
        <v>111.91386</v>
      </c>
      <c r="I24" s="5">
        <v>72.963229999999996</v>
      </c>
      <c r="J24" s="5">
        <v>28.218039999999998</v>
      </c>
      <c r="K24" s="5">
        <v>3657.6729500000001</v>
      </c>
      <c r="L24" s="5">
        <v>250.97432000000001</v>
      </c>
    </row>
    <row r="25" spans="1:12" s="4" customFormat="1" x14ac:dyDescent="0.25">
      <c r="A25" s="4">
        <v>2020</v>
      </c>
      <c r="B25" s="4" t="s">
        <v>39</v>
      </c>
      <c r="C25" s="4" t="s">
        <v>18</v>
      </c>
      <c r="D25" s="4" t="s">
        <v>23</v>
      </c>
      <c r="E25" s="5">
        <v>4.9000000000000002E-2</v>
      </c>
      <c r="F25" s="5">
        <v>2992.3180299999999</v>
      </c>
      <c r="G25" s="5">
        <v>301.65271000000001</v>
      </c>
      <c r="H25" s="5">
        <v>108.02786</v>
      </c>
      <c r="I25" s="5">
        <v>90.818610000000007</v>
      </c>
      <c r="J25" s="5">
        <v>15.91724</v>
      </c>
      <c r="K25" s="5">
        <v>3508.7834499999999</v>
      </c>
      <c r="L25" s="5">
        <v>245.02237</v>
      </c>
    </row>
    <row r="26" spans="1:12" x14ac:dyDescent="0.25">
      <c r="A26" t="s">
        <v>0</v>
      </c>
      <c r="B26" t="s">
        <v>1</v>
      </c>
      <c r="C26" t="s">
        <v>3</v>
      </c>
      <c r="D26" s="3" t="s">
        <v>2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10</v>
      </c>
      <c r="L26" t="s">
        <v>4</v>
      </c>
    </row>
    <row r="27" spans="1:12" s="4" customFormat="1" x14ac:dyDescent="0.25">
      <c r="A27" s="4">
        <v>2020</v>
      </c>
      <c r="B27" s="4" t="s">
        <v>41</v>
      </c>
      <c r="C27" s="4" t="s">
        <v>18</v>
      </c>
      <c r="D27" s="4" t="s">
        <v>23</v>
      </c>
      <c r="E27" s="5">
        <v>5.1015691323015797E-2</v>
      </c>
      <c r="F27" s="5">
        <v>3351.3824323942063</v>
      </c>
      <c r="G27" s="5">
        <v>179.11478001380931</v>
      </c>
      <c r="H27" s="5">
        <v>196.69911972590532</v>
      </c>
      <c r="I27" s="5">
        <v>100.34937507977321</v>
      </c>
      <c r="J27" s="5">
        <v>20.571245288019064</v>
      </c>
      <c r="K27" s="5">
        <v>3848.1679681930364</v>
      </c>
      <c r="L27" s="5">
        <v>266.90835345942185</v>
      </c>
    </row>
    <row r="28" spans="1:12" s="4" customFormat="1" x14ac:dyDescent="0.25">
      <c r="E28" s="5"/>
      <c r="F28" s="5"/>
      <c r="G28" s="5"/>
      <c r="H28" s="5"/>
      <c r="I28" s="5"/>
      <c r="J28" s="5"/>
      <c r="K28" s="5"/>
      <c r="L28" s="5"/>
    </row>
    <row r="29" spans="1:12" s="4" customFormat="1" x14ac:dyDescent="0.25">
      <c r="E29" s="5"/>
      <c r="F29" s="5"/>
      <c r="G29" s="5"/>
      <c r="H29" s="5"/>
      <c r="I29" s="5"/>
      <c r="J29" s="5"/>
      <c r="K29" s="5"/>
      <c r="L29" s="5"/>
    </row>
    <row r="30" spans="1:12" s="4" customFormat="1" x14ac:dyDescent="0.25">
      <c r="E30" s="5"/>
      <c r="F30" s="5"/>
      <c r="G30" s="5"/>
      <c r="H30" s="5"/>
      <c r="I30" s="5"/>
      <c r="J30" s="5"/>
      <c r="K30" s="5"/>
      <c r="L30" s="5"/>
    </row>
    <row r="31" spans="1:12" s="4" customFormat="1" x14ac:dyDescent="0.25"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t="s">
        <v>0</v>
      </c>
      <c r="B32" t="s">
        <v>1</v>
      </c>
      <c r="C32" t="s">
        <v>3</v>
      </c>
      <c r="D32" s="3" t="s">
        <v>2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10</v>
      </c>
      <c r="L32" t="s">
        <v>4</v>
      </c>
    </row>
    <row r="33" spans="1:12" s="4" customFormat="1" x14ac:dyDescent="0.25">
      <c r="A33" s="4">
        <v>2020</v>
      </c>
      <c r="B33" s="4" t="s">
        <v>40</v>
      </c>
      <c r="C33" s="4" t="s">
        <v>18</v>
      </c>
      <c r="D33" s="4" t="s">
        <v>23</v>
      </c>
      <c r="E33" s="5">
        <v>4.8930000000000001E-2</v>
      </c>
      <c r="F33" s="5">
        <v>2732.0732200000002</v>
      </c>
      <c r="G33" s="5">
        <v>117.90004999999999</v>
      </c>
      <c r="H33" s="5">
        <v>708.20600999999999</v>
      </c>
      <c r="I33" s="5">
        <v>95.146420000000006</v>
      </c>
      <c r="J33" s="5">
        <v>94.817459999999997</v>
      </c>
      <c r="K33" s="5">
        <v>3748.1920900000005</v>
      </c>
      <c r="L33" s="5">
        <v>208.52081000000001</v>
      </c>
    </row>
    <row r="34" spans="1:12" s="4" customFormat="1" x14ac:dyDescent="0.25">
      <c r="A34" s="4">
        <v>2025</v>
      </c>
      <c r="B34" s="4" t="s">
        <v>40</v>
      </c>
      <c r="C34" s="4" t="s">
        <v>18</v>
      </c>
      <c r="D34" s="4" t="s">
        <v>23</v>
      </c>
      <c r="E34" s="5">
        <v>4.8840000000000001E-2</v>
      </c>
      <c r="F34" s="5">
        <v>2576.1116499999998</v>
      </c>
      <c r="G34" s="5">
        <v>116.44686</v>
      </c>
      <c r="H34" s="5">
        <v>642.08975999999996</v>
      </c>
      <c r="I34" s="5">
        <v>94.146780000000007</v>
      </c>
      <c r="J34" s="5">
        <v>149.31589</v>
      </c>
      <c r="K34" s="5">
        <v>3578.1597799999995</v>
      </c>
      <c r="L34" s="5">
        <v>196.11123000000001</v>
      </c>
    </row>
    <row r="35" spans="1:12" s="4" customFormat="1" x14ac:dyDescent="0.25">
      <c r="A35" s="4">
        <v>2030</v>
      </c>
      <c r="B35" s="4" t="s">
        <v>40</v>
      </c>
      <c r="C35" s="4" t="s">
        <v>18</v>
      </c>
      <c r="D35" s="4" t="s">
        <v>23</v>
      </c>
      <c r="E35" s="5">
        <v>4.888E-2</v>
      </c>
      <c r="F35" s="5">
        <v>2545.0936299999998</v>
      </c>
      <c r="G35" s="5">
        <v>114.61763000000001</v>
      </c>
      <c r="H35" s="5">
        <v>547.12072000000001</v>
      </c>
      <c r="I35" s="5">
        <v>93.237610000000004</v>
      </c>
      <c r="J35" s="5">
        <v>156.19871000000001</v>
      </c>
      <c r="K35" s="5">
        <v>3456.31718</v>
      </c>
      <c r="L35" s="5">
        <v>193.45545000000001</v>
      </c>
    </row>
    <row r="36" spans="1:12" s="4" customFormat="1" x14ac:dyDescent="0.25">
      <c r="A36" s="4">
        <v>2035</v>
      </c>
      <c r="B36" s="4" t="s">
        <v>40</v>
      </c>
      <c r="C36" s="4" t="s">
        <v>18</v>
      </c>
      <c r="D36" s="4" t="s">
        <v>23</v>
      </c>
      <c r="E36" s="5">
        <v>4.8860000000000001E-2</v>
      </c>
      <c r="F36" s="5">
        <v>2493.2341999999999</v>
      </c>
      <c r="G36" s="5">
        <v>112.27901</v>
      </c>
      <c r="H36" s="5">
        <v>516.96056999999996</v>
      </c>
      <c r="I36" s="5">
        <v>92.627769999999998</v>
      </c>
      <c r="J36" s="5">
        <v>164.21232000000001</v>
      </c>
      <c r="K36" s="5">
        <v>3379.3627300000003</v>
      </c>
      <c r="L36" s="5">
        <v>188.73500000000001</v>
      </c>
    </row>
    <row r="37" spans="1:12" s="4" customFormat="1" x14ac:dyDescent="0.25">
      <c r="A37" s="4">
        <v>2040</v>
      </c>
      <c r="B37" s="4" t="s">
        <v>40</v>
      </c>
      <c r="C37" s="4" t="s">
        <v>18</v>
      </c>
      <c r="D37" s="4" t="s">
        <v>23</v>
      </c>
      <c r="E37" s="5">
        <v>4.8809999999999999E-2</v>
      </c>
      <c r="F37" s="5">
        <v>2476.4509400000002</v>
      </c>
      <c r="G37" s="5">
        <v>109.71138999999999</v>
      </c>
      <c r="H37" s="5">
        <v>489.59237999999999</v>
      </c>
      <c r="I37" s="5">
        <v>91.341530000000006</v>
      </c>
      <c r="J37" s="5">
        <v>163.10019</v>
      </c>
      <c r="K37" s="5">
        <v>3330.2452400000002</v>
      </c>
      <c r="L37" s="5">
        <v>186.24964</v>
      </c>
    </row>
    <row r="38" spans="1:12" s="4" customFormat="1" x14ac:dyDescent="0.25">
      <c r="A38" s="4">
        <v>2045</v>
      </c>
      <c r="B38" s="4" t="s">
        <v>40</v>
      </c>
      <c r="C38" s="4" t="s">
        <v>18</v>
      </c>
      <c r="D38" s="4" t="s">
        <v>23</v>
      </c>
      <c r="E38" s="5">
        <v>4.8770000000000001E-2</v>
      </c>
      <c r="F38" s="5">
        <v>2458.5765099999999</v>
      </c>
      <c r="G38" s="5">
        <v>106.66818000000001</v>
      </c>
      <c r="H38" s="5">
        <v>472.36644999999999</v>
      </c>
      <c r="I38" s="5">
        <v>90.297020000000003</v>
      </c>
      <c r="J38" s="5">
        <v>159.37173999999999</v>
      </c>
      <c r="K38" s="5">
        <v>3287.3286699999999</v>
      </c>
      <c r="L38" s="5">
        <v>183.84117000000001</v>
      </c>
    </row>
    <row r="39" spans="1:12" s="4" customFormat="1" x14ac:dyDescent="0.25">
      <c r="A39" s="4">
        <v>2050</v>
      </c>
      <c r="B39" s="4" t="s">
        <v>40</v>
      </c>
      <c r="C39" s="4" t="s">
        <v>18</v>
      </c>
      <c r="D39" s="4" t="s">
        <v>23</v>
      </c>
      <c r="E39" s="5">
        <v>4.8770000000000001E-2</v>
      </c>
      <c r="F39" s="5">
        <v>2443.3075600000002</v>
      </c>
      <c r="G39" s="5">
        <v>103.70668000000001</v>
      </c>
      <c r="H39" s="5">
        <v>448.09649000000002</v>
      </c>
      <c r="I39" s="5">
        <v>89.476950000000002</v>
      </c>
      <c r="J39" s="5">
        <v>156.92204000000001</v>
      </c>
      <c r="K39" s="5">
        <v>3241.5584899999999</v>
      </c>
      <c r="L39" s="5">
        <v>182.20392000000001</v>
      </c>
    </row>
    <row r="40" spans="1:12" x14ac:dyDescent="0.25">
      <c r="B40" t="s">
        <v>1</v>
      </c>
      <c r="C40" t="s">
        <v>3</v>
      </c>
      <c r="D40" s="3" t="s">
        <v>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10</v>
      </c>
      <c r="L40" t="s">
        <v>4</v>
      </c>
    </row>
    <row r="41" spans="1:12" s="4" customFormat="1" x14ac:dyDescent="0.25">
      <c r="A41" s="4">
        <v>2010</v>
      </c>
      <c r="B41" s="4" t="s">
        <v>41</v>
      </c>
      <c r="C41" s="4" t="s">
        <v>18</v>
      </c>
      <c r="D41" s="4" t="s">
        <v>23</v>
      </c>
      <c r="E41" s="5">
        <v>5.1958727069599642E-2</v>
      </c>
      <c r="F41" s="5">
        <v>3502.7484920050592</v>
      </c>
      <c r="G41" s="5">
        <v>108.26012424715704</v>
      </c>
      <c r="H41" s="5">
        <v>409.5755135525028</v>
      </c>
      <c r="I41" s="5">
        <v>94.11216901988513</v>
      </c>
      <c r="J41" s="5">
        <v>21.811119584142478</v>
      </c>
      <c r="K41" s="5">
        <v>4136.5593771358162</v>
      </c>
      <c r="L41" s="5">
        <v>286.60330591252836</v>
      </c>
    </row>
    <row r="42" spans="1:12" s="4" customFormat="1" x14ac:dyDescent="0.25">
      <c r="A42" s="4">
        <v>2015</v>
      </c>
      <c r="B42" s="4" t="s">
        <v>41</v>
      </c>
      <c r="C42" s="4" t="s">
        <v>18</v>
      </c>
      <c r="D42" s="4" t="s">
        <v>23</v>
      </c>
      <c r="E42" s="5">
        <v>5.2248880857470217E-2</v>
      </c>
      <c r="F42" s="5">
        <v>3467.2013082623689</v>
      </c>
      <c r="G42" s="5">
        <v>161.13346200700053</v>
      </c>
      <c r="H42" s="5">
        <v>234.90924343238942</v>
      </c>
      <c r="I42" s="5">
        <v>106.62558890049753</v>
      </c>
      <c r="J42" s="5">
        <v>28.369912350427889</v>
      </c>
      <c r="K42" s="5">
        <v>3998.2917638335416</v>
      </c>
      <c r="L42" s="5">
        <v>290.20074656445752</v>
      </c>
    </row>
    <row r="43" spans="1:12" s="4" customFormat="1" x14ac:dyDescent="0.25">
      <c r="A43" s="4">
        <v>2020</v>
      </c>
      <c r="B43" s="4" t="s">
        <v>41</v>
      </c>
      <c r="C43" s="4" t="s">
        <v>18</v>
      </c>
      <c r="D43" s="4" t="s">
        <v>23</v>
      </c>
      <c r="E43" s="5">
        <v>5.1015691323015797E-2</v>
      </c>
      <c r="F43" s="5">
        <v>3351.3824323942063</v>
      </c>
      <c r="G43" s="5">
        <v>179.11478001380931</v>
      </c>
      <c r="H43" s="5">
        <v>196.69911972590532</v>
      </c>
      <c r="I43" s="5">
        <v>100.34937507977321</v>
      </c>
      <c r="J43" s="5">
        <v>20.571245288019064</v>
      </c>
      <c r="K43" s="5">
        <v>3848.1679681930364</v>
      </c>
      <c r="L43" s="5">
        <v>266.90835345942185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D16F-E399-4C1E-9E9D-D44A57589B32}">
  <dimension ref="A4:AC547"/>
  <sheetViews>
    <sheetView zoomScale="10" zoomScaleNormal="10" workbookViewId="0">
      <selection activeCell="P15" sqref="P15"/>
    </sheetView>
  </sheetViews>
  <sheetFormatPr defaultRowHeight="15" x14ac:dyDescent="0.25"/>
  <cols>
    <col min="1" max="1" width="6.28515625" bestFit="1" customWidth="1"/>
    <col min="2" max="2" width="19.42578125" bestFit="1" customWidth="1"/>
    <col min="3" max="3" width="10.5703125" bestFit="1" customWidth="1"/>
    <col min="4" max="4" width="22.7109375" style="3" bestFit="1" customWidth="1"/>
    <col min="5" max="5" width="25.5703125" bestFit="1" customWidth="1"/>
    <col min="6" max="6" width="23" bestFit="1" customWidth="1"/>
    <col min="7" max="7" width="18.7109375" bestFit="1" customWidth="1"/>
    <col min="8" max="8" width="25.140625" bestFit="1" customWidth="1"/>
    <col min="9" max="9" width="21.28515625" bestFit="1" customWidth="1"/>
    <col min="10" max="10" width="44.140625" bestFit="1" customWidth="1"/>
    <col min="11" max="11" width="9.85546875" bestFit="1" customWidth="1"/>
    <col min="12" max="12" width="16.5703125" bestFit="1" customWidth="1"/>
    <col min="14" max="14" width="9.85546875" bestFit="1" customWidth="1"/>
    <col min="16" max="16" width="6.28515625" bestFit="1" customWidth="1"/>
    <col min="17" max="17" width="19.42578125" bestFit="1" customWidth="1"/>
    <col min="18" max="18" width="10.5703125" bestFit="1" customWidth="1"/>
    <col min="19" max="19" width="22.7109375" style="3" bestFit="1" customWidth="1"/>
    <col min="20" max="20" width="25.5703125" bestFit="1" customWidth="1"/>
    <col min="21" max="21" width="23" bestFit="1" customWidth="1"/>
    <col min="22" max="22" width="18.7109375" bestFit="1" customWidth="1"/>
    <col min="23" max="23" width="25.140625" bestFit="1" customWidth="1"/>
    <col min="24" max="24" width="21.28515625" bestFit="1" customWidth="1"/>
    <col min="25" max="25" width="44.140625" bestFit="1" customWidth="1"/>
    <col min="26" max="26" width="9.85546875" bestFit="1" customWidth="1"/>
    <col min="27" max="27" width="16.5703125" bestFit="1" customWidth="1"/>
  </cols>
  <sheetData>
    <row r="4" spans="1:27" x14ac:dyDescent="0.25">
      <c r="A4" t="s">
        <v>0</v>
      </c>
      <c r="B4" t="s">
        <v>1</v>
      </c>
      <c r="C4" t="s">
        <v>3</v>
      </c>
      <c r="D4" s="3" t="s">
        <v>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10</v>
      </c>
      <c r="L4" t="s">
        <v>4</v>
      </c>
      <c r="N4" t="s">
        <v>42</v>
      </c>
      <c r="P4" t="s">
        <v>0</v>
      </c>
      <c r="Q4" t="s">
        <v>1</v>
      </c>
      <c r="R4" t="s">
        <v>3</v>
      </c>
      <c r="S4" s="3" t="s">
        <v>2</v>
      </c>
      <c r="T4" t="s">
        <v>11</v>
      </c>
      <c r="U4" t="s">
        <v>12</v>
      </c>
      <c r="V4" t="s">
        <v>13</v>
      </c>
      <c r="W4" t="s">
        <v>14</v>
      </c>
      <c r="X4" t="s">
        <v>15</v>
      </c>
      <c r="Y4" t="s">
        <v>16</v>
      </c>
      <c r="Z4" t="s">
        <v>10</v>
      </c>
      <c r="AA4" t="s">
        <v>4</v>
      </c>
    </row>
    <row r="6" spans="1:27" s="6" customFormat="1" x14ac:dyDescent="0.25">
      <c r="A6" s="6">
        <v>2010</v>
      </c>
      <c r="B6" s="6" t="s">
        <v>5</v>
      </c>
      <c r="C6" s="6" t="s">
        <v>7</v>
      </c>
      <c r="D6" s="6" t="s">
        <v>6</v>
      </c>
      <c r="E6" s="7">
        <v>2.5799999999999998E-3</v>
      </c>
      <c r="F6" s="7">
        <v>142.12277</v>
      </c>
      <c r="G6" s="7">
        <v>7.9088900000000004</v>
      </c>
      <c r="H6" s="7">
        <v>3.2411599999999998</v>
      </c>
      <c r="I6" s="7">
        <v>22.20223</v>
      </c>
      <c r="J6" s="7">
        <v>0.54615999999999998</v>
      </c>
      <c r="K6" s="7">
        <f t="shared" ref="K6:K25" si="0">SUM(E6:J6)</f>
        <v>176.02379000000002</v>
      </c>
      <c r="L6" s="7">
        <v>15.624459999999999</v>
      </c>
      <c r="N6" s="6">
        <v>1.4399</v>
      </c>
      <c r="P6" s="6">
        <v>2010</v>
      </c>
      <c r="Q6" s="6" t="s">
        <v>5</v>
      </c>
      <c r="R6" s="6" t="s">
        <v>7</v>
      </c>
      <c r="S6" s="6" t="s">
        <v>6</v>
      </c>
      <c r="T6" s="7">
        <f>E6*$N6</f>
        <v>3.7149419999999997E-3</v>
      </c>
      <c r="U6" s="7">
        <f>F6*$N6</f>
        <v>204.642576523</v>
      </c>
      <c r="V6" s="7">
        <f t="shared" ref="V6:Z6" si="1">G6*$N6</f>
        <v>11.388010711</v>
      </c>
      <c r="W6" s="7">
        <f t="shared" si="1"/>
        <v>4.6669462839999998</v>
      </c>
      <c r="X6" s="7">
        <f t="shared" si="1"/>
        <v>31.968990977000001</v>
      </c>
      <c r="Y6" s="7">
        <f t="shared" si="1"/>
        <v>0.7864157839999999</v>
      </c>
      <c r="Z6" s="7">
        <f t="shared" si="1"/>
        <v>253.45665522100003</v>
      </c>
      <c r="AA6" s="7">
        <f>L6*$N6</f>
        <v>22.497659954</v>
      </c>
    </row>
    <row r="7" spans="1:27" s="6" customFormat="1" x14ac:dyDescent="0.25">
      <c r="A7" s="6">
        <v>2010</v>
      </c>
      <c r="B7" s="6" t="s">
        <v>5</v>
      </c>
      <c r="C7" s="6" t="s">
        <v>7</v>
      </c>
      <c r="D7" s="6" t="s">
        <v>8</v>
      </c>
      <c r="E7" s="7">
        <v>7.1399999999999996E-3</v>
      </c>
      <c r="F7" s="7">
        <v>1344.83482</v>
      </c>
      <c r="G7" s="7">
        <v>95.758160000000004</v>
      </c>
      <c r="H7" s="7">
        <v>40.119459999999997</v>
      </c>
      <c r="I7" s="7">
        <v>51.701459999999997</v>
      </c>
      <c r="J7" s="7">
        <v>6.7513699999999996</v>
      </c>
      <c r="K7" s="7">
        <f t="shared" si="0"/>
        <v>1539.1724099999999</v>
      </c>
      <c r="L7" s="7">
        <v>142.30641</v>
      </c>
      <c r="N7" s="6">
        <v>0.187</v>
      </c>
      <c r="P7" s="6">
        <v>2010</v>
      </c>
      <c r="Q7" s="6" t="s">
        <v>5</v>
      </c>
      <c r="R7" s="6" t="s">
        <v>7</v>
      </c>
      <c r="S7" s="6" t="s">
        <v>8</v>
      </c>
      <c r="T7" s="7">
        <f t="shared" ref="T7:T70" si="2">E7*$N7</f>
        <v>1.3351799999999998E-3</v>
      </c>
      <c r="U7" s="7">
        <f t="shared" ref="U7:U70" si="3">F7*$N7</f>
        <v>251.48411134</v>
      </c>
      <c r="V7" s="7">
        <f t="shared" ref="V7:V70" si="4">G7*$N7</f>
        <v>17.906775920000001</v>
      </c>
      <c r="W7" s="7">
        <f t="shared" ref="W7:W70" si="5">H7*$N7</f>
        <v>7.5023390199999991</v>
      </c>
      <c r="X7" s="7">
        <f t="shared" ref="X7:X70" si="6">I7*$N7</f>
        <v>9.6681730199999993</v>
      </c>
      <c r="Y7" s="7">
        <f t="shared" ref="Y7:Y70" si="7">J7*$N7</f>
        <v>1.2625061899999999</v>
      </c>
      <c r="Z7" s="7">
        <f t="shared" ref="Z7:Z70" si="8">K7*$N7</f>
        <v>287.82524066999997</v>
      </c>
      <c r="AA7" s="7">
        <f t="shared" ref="AA7:AA70" si="9">L7*$N7</f>
        <v>26.61129867</v>
      </c>
    </row>
    <row r="8" spans="1:27" s="6" customFormat="1" x14ac:dyDescent="0.25">
      <c r="A8" s="6">
        <v>2010</v>
      </c>
      <c r="B8" s="6" t="s">
        <v>5</v>
      </c>
      <c r="C8" s="6" t="s">
        <v>7</v>
      </c>
      <c r="D8" s="6" t="s">
        <v>9</v>
      </c>
      <c r="E8" s="7">
        <v>6.8100000000000001E-3</v>
      </c>
      <c r="F8" s="7">
        <v>1293.8606299999999</v>
      </c>
      <c r="G8" s="7">
        <v>87.778980000000004</v>
      </c>
      <c r="H8" s="7">
        <v>36.44061</v>
      </c>
      <c r="I8" s="7">
        <v>50.350769999999997</v>
      </c>
      <c r="J8" s="7">
        <v>6.1502400000000002</v>
      </c>
      <c r="K8" s="7">
        <f t="shared" si="0"/>
        <v>1474.5880400000001</v>
      </c>
      <c r="L8" s="7">
        <v>134.23746</v>
      </c>
      <c r="N8" s="6">
        <v>1.0979000000000001</v>
      </c>
      <c r="P8" s="6">
        <v>2010</v>
      </c>
      <c r="Q8" s="6" t="s">
        <v>5</v>
      </c>
      <c r="R8" s="6" t="s">
        <v>7</v>
      </c>
      <c r="S8" s="6" t="s">
        <v>9</v>
      </c>
      <c r="T8" s="7">
        <f t="shared" si="2"/>
        <v>7.4766990000000007E-3</v>
      </c>
      <c r="U8" s="7">
        <f t="shared" si="3"/>
        <v>1420.5295856770001</v>
      </c>
      <c r="V8" s="7">
        <f t="shared" si="4"/>
        <v>96.372542142000015</v>
      </c>
      <c r="W8" s="7">
        <f t="shared" si="5"/>
        <v>40.008145719000005</v>
      </c>
      <c r="X8" s="7">
        <f t="shared" si="6"/>
        <v>55.280110383</v>
      </c>
      <c r="Y8" s="7">
        <f t="shared" si="7"/>
        <v>6.7523484960000006</v>
      </c>
      <c r="Z8" s="7">
        <f t="shared" si="8"/>
        <v>1618.9502091160002</v>
      </c>
      <c r="AA8" s="7">
        <f t="shared" si="9"/>
        <v>147.379307334</v>
      </c>
    </row>
    <row r="9" spans="1:27" x14ac:dyDescent="0.25">
      <c r="A9">
        <v>2010</v>
      </c>
      <c r="B9" t="s">
        <v>5</v>
      </c>
      <c r="C9" t="s">
        <v>18</v>
      </c>
      <c r="D9" s="3" t="s">
        <v>17</v>
      </c>
      <c r="E9" s="1">
        <v>8.6700000000000006E-3</v>
      </c>
      <c r="F9" s="1">
        <v>1666.8664900000001</v>
      </c>
      <c r="G9" s="1">
        <v>115.82163</v>
      </c>
      <c r="H9" s="1">
        <v>49.215969999999999</v>
      </c>
      <c r="I9" s="1">
        <v>62.280760000000001</v>
      </c>
      <c r="J9" s="1">
        <v>8.2614900000000002</v>
      </c>
      <c r="K9" s="1">
        <f t="shared" si="0"/>
        <v>1902.4550100000001</v>
      </c>
      <c r="L9" s="1">
        <v>174.30382</v>
      </c>
      <c r="N9" s="1">
        <v>1.1269</v>
      </c>
      <c r="P9">
        <v>2010</v>
      </c>
      <c r="Q9" t="s">
        <v>5</v>
      </c>
      <c r="R9" t="s">
        <v>18</v>
      </c>
      <c r="S9" s="3" t="s">
        <v>17</v>
      </c>
      <c r="T9" s="7">
        <f t="shared" si="2"/>
        <v>9.7702230000000015E-3</v>
      </c>
      <c r="U9" s="7">
        <f t="shared" si="3"/>
        <v>1878.3918475810001</v>
      </c>
      <c r="V9" s="7">
        <f t="shared" si="4"/>
        <v>130.519394847</v>
      </c>
      <c r="W9" s="7">
        <f t="shared" si="5"/>
        <v>55.461476593</v>
      </c>
      <c r="X9" s="7">
        <f t="shared" si="6"/>
        <v>70.184188444</v>
      </c>
      <c r="Y9" s="7">
        <f t="shared" si="7"/>
        <v>9.309873081000001</v>
      </c>
      <c r="Z9" s="7">
        <f t="shared" si="8"/>
        <v>2143.876550769</v>
      </c>
      <c r="AA9" s="7">
        <f t="shared" si="9"/>
        <v>196.42297475800001</v>
      </c>
    </row>
    <row r="10" spans="1:27" s="10" customFormat="1" x14ac:dyDescent="0.25">
      <c r="A10" s="10">
        <v>2010</v>
      </c>
      <c r="B10" s="10" t="s">
        <v>5</v>
      </c>
      <c r="C10" s="10" t="s">
        <v>18</v>
      </c>
      <c r="D10" s="10" t="s">
        <v>21</v>
      </c>
      <c r="E10" s="11">
        <v>3.5860000000000003E-2</v>
      </c>
      <c r="F10" s="11">
        <v>2491.1301100000001</v>
      </c>
      <c r="G10" s="11">
        <v>157.33985999999999</v>
      </c>
      <c r="H10" s="11">
        <v>111.87921</v>
      </c>
      <c r="I10" s="11">
        <v>86.807730000000006</v>
      </c>
      <c r="J10" s="11">
        <v>16.47597</v>
      </c>
      <c r="K10" s="11">
        <f t="shared" si="0"/>
        <v>2863.6687400000001</v>
      </c>
      <c r="L10" s="11">
        <v>238.28595999999999</v>
      </c>
      <c r="N10" s="10">
        <v>0.98834999999999995</v>
      </c>
      <c r="P10" s="10">
        <v>2010</v>
      </c>
      <c r="Q10" s="10" t="s">
        <v>5</v>
      </c>
      <c r="R10" s="10" t="s">
        <v>18</v>
      </c>
      <c r="S10" s="10" t="s">
        <v>21</v>
      </c>
      <c r="T10" s="7">
        <f t="shared" si="2"/>
        <v>3.5442231000000005E-2</v>
      </c>
      <c r="U10" s="7">
        <f t="shared" si="3"/>
        <v>2462.1084442185002</v>
      </c>
      <c r="V10" s="7">
        <f t="shared" si="4"/>
        <v>155.50685063099999</v>
      </c>
      <c r="W10" s="7">
        <f t="shared" si="5"/>
        <v>110.57581720349999</v>
      </c>
      <c r="X10" s="7">
        <f t="shared" si="6"/>
        <v>85.796419945500006</v>
      </c>
      <c r="Y10" s="7">
        <f t="shared" si="7"/>
        <v>16.284024949500001</v>
      </c>
      <c r="Z10" s="7">
        <f t="shared" si="8"/>
        <v>2830.3069991789998</v>
      </c>
      <c r="AA10" s="7">
        <f t="shared" si="9"/>
        <v>235.50992856599999</v>
      </c>
    </row>
    <row r="11" spans="1:27" s="8" customFormat="1" x14ac:dyDescent="0.25">
      <c r="A11" s="8">
        <v>2010</v>
      </c>
      <c r="B11" s="8" t="s">
        <v>5</v>
      </c>
      <c r="C11" s="8" t="s">
        <v>18</v>
      </c>
      <c r="D11" s="8" t="s">
        <v>22</v>
      </c>
      <c r="E11" s="9">
        <v>4.086E-2</v>
      </c>
      <c r="F11" s="9">
        <v>3007.9971300000002</v>
      </c>
      <c r="G11" s="9">
        <v>193.87872999999999</v>
      </c>
      <c r="H11" s="9">
        <v>137.88533000000001</v>
      </c>
      <c r="I11" s="9">
        <v>100.65546999999999</v>
      </c>
      <c r="J11" s="9">
        <v>20.334540000000001</v>
      </c>
      <c r="K11" s="9">
        <f t="shared" si="0"/>
        <v>3460.7920600000002</v>
      </c>
      <c r="L11" s="9">
        <v>293.94378999999998</v>
      </c>
      <c r="N11" s="8">
        <v>0.93240999999999996</v>
      </c>
      <c r="P11" s="8">
        <v>2010</v>
      </c>
      <c r="Q11" s="8" t="s">
        <v>5</v>
      </c>
      <c r="R11" s="8" t="s">
        <v>18</v>
      </c>
      <c r="S11" s="8" t="s">
        <v>22</v>
      </c>
      <c r="T11" s="7">
        <f t="shared" si="2"/>
        <v>3.8098272599999997E-2</v>
      </c>
      <c r="U11" s="7">
        <f t="shared" si="3"/>
        <v>2804.6866039832998</v>
      </c>
      <c r="V11" s="7">
        <f t="shared" si="4"/>
        <v>180.77446663929999</v>
      </c>
      <c r="W11" s="7">
        <f t="shared" si="5"/>
        <v>128.56566054530001</v>
      </c>
      <c r="X11" s="7">
        <f t="shared" si="6"/>
        <v>93.852166782699996</v>
      </c>
      <c r="Y11" s="7">
        <f t="shared" si="7"/>
        <v>18.960128441399998</v>
      </c>
      <c r="Z11" s="7">
        <f t="shared" si="8"/>
        <v>3226.8771246646002</v>
      </c>
      <c r="AA11" s="7">
        <f t="shared" si="9"/>
        <v>274.07612923389996</v>
      </c>
    </row>
    <row r="12" spans="1:27" s="4" customFormat="1" x14ac:dyDescent="0.25">
      <c r="A12" s="4">
        <v>2010</v>
      </c>
      <c r="B12" s="4" t="s">
        <v>5</v>
      </c>
      <c r="C12" s="4" t="s">
        <v>18</v>
      </c>
      <c r="D12" s="4" t="s">
        <v>23</v>
      </c>
      <c r="E12" s="5">
        <v>5.2200000000000003E-2</v>
      </c>
      <c r="F12" s="5">
        <v>3408.9203200000002</v>
      </c>
      <c r="G12" s="5">
        <v>209.74959999999999</v>
      </c>
      <c r="H12" s="5">
        <v>165.04925</v>
      </c>
      <c r="I12" s="5">
        <v>116.54277</v>
      </c>
      <c r="J12" s="5">
        <v>23.077590000000001</v>
      </c>
      <c r="K12" s="5">
        <f t="shared" si="0"/>
        <v>3923.3917300000003</v>
      </c>
      <c r="L12" s="5">
        <v>325.4794</v>
      </c>
      <c r="N12" s="4">
        <v>1</v>
      </c>
      <c r="P12" s="4">
        <v>2010</v>
      </c>
      <c r="Q12" s="4" t="s">
        <v>5</v>
      </c>
      <c r="R12" s="4" t="s">
        <v>18</v>
      </c>
      <c r="S12" s="4" t="s">
        <v>23</v>
      </c>
      <c r="T12" s="7">
        <f t="shared" si="2"/>
        <v>5.2200000000000003E-2</v>
      </c>
      <c r="U12" s="7">
        <f t="shared" si="3"/>
        <v>3408.9203200000002</v>
      </c>
      <c r="V12" s="7">
        <f t="shared" si="4"/>
        <v>209.74959999999999</v>
      </c>
      <c r="W12" s="7">
        <f t="shared" si="5"/>
        <v>165.04925</v>
      </c>
      <c r="X12" s="7">
        <f t="shared" si="6"/>
        <v>116.54277</v>
      </c>
      <c r="Y12" s="7">
        <f t="shared" si="7"/>
        <v>23.077590000000001</v>
      </c>
      <c r="Z12" s="7">
        <f t="shared" si="8"/>
        <v>3923.3917300000003</v>
      </c>
      <c r="AA12" s="7">
        <f t="shared" si="9"/>
        <v>325.4794</v>
      </c>
    </row>
    <row r="13" spans="1:27" s="6" customFormat="1" x14ac:dyDescent="0.25">
      <c r="A13" s="6">
        <v>2010</v>
      </c>
      <c r="B13" s="6" t="s">
        <v>5</v>
      </c>
      <c r="C13" s="6" t="s">
        <v>7</v>
      </c>
      <c r="D13" s="6" t="s">
        <v>6</v>
      </c>
      <c r="E13" s="7">
        <v>2.5799999999999998E-3</v>
      </c>
      <c r="F13" s="7">
        <v>142.12277</v>
      </c>
      <c r="G13" s="7">
        <v>7.9088900000000004</v>
      </c>
      <c r="H13" s="7">
        <v>3.2411599999999998</v>
      </c>
      <c r="I13" s="7">
        <v>22.20223</v>
      </c>
      <c r="J13" s="7">
        <v>0.54615999999999998</v>
      </c>
      <c r="K13" s="7">
        <f t="shared" ref="K13:K15" si="10">SUM(E13:J13)</f>
        <v>176.02379000000002</v>
      </c>
      <c r="L13" s="7">
        <v>15.624459999999999</v>
      </c>
      <c r="N13" s="6">
        <v>0.83150000000000002</v>
      </c>
      <c r="P13" s="6">
        <v>2010</v>
      </c>
      <c r="Q13" s="6" t="s">
        <v>5</v>
      </c>
      <c r="R13" s="6" t="s">
        <v>7</v>
      </c>
      <c r="S13" s="6" t="s">
        <v>6</v>
      </c>
      <c r="T13" s="7">
        <f t="shared" si="2"/>
        <v>2.1452699999999999E-3</v>
      </c>
      <c r="U13" s="7">
        <f t="shared" si="3"/>
        <v>118.175083255</v>
      </c>
      <c r="V13" s="7">
        <f t="shared" si="4"/>
        <v>6.5762420350000008</v>
      </c>
      <c r="W13" s="7">
        <f t="shared" si="5"/>
        <v>2.6950245399999999</v>
      </c>
      <c r="X13" s="7">
        <f t="shared" si="6"/>
        <v>18.461154244999999</v>
      </c>
      <c r="Y13" s="7">
        <f t="shared" si="7"/>
        <v>0.45413204000000001</v>
      </c>
      <c r="Z13" s="7">
        <f t="shared" si="8"/>
        <v>146.36378138500001</v>
      </c>
      <c r="AA13" s="7">
        <f t="shared" si="9"/>
        <v>12.991738489999999</v>
      </c>
    </row>
    <row r="14" spans="1:27" s="6" customFormat="1" x14ac:dyDescent="0.25">
      <c r="A14" s="6">
        <v>2010</v>
      </c>
      <c r="B14" s="6" t="s">
        <v>5</v>
      </c>
      <c r="C14" s="6" t="s">
        <v>7</v>
      </c>
      <c r="D14" s="6" t="s">
        <v>8</v>
      </c>
      <c r="E14" s="7">
        <v>7.1399999999999996E-3</v>
      </c>
      <c r="F14" s="7">
        <v>1344.83482</v>
      </c>
      <c r="G14" s="7">
        <v>95.758160000000004</v>
      </c>
      <c r="H14" s="7">
        <v>40.119459999999997</v>
      </c>
      <c r="I14" s="7">
        <v>51.701459999999997</v>
      </c>
      <c r="J14" s="7">
        <v>6.7513699999999996</v>
      </c>
      <c r="K14" s="7">
        <f t="shared" si="10"/>
        <v>1539.1724099999999</v>
      </c>
      <c r="L14" s="7">
        <v>142.30641</v>
      </c>
      <c r="N14" s="6">
        <v>0.108</v>
      </c>
      <c r="P14" s="6">
        <v>2010</v>
      </c>
      <c r="Q14" s="6" t="s">
        <v>5</v>
      </c>
      <c r="R14" s="6" t="s">
        <v>7</v>
      </c>
      <c r="S14" s="6" t="s">
        <v>8</v>
      </c>
      <c r="T14" s="7">
        <f t="shared" si="2"/>
        <v>7.7111999999999992E-4</v>
      </c>
      <c r="U14" s="7">
        <f t="shared" si="3"/>
        <v>145.24216056</v>
      </c>
      <c r="V14" s="7">
        <f t="shared" si="4"/>
        <v>10.341881280000001</v>
      </c>
      <c r="W14" s="7">
        <f t="shared" si="5"/>
        <v>4.33290168</v>
      </c>
      <c r="X14" s="7">
        <f t="shared" si="6"/>
        <v>5.5837576799999997</v>
      </c>
      <c r="Y14" s="7">
        <f t="shared" si="7"/>
        <v>0.72914795999999993</v>
      </c>
      <c r="Z14" s="7">
        <f t="shared" si="8"/>
        <v>166.23062027999998</v>
      </c>
      <c r="AA14" s="7">
        <f t="shared" si="9"/>
        <v>15.36909228</v>
      </c>
    </row>
    <row r="15" spans="1:27" s="6" customFormat="1" x14ac:dyDescent="0.25">
      <c r="A15" s="6">
        <v>2010</v>
      </c>
      <c r="B15" s="6" t="s">
        <v>5</v>
      </c>
      <c r="C15" s="6" t="s">
        <v>7</v>
      </c>
      <c r="D15" s="6" t="s">
        <v>9</v>
      </c>
      <c r="E15" s="7">
        <v>6.8100000000000001E-3</v>
      </c>
      <c r="F15" s="7">
        <v>1293.8606299999999</v>
      </c>
      <c r="G15" s="7">
        <v>87.778980000000004</v>
      </c>
      <c r="H15" s="7">
        <v>36.44061</v>
      </c>
      <c r="I15" s="7">
        <v>50.350769999999997</v>
      </c>
      <c r="J15" s="7">
        <v>6.1502400000000002</v>
      </c>
      <c r="K15" s="7">
        <f t="shared" si="10"/>
        <v>1474.5880400000001</v>
      </c>
      <c r="L15" s="7">
        <v>134.23746</v>
      </c>
      <c r="N15" s="6">
        <v>0.63400000000000001</v>
      </c>
      <c r="P15" s="6">
        <v>2010</v>
      </c>
      <c r="Q15" s="6" t="s">
        <v>5</v>
      </c>
      <c r="R15" s="6" t="s">
        <v>7</v>
      </c>
      <c r="S15" s="6" t="s">
        <v>9</v>
      </c>
      <c r="T15" s="7">
        <f t="shared" si="2"/>
        <v>4.3175399999999999E-3</v>
      </c>
      <c r="U15" s="7">
        <f t="shared" si="3"/>
        <v>820.30763941999999</v>
      </c>
      <c r="V15" s="7">
        <f t="shared" si="4"/>
        <v>55.65187332</v>
      </c>
      <c r="W15" s="7">
        <f t="shared" si="5"/>
        <v>23.103346739999999</v>
      </c>
      <c r="X15" s="7">
        <f t="shared" si="6"/>
        <v>31.922388179999999</v>
      </c>
      <c r="Y15" s="7">
        <f t="shared" si="7"/>
        <v>3.8992521600000001</v>
      </c>
      <c r="Z15" s="7">
        <f t="shared" si="8"/>
        <v>934.88881736000008</v>
      </c>
      <c r="AA15" s="7">
        <f t="shared" si="9"/>
        <v>85.106549639999997</v>
      </c>
    </row>
    <row r="16" spans="1:27" x14ac:dyDescent="0.25">
      <c r="A16">
        <v>2010</v>
      </c>
      <c r="B16" t="s">
        <v>5</v>
      </c>
      <c r="C16" t="s">
        <v>19</v>
      </c>
      <c r="D16" s="3" t="s">
        <v>24</v>
      </c>
      <c r="E16" s="1">
        <v>1.372E-2</v>
      </c>
      <c r="F16" s="1">
        <v>1520.7314799999999</v>
      </c>
      <c r="G16" s="1">
        <v>108.63457</v>
      </c>
      <c r="H16" s="1">
        <v>70.915769999999995</v>
      </c>
      <c r="I16" s="1">
        <v>56.682040000000001</v>
      </c>
      <c r="J16" s="1">
        <v>10.89927</v>
      </c>
      <c r="K16" s="1">
        <f t="shared" si="0"/>
        <v>1767.8768499999996</v>
      </c>
      <c r="L16" s="1">
        <v>156.29352</v>
      </c>
      <c r="N16" s="1">
        <v>1.0025999999999999</v>
      </c>
      <c r="P16">
        <v>2010</v>
      </c>
      <c r="Q16" t="s">
        <v>5</v>
      </c>
      <c r="R16" t="s">
        <v>19</v>
      </c>
      <c r="S16" s="3" t="s">
        <v>24</v>
      </c>
      <c r="T16" s="7">
        <f t="shared" si="2"/>
        <v>1.3755671999999998E-2</v>
      </c>
      <c r="U16" s="7">
        <f t="shared" si="3"/>
        <v>1524.6853818479999</v>
      </c>
      <c r="V16" s="7">
        <f t="shared" si="4"/>
        <v>108.91701988199999</v>
      </c>
      <c r="W16" s="7">
        <f t="shared" si="5"/>
        <v>71.10015100199999</v>
      </c>
      <c r="X16" s="7">
        <f t="shared" si="6"/>
        <v>56.829413303999999</v>
      </c>
      <c r="Y16" s="7">
        <f t="shared" si="7"/>
        <v>10.927608101999999</v>
      </c>
      <c r="Z16" s="7">
        <f t="shared" si="8"/>
        <v>1772.4733298099995</v>
      </c>
      <c r="AA16" s="7">
        <f t="shared" si="9"/>
        <v>156.69988315199998</v>
      </c>
    </row>
    <row r="17" spans="1:27" s="8" customFormat="1" x14ac:dyDescent="0.25">
      <c r="A17" s="8">
        <v>2010</v>
      </c>
      <c r="B17" s="8" t="s">
        <v>5</v>
      </c>
      <c r="C17" s="8" t="s">
        <v>19</v>
      </c>
      <c r="D17" s="8" t="s">
        <v>25</v>
      </c>
      <c r="E17" s="9">
        <v>1.7600000000000001E-2</v>
      </c>
      <c r="F17" s="9">
        <v>2002.6417799999999</v>
      </c>
      <c r="G17" s="9">
        <v>143.91323</v>
      </c>
      <c r="H17" s="9">
        <v>95.549090000000007</v>
      </c>
      <c r="I17" s="9">
        <v>69.589479999999995</v>
      </c>
      <c r="J17" s="9">
        <v>14.59</v>
      </c>
      <c r="K17" s="9">
        <f t="shared" si="0"/>
        <v>2326.3011799999999</v>
      </c>
      <c r="L17" s="9">
        <v>209.42309</v>
      </c>
      <c r="N17" s="8">
        <v>0.93240999999999996</v>
      </c>
      <c r="P17" s="8">
        <v>2010</v>
      </c>
      <c r="Q17" s="8" t="s">
        <v>5</v>
      </c>
      <c r="R17" s="8" t="s">
        <v>19</v>
      </c>
      <c r="S17" s="8" t="s">
        <v>25</v>
      </c>
      <c r="T17" s="7">
        <f t="shared" si="2"/>
        <v>1.6410416000000001E-2</v>
      </c>
      <c r="U17" s="7">
        <f t="shared" si="3"/>
        <v>1867.2832220897999</v>
      </c>
      <c r="V17" s="7">
        <f t="shared" si="4"/>
        <v>134.18613478429998</v>
      </c>
      <c r="W17" s="7">
        <f t="shared" si="5"/>
        <v>89.090927006900003</v>
      </c>
      <c r="X17" s="7">
        <f t="shared" si="6"/>
        <v>64.885927046799992</v>
      </c>
      <c r="Y17" s="7">
        <f t="shared" si="7"/>
        <v>13.6038619</v>
      </c>
      <c r="Z17" s="7">
        <f t="shared" si="8"/>
        <v>2169.0664832437997</v>
      </c>
      <c r="AA17" s="7">
        <f t="shared" si="9"/>
        <v>195.2681833469</v>
      </c>
    </row>
    <row r="18" spans="1:27" s="4" customFormat="1" x14ac:dyDescent="0.25">
      <c r="A18" s="4">
        <v>2010</v>
      </c>
      <c r="B18" s="4" t="s">
        <v>5</v>
      </c>
      <c r="C18" s="4" t="s">
        <v>19</v>
      </c>
      <c r="D18" s="4" t="s">
        <v>26</v>
      </c>
      <c r="E18" s="5">
        <v>3.0509999999999999E-2</v>
      </c>
      <c r="F18" s="5">
        <v>2471.5169299999998</v>
      </c>
      <c r="G18" s="5">
        <v>163.16127</v>
      </c>
      <c r="H18" s="5">
        <v>125.57452000000001</v>
      </c>
      <c r="I18" s="5">
        <v>87.576530000000005</v>
      </c>
      <c r="J18" s="5">
        <v>17.721319999999999</v>
      </c>
      <c r="K18" s="5">
        <f t="shared" si="0"/>
        <v>2865.5810799999999</v>
      </c>
      <c r="L18" s="5">
        <v>246.67146</v>
      </c>
      <c r="N18" s="4">
        <v>1</v>
      </c>
      <c r="P18" s="4">
        <v>2010</v>
      </c>
      <c r="Q18" s="4" t="s">
        <v>5</v>
      </c>
      <c r="R18" s="4" t="s">
        <v>19</v>
      </c>
      <c r="S18" s="4" t="s">
        <v>26</v>
      </c>
      <c r="T18" s="7">
        <f t="shared" si="2"/>
        <v>3.0509999999999999E-2</v>
      </c>
      <c r="U18" s="7">
        <f t="shared" si="3"/>
        <v>2471.5169299999998</v>
      </c>
      <c r="V18" s="7">
        <f t="shared" si="4"/>
        <v>163.16127</v>
      </c>
      <c r="W18" s="7">
        <f t="shared" si="5"/>
        <v>125.57452000000001</v>
      </c>
      <c r="X18" s="7">
        <f t="shared" si="6"/>
        <v>87.576530000000005</v>
      </c>
      <c r="Y18" s="7">
        <f t="shared" si="7"/>
        <v>17.721319999999999</v>
      </c>
      <c r="Z18" s="7">
        <f t="shared" si="8"/>
        <v>2865.5810799999999</v>
      </c>
      <c r="AA18" s="7">
        <f t="shared" si="9"/>
        <v>246.67146</v>
      </c>
    </row>
    <row r="19" spans="1:27" s="6" customFormat="1" x14ac:dyDescent="0.25">
      <c r="A19" s="6">
        <v>2010</v>
      </c>
      <c r="B19" s="6" t="s">
        <v>5</v>
      </c>
      <c r="C19" s="6" t="s">
        <v>7</v>
      </c>
      <c r="D19" s="6" t="s">
        <v>6</v>
      </c>
      <c r="E19" s="7">
        <v>2.5799999999999998E-3</v>
      </c>
      <c r="F19" s="7">
        <v>142.12277</v>
      </c>
      <c r="G19" s="7">
        <v>7.9088900000000004</v>
      </c>
      <c r="H19" s="7">
        <v>3.2411599999999998</v>
      </c>
      <c r="I19" s="7">
        <v>22.20223</v>
      </c>
      <c r="J19" s="7">
        <v>0.54615999999999998</v>
      </c>
      <c r="K19" s="7">
        <f t="shared" ref="K19:K21" si="11">SUM(E19:J19)</f>
        <v>176.02379000000002</v>
      </c>
      <c r="L19" s="7">
        <v>15.624459999999999</v>
      </c>
      <c r="N19" s="6">
        <v>1.2737000000000001</v>
      </c>
      <c r="P19" s="6">
        <v>2010</v>
      </c>
      <c r="Q19" s="6" t="s">
        <v>5</v>
      </c>
      <c r="R19" s="6" t="s">
        <v>7</v>
      </c>
      <c r="S19" s="6" t="s">
        <v>6</v>
      </c>
      <c r="T19" s="7">
        <f t="shared" si="2"/>
        <v>3.2861459999999998E-3</v>
      </c>
      <c r="U19" s="7">
        <f t="shared" si="3"/>
        <v>181.02177214900001</v>
      </c>
      <c r="V19" s="7">
        <f t="shared" si="4"/>
        <v>10.073553193</v>
      </c>
      <c r="W19" s="7">
        <f t="shared" si="5"/>
        <v>4.1282654919999997</v>
      </c>
      <c r="X19" s="7">
        <f t="shared" si="6"/>
        <v>28.278980351000001</v>
      </c>
      <c r="Y19" s="7">
        <f t="shared" si="7"/>
        <v>0.69564399200000004</v>
      </c>
      <c r="Z19" s="7">
        <f t="shared" si="8"/>
        <v>224.20150132300003</v>
      </c>
      <c r="AA19" s="7">
        <f t="shared" si="9"/>
        <v>19.900874701999999</v>
      </c>
    </row>
    <row r="20" spans="1:27" s="6" customFormat="1" x14ac:dyDescent="0.25">
      <c r="A20" s="6">
        <v>2010</v>
      </c>
      <c r="B20" s="6" t="s">
        <v>5</v>
      </c>
      <c r="C20" s="6" t="s">
        <v>7</v>
      </c>
      <c r="D20" s="6" t="s">
        <v>8</v>
      </c>
      <c r="E20" s="7">
        <v>7.1399999999999996E-3</v>
      </c>
      <c r="F20" s="7">
        <v>1344.83482</v>
      </c>
      <c r="G20" s="7">
        <v>95.758160000000004</v>
      </c>
      <c r="H20" s="7">
        <v>40.119459999999997</v>
      </c>
      <c r="I20" s="7">
        <v>51.701459999999997</v>
      </c>
      <c r="J20" s="7">
        <v>6.7513699999999996</v>
      </c>
      <c r="K20" s="7">
        <f t="shared" si="11"/>
        <v>1539.1724099999999</v>
      </c>
      <c r="L20" s="7">
        <v>142.30641</v>
      </c>
      <c r="N20" s="6">
        <v>0.16539999999999999</v>
      </c>
      <c r="P20" s="6">
        <v>2010</v>
      </c>
      <c r="Q20" s="6" t="s">
        <v>5</v>
      </c>
      <c r="R20" s="6" t="s">
        <v>7</v>
      </c>
      <c r="S20" s="6" t="s">
        <v>8</v>
      </c>
      <c r="T20" s="7">
        <f t="shared" si="2"/>
        <v>1.1809559999999999E-3</v>
      </c>
      <c r="U20" s="7">
        <f t="shared" si="3"/>
        <v>222.435679228</v>
      </c>
      <c r="V20" s="7">
        <f t="shared" si="4"/>
        <v>15.838399664000001</v>
      </c>
      <c r="W20" s="7">
        <f t="shared" si="5"/>
        <v>6.6357586839999989</v>
      </c>
      <c r="X20" s="7">
        <f t="shared" si="6"/>
        <v>8.5514214839999987</v>
      </c>
      <c r="Y20" s="7">
        <f t="shared" si="7"/>
        <v>1.116676598</v>
      </c>
      <c r="Z20" s="7">
        <f t="shared" si="8"/>
        <v>254.57911661399996</v>
      </c>
      <c r="AA20" s="7">
        <f t="shared" si="9"/>
        <v>23.537480213999999</v>
      </c>
    </row>
    <row r="21" spans="1:27" s="6" customFormat="1" x14ac:dyDescent="0.25">
      <c r="A21" s="6">
        <v>2010</v>
      </c>
      <c r="B21" s="6" t="s">
        <v>5</v>
      </c>
      <c r="C21" s="6" t="s">
        <v>7</v>
      </c>
      <c r="D21" s="6" t="s">
        <v>9</v>
      </c>
      <c r="E21" s="7">
        <v>6.8100000000000001E-3</v>
      </c>
      <c r="F21" s="7">
        <v>1293.8606299999999</v>
      </c>
      <c r="G21" s="7">
        <v>87.778980000000004</v>
      </c>
      <c r="H21" s="7">
        <v>36.44061</v>
      </c>
      <c r="I21" s="7">
        <v>50.350769999999997</v>
      </c>
      <c r="J21" s="7">
        <v>6.1502400000000002</v>
      </c>
      <c r="K21" s="7">
        <f t="shared" si="11"/>
        <v>1474.5880400000001</v>
      </c>
      <c r="L21" s="7">
        <v>134.23746</v>
      </c>
      <c r="N21" s="6">
        <v>0.97119999999999995</v>
      </c>
      <c r="P21" s="6">
        <v>2010</v>
      </c>
      <c r="Q21" s="6" t="s">
        <v>5</v>
      </c>
      <c r="R21" s="6" t="s">
        <v>7</v>
      </c>
      <c r="S21" s="6" t="s">
        <v>9</v>
      </c>
      <c r="T21" s="7">
        <f t="shared" si="2"/>
        <v>6.6138719999999998E-3</v>
      </c>
      <c r="U21" s="7">
        <f t="shared" si="3"/>
        <v>1256.5974438559999</v>
      </c>
      <c r="V21" s="7">
        <f t="shared" si="4"/>
        <v>85.250945376000004</v>
      </c>
      <c r="W21" s="7">
        <f t="shared" si="5"/>
        <v>35.391120432000001</v>
      </c>
      <c r="X21" s="7">
        <f t="shared" si="6"/>
        <v>48.900667823999996</v>
      </c>
      <c r="Y21" s="7">
        <f t="shared" si="7"/>
        <v>5.9731130879999998</v>
      </c>
      <c r="Z21" s="7">
        <f t="shared" si="8"/>
        <v>1432.1199044479999</v>
      </c>
      <c r="AA21" s="7">
        <f t="shared" si="9"/>
        <v>130.37142115199998</v>
      </c>
    </row>
    <row r="22" spans="1:27" x14ac:dyDescent="0.25">
      <c r="A22">
        <v>2010</v>
      </c>
      <c r="B22" t="s">
        <v>5</v>
      </c>
      <c r="C22" t="s">
        <v>20</v>
      </c>
      <c r="D22" s="3" t="s">
        <v>28</v>
      </c>
      <c r="E22" s="1">
        <v>1.512E-2</v>
      </c>
      <c r="F22" s="1">
        <v>2387.7192500000001</v>
      </c>
      <c r="G22" s="1">
        <v>170.07525999999999</v>
      </c>
      <c r="H22" s="1">
        <v>97.864490000000004</v>
      </c>
      <c r="I22" s="1">
        <v>76.981369999999998</v>
      </c>
      <c r="J22" s="1">
        <v>15.50107</v>
      </c>
      <c r="K22" s="1">
        <f t="shared" si="0"/>
        <v>2748.1565599999999</v>
      </c>
      <c r="L22" s="1">
        <v>248.31528</v>
      </c>
      <c r="N22" s="1">
        <v>1.0623</v>
      </c>
      <c r="P22">
        <v>2010</v>
      </c>
      <c r="Q22" t="s">
        <v>5</v>
      </c>
      <c r="R22" t="s">
        <v>20</v>
      </c>
      <c r="S22" s="3" t="s">
        <v>28</v>
      </c>
      <c r="T22" s="7">
        <f t="shared" si="2"/>
        <v>1.6061975999999999E-2</v>
      </c>
      <c r="U22" s="7">
        <f t="shared" si="3"/>
        <v>2536.4741592750001</v>
      </c>
      <c r="V22" s="7">
        <f t="shared" si="4"/>
        <v>180.67094869799999</v>
      </c>
      <c r="W22" s="7">
        <f t="shared" si="5"/>
        <v>103.96144772700001</v>
      </c>
      <c r="X22" s="7">
        <f t="shared" si="6"/>
        <v>81.777309351</v>
      </c>
      <c r="Y22" s="7">
        <f t="shared" si="7"/>
        <v>16.466786661</v>
      </c>
      <c r="Z22" s="7">
        <f t="shared" si="8"/>
        <v>2919.3667136879999</v>
      </c>
      <c r="AA22" s="7">
        <f t="shared" si="9"/>
        <v>263.78532194400003</v>
      </c>
    </row>
    <row r="23" spans="1:27" s="10" customFormat="1" x14ac:dyDescent="0.25">
      <c r="A23" s="10">
        <v>2010</v>
      </c>
      <c r="B23" s="10" t="s">
        <v>5</v>
      </c>
      <c r="C23" s="10" t="s">
        <v>20</v>
      </c>
      <c r="D23" s="10" t="s">
        <v>27</v>
      </c>
      <c r="E23" s="11">
        <v>4.215E-2</v>
      </c>
      <c r="F23" s="11">
        <v>3156.8030600000002</v>
      </c>
      <c r="G23" s="11">
        <v>208.07565</v>
      </c>
      <c r="H23" s="11">
        <v>160.94542000000001</v>
      </c>
      <c r="I23" s="11">
        <v>98.515659999999997</v>
      </c>
      <c r="J23" s="11">
        <v>23.716429999999999</v>
      </c>
      <c r="K23" s="11">
        <f t="shared" si="0"/>
        <v>3648.0983700000002</v>
      </c>
      <c r="L23" s="11">
        <v>306.42653000000001</v>
      </c>
      <c r="N23" s="10">
        <v>0.98834999999999995</v>
      </c>
      <c r="P23" s="10">
        <v>2010</v>
      </c>
      <c r="Q23" s="10" t="s">
        <v>5</v>
      </c>
      <c r="R23" s="10" t="s">
        <v>20</v>
      </c>
      <c r="S23" s="10" t="s">
        <v>27</v>
      </c>
      <c r="T23" s="7">
        <f t="shared" si="2"/>
        <v>4.1658952499999999E-2</v>
      </c>
      <c r="U23" s="7">
        <f t="shared" si="3"/>
        <v>3120.0263043509999</v>
      </c>
      <c r="V23" s="7">
        <f t="shared" si="4"/>
        <v>205.65156867749999</v>
      </c>
      <c r="W23" s="7">
        <f t="shared" si="5"/>
        <v>159.070405857</v>
      </c>
      <c r="X23" s="7">
        <f t="shared" si="6"/>
        <v>97.367952560999996</v>
      </c>
      <c r="Y23" s="7">
        <f t="shared" si="7"/>
        <v>23.440133590499997</v>
      </c>
      <c r="Z23" s="7">
        <f t="shared" si="8"/>
        <v>3605.5980239894998</v>
      </c>
      <c r="AA23" s="7">
        <f t="shared" si="9"/>
        <v>302.85666092550002</v>
      </c>
    </row>
    <row r="24" spans="1:27" s="8" customFormat="1" x14ac:dyDescent="0.25">
      <c r="A24" s="8">
        <v>2010</v>
      </c>
      <c r="B24" s="8" t="s">
        <v>5</v>
      </c>
      <c r="C24" s="8" t="s">
        <v>20</v>
      </c>
      <c r="D24" s="8" t="s">
        <v>29</v>
      </c>
      <c r="E24" s="9">
        <v>4.752E-2</v>
      </c>
      <c r="F24" s="9">
        <v>3713.6104500000001</v>
      </c>
      <c r="G24" s="9">
        <v>247.65867</v>
      </c>
      <c r="H24" s="9">
        <v>189.89551</v>
      </c>
      <c r="I24" s="9">
        <v>113.06588000000001</v>
      </c>
      <c r="J24" s="9">
        <v>28.009429999999998</v>
      </c>
      <c r="K24" s="9">
        <f t="shared" si="0"/>
        <v>4292.2874600000005</v>
      </c>
      <c r="L24" s="9">
        <v>366.1728</v>
      </c>
      <c r="N24" s="8">
        <v>0.93240999999999996</v>
      </c>
      <c r="P24" s="8">
        <v>2010</v>
      </c>
      <c r="Q24" s="8" t="s">
        <v>5</v>
      </c>
      <c r="R24" s="8" t="s">
        <v>20</v>
      </c>
      <c r="S24" s="8" t="s">
        <v>29</v>
      </c>
      <c r="T24" s="7">
        <f t="shared" si="2"/>
        <v>4.4308123200000001E-2</v>
      </c>
      <c r="U24" s="7">
        <f t="shared" si="3"/>
        <v>3462.6075196844999</v>
      </c>
      <c r="V24" s="7">
        <f t="shared" si="4"/>
        <v>230.91942049469998</v>
      </c>
      <c r="W24" s="7">
        <f t="shared" si="5"/>
        <v>177.06047247909999</v>
      </c>
      <c r="X24" s="7">
        <f t="shared" si="6"/>
        <v>105.4237571708</v>
      </c>
      <c r="Y24" s="7">
        <f t="shared" si="7"/>
        <v>26.116272626299999</v>
      </c>
      <c r="Z24" s="7">
        <f t="shared" si="8"/>
        <v>4002.1717505786</v>
      </c>
      <c r="AA24" s="7">
        <f t="shared" si="9"/>
        <v>341.42318044799998</v>
      </c>
    </row>
    <row r="25" spans="1:27" s="4" customFormat="1" x14ac:dyDescent="0.25">
      <c r="A25" s="4">
        <v>2010</v>
      </c>
      <c r="B25" s="4" t="s">
        <v>5</v>
      </c>
      <c r="C25" s="4" t="s">
        <v>20</v>
      </c>
      <c r="D25" s="4" t="s">
        <v>30</v>
      </c>
      <c r="E25" s="5">
        <v>5.8409999999999997E-2</v>
      </c>
      <c r="F25" s="5">
        <v>4066.84123</v>
      </c>
      <c r="G25" s="5">
        <v>259.89454999999998</v>
      </c>
      <c r="H25" s="5">
        <v>213.54406</v>
      </c>
      <c r="I25" s="5">
        <v>128.11435</v>
      </c>
      <c r="J25" s="5">
        <v>30.233730000000001</v>
      </c>
      <c r="K25" s="5">
        <f t="shared" si="0"/>
        <v>4698.6863300000005</v>
      </c>
      <c r="L25" s="5">
        <v>392.82645000000002</v>
      </c>
      <c r="N25" s="4">
        <v>1</v>
      </c>
      <c r="P25" s="4">
        <v>2010</v>
      </c>
      <c r="Q25" s="4" t="s">
        <v>5</v>
      </c>
      <c r="R25" s="4" t="s">
        <v>20</v>
      </c>
      <c r="S25" s="4" t="s">
        <v>30</v>
      </c>
      <c r="T25" s="7">
        <f t="shared" si="2"/>
        <v>5.8409999999999997E-2</v>
      </c>
      <c r="U25" s="7">
        <f t="shared" si="3"/>
        <v>4066.84123</v>
      </c>
      <c r="V25" s="7">
        <f t="shared" si="4"/>
        <v>259.89454999999998</v>
      </c>
      <c r="W25" s="7">
        <f t="shared" si="5"/>
        <v>213.54406</v>
      </c>
      <c r="X25" s="7">
        <f t="shared" si="6"/>
        <v>128.11435</v>
      </c>
      <c r="Y25" s="7">
        <f t="shared" si="7"/>
        <v>30.233730000000001</v>
      </c>
      <c r="Z25" s="7">
        <f t="shared" si="8"/>
        <v>4698.6863300000005</v>
      </c>
      <c r="AA25" s="7">
        <f t="shared" si="9"/>
        <v>392.82645000000002</v>
      </c>
    </row>
    <row r="26" spans="1:27" x14ac:dyDescent="0.25">
      <c r="T26" s="7">
        <f t="shared" si="2"/>
        <v>0</v>
      </c>
      <c r="U26" s="7">
        <f t="shared" si="3"/>
        <v>0</v>
      </c>
      <c r="V26" s="7">
        <f t="shared" si="4"/>
        <v>0</v>
      </c>
      <c r="W26" s="7">
        <f t="shared" si="5"/>
        <v>0</v>
      </c>
      <c r="X26" s="7">
        <f t="shared" si="6"/>
        <v>0</v>
      </c>
      <c r="Y26" s="7">
        <f t="shared" si="7"/>
        <v>0</v>
      </c>
      <c r="Z26" s="7">
        <f t="shared" si="8"/>
        <v>0</v>
      </c>
      <c r="AA26" s="7">
        <f t="shared" si="9"/>
        <v>0</v>
      </c>
    </row>
    <row r="27" spans="1:27" s="6" customFormat="1" x14ac:dyDescent="0.25">
      <c r="A27" s="6">
        <v>2010</v>
      </c>
      <c r="B27" s="6" t="s">
        <v>31</v>
      </c>
      <c r="C27" s="6" t="s">
        <v>7</v>
      </c>
      <c r="D27" s="6" t="s">
        <v>6</v>
      </c>
      <c r="E27" s="7">
        <v>2.5200000000000001E-3</v>
      </c>
      <c r="F27" s="7">
        <v>124.15107999999999</v>
      </c>
      <c r="G27" s="7">
        <v>1.84015</v>
      </c>
      <c r="H27" s="7">
        <v>31.612179999999999</v>
      </c>
      <c r="I27" s="7">
        <v>20.850650000000002</v>
      </c>
      <c r="J27" s="7">
        <v>3.0539200000000002</v>
      </c>
      <c r="K27" s="7">
        <f t="shared" ref="K27:K33" si="12">SUM(E27:J27)</f>
        <v>181.51050000000001</v>
      </c>
      <c r="L27" s="7">
        <v>11.775930000000001</v>
      </c>
      <c r="N27" s="6">
        <v>1.4399</v>
      </c>
      <c r="P27" s="6">
        <v>2010</v>
      </c>
      <c r="Q27" s="6" t="s">
        <v>31</v>
      </c>
      <c r="R27" s="6" t="s">
        <v>7</v>
      </c>
      <c r="S27" s="6" t="s">
        <v>6</v>
      </c>
      <c r="T27" s="7">
        <f t="shared" si="2"/>
        <v>3.6285480000000001E-3</v>
      </c>
      <c r="U27" s="7">
        <f t="shared" si="3"/>
        <v>178.765140092</v>
      </c>
      <c r="V27" s="7">
        <f t="shared" si="4"/>
        <v>2.6496319849999996</v>
      </c>
      <c r="W27" s="7">
        <f t="shared" si="5"/>
        <v>45.518377981999997</v>
      </c>
      <c r="X27" s="7">
        <f t="shared" si="6"/>
        <v>30.022850935000001</v>
      </c>
      <c r="Y27" s="7">
        <f t="shared" si="7"/>
        <v>4.3973394080000006</v>
      </c>
      <c r="Z27" s="7">
        <f t="shared" si="8"/>
        <v>261.35696895000001</v>
      </c>
      <c r="AA27" s="7">
        <f t="shared" si="9"/>
        <v>16.956161607000002</v>
      </c>
    </row>
    <row r="28" spans="1:27" s="6" customFormat="1" x14ac:dyDescent="0.25">
      <c r="A28" s="6">
        <v>2010</v>
      </c>
      <c r="B28" s="6" t="s">
        <v>31</v>
      </c>
      <c r="C28" s="6" t="s">
        <v>7</v>
      </c>
      <c r="D28" s="6" t="s">
        <v>8</v>
      </c>
      <c r="E28" s="7">
        <v>6.0099999999999997E-3</v>
      </c>
      <c r="F28" s="7">
        <v>1173.2003999999999</v>
      </c>
      <c r="G28" s="7">
        <v>23.01304</v>
      </c>
      <c r="H28" s="7">
        <v>392.70974999999999</v>
      </c>
      <c r="I28" s="7">
        <v>35.699849999999998</v>
      </c>
      <c r="J28" s="7">
        <v>38.077150000000003</v>
      </c>
      <c r="K28" s="7">
        <f t="shared" si="12"/>
        <v>1662.7062000000001</v>
      </c>
      <c r="L28" s="7">
        <v>98.724469999999997</v>
      </c>
      <c r="N28" s="6">
        <v>0.187</v>
      </c>
      <c r="P28" s="6">
        <v>2010</v>
      </c>
      <c r="Q28" s="6" t="s">
        <v>31</v>
      </c>
      <c r="R28" s="6" t="s">
        <v>7</v>
      </c>
      <c r="S28" s="6" t="s">
        <v>8</v>
      </c>
      <c r="T28" s="7">
        <f t="shared" si="2"/>
        <v>1.1238699999999999E-3</v>
      </c>
      <c r="U28" s="7">
        <f t="shared" si="3"/>
        <v>219.38847479999998</v>
      </c>
      <c r="V28" s="7">
        <f t="shared" si="4"/>
        <v>4.3034384799999996</v>
      </c>
      <c r="W28" s="7">
        <f t="shared" si="5"/>
        <v>73.43672325</v>
      </c>
      <c r="X28" s="7">
        <f t="shared" si="6"/>
        <v>6.6758719499999994</v>
      </c>
      <c r="Y28" s="7">
        <f t="shared" si="7"/>
        <v>7.1204270500000009</v>
      </c>
      <c r="Z28" s="7">
        <f t="shared" si="8"/>
        <v>310.92605940000004</v>
      </c>
      <c r="AA28" s="7">
        <f t="shared" si="9"/>
        <v>18.461475889999999</v>
      </c>
    </row>
    <row r="29" spans="1:27" s="6" customFormat="1" x14ac:dyDescent="0.25">
      <c r="A29" s="6">
        <v>2010</v>
      </c>
      <c r="B29" s="6" t="s">
        <v>31</v>
      </c>
      <c r="C29" s="6" t="s">
        <v>7</v>
      </c>
      <c r="D29" s="6" t="s">
        <v>9</v>
      </c>
      <c r="E29" s="7">
        <v>5.8500000000000002E-3</v>
      </c>
      <c r="F29" s="7">
        <v>1139.7479800000001</v>
      </c>
      <c r="G29" s="7">
        <v>20.91423</v>
      </c>
      <c r="H29" s="7">
        <v>359.70774999999998</v>
      </c>
      <c r="I29" s="7">
        <v>35.631819999999998</v>
      </c>
      <c r="J29" s="7">
        <v>34.859639999999999</v>
      </c>
      <c r="K29" s="7">
        <f t="shared" si="12"/>
        <v>1590.8672700000002</v>
      </c>
      <c r="L29" s="7">
        <v>94.384730000000005</v>
      </c>
      <c r="N29" s="6">
        <v>1.0979000000000001</v>
      </c>
      <c r="P29" s="6">
        <v>2010</v>
      </c>
      <c r="Q29" s="6" t="s">
        <v>31</v>
      </c>
      <c r="R29" s="6" t="s">
        <v>7</v>
      </c>
      <c r="S29" s="6" t="s">
        <v>9</v>
      </c>
      <c r="T29" s="7">
        <f t="shared" si="2"/>
        <v>6.4227150000000007E-3</v>
      </c>
      <c r="U29" s="7">
        <f t="shared" si="3"/>
        <v>1251.3293072420001</v>
      </c>
      <c r="V29" s="7">
        <f t="shared" si="4"/>
        <v>22.961733117000001</v>
      </c>
      <c r="W29" s="7">
        <f t="shared" si="5"/>
        <v>394.923138725</v>
      </c>
      <c r="X29" s="7">
        <f t="shared" si="6"/>
        <v>39.120175178000004</v>
      </c>
      <c r="Y29" s="7">
        <f t="shared" si="7"/>
        <v>38.272398756000001</v>
      </c>
      <c r="Z29" s="7">
        <f t="shared" si="8"/>
        <v>1746.6131757330004</v>
      </c>
      <c r="AA29" s="7">
        <f t="shared" si="9"/>
        <v>103.62499506700001</v>
      </c>
    </row>
    <row r="30" spans="1:27" x14ac:dyDescent="0.25">
      <c r="A30">
        <v>2010</v>
      </c>
      <c r="B30" t="s">
        <v>31</v>
      </c>
      <c r="C30" t="s">
        <v>18</v>
      </c>
      <c r="D30" s="3" t="s">
        <v>17</v>
      </c>
      <c r="E30" s="1">
        <v>7.2500000000000004E-3</v>
      </c>
      <c r="F30" s="1">
        <v>1454.1013700000001</v>
      </c>
      <c r="G30" s="1">
        <v>27.963509999999999</v>
      </c>
      <c r="H30" s="1">
        <v>474.67887999999999</v>
      </c>
      <c r="I30" s="1">
        <v>42.969909999999999</v>
      </c>
      <c r="J30" s="1">
        <v>46.067610000000002</v>
      </c>
      <c r="K30" s="1">
        <f t="shared" si="12"/>
        <v>2045.7885300000003</v>
      </c>
      <c r="L30" s="1">
        <v>121.25618</v>
      </c>
      <c r="N30" s="1">
        <v>1.1269</v>
      </c>
      <c r="P30">
        <v>2010</v>
      </c>
      <c r="Q30" t="s">
        <v>31</v>
      </c>
      <c r="R30" t="s">
        <v>18</v>
      </c>
      <c r="S30" s="3" t="s">
        <v>17</v>
      </c>
      <c r="T30" s="7">
        <f t="shared" si="2"/>
        <v>8.1700250000000009E-3</v>
      </c>
      <c r="U30" s="7">
        <f t="shared" si="3"/>
        <v>1638.6268338530001</v>
      </c>
      <c r="V30" s="7">
        <f t="shared" si="4"/>
        <v>31.512079418999999</v>
      </c>
      <c r="W30" s="7">
        <f t="shared" si="5"/>
        <v>534.91562987199995</v>
      </c>
      <c r="X30" s="7">
        <f t="shared" si="6"/>
        <v>48.422791578999998</v>
      </c>
      <c r="Y30" s="7">
        <f t="shared" si="7"/>
        <v>51.913589709</v>
      </c>
      <c r="Z30" s="7">
        <f t="shared" si="8"/>
        <v>2305.3990944570005</v>
      </c>
      <c r="AA30" s="7">
        <f t="shared" si="9"/>
        <v>136.64358924199999</v>
      </c>
    </row>
    <row r="31" spans="1:27" s="10" customFormat="1" x14ac:dyDescent="0.25">
      <c r="A31" s="10">
        <v>2010</v>
      </c>
      <c r="B31" s="10" t="s">
        <v>31</v>
      </c>
      <c r="C31" s="10" t="s">
        <v>18</v>
      </c>
      <c r="D31" s="10" t="s">
        <v>21</v>
      </c>
      <c r="E31" s="11">
        <v>3.3059999999999999E-2</v>
      </c>
      <c r="F31" s="11">
        <v>2172.6172299999998</v>
      </c>
      <c r="G31" s="11">
        <v>51.870629999999998</v>
      </c>
      <c r="H31" s="11">
        <v>624.59555</v>
      </c>
      <c r="I31" s="11">
        <v>62.905180000000001</v>
      </c>
      <c r="J31" s="11">
        <v>62.183369999999996</v>
      </c>
      <c r="K31" s="11">
        <f t="shared" si="12"/>
        <v>2974.2050200000003</v>
      </c>
      <c r="L31" s="11">
        <v>171.69718</v>
      </c>
      <c r="N31" s="10">
        <v>0.98834999999999995</v>
      </c>
      <c r="P31" s="10">
        <v>2010</v>
      </c>
      <c r="Q31" s="10" t="s">
        <v>31</v>
      </c>
      <c r="R31" s="10" t="s">
        <v>18</v>
      </c>
      <c r="S31" s="10" t="s">
        <v>21</v>
      </c>
      <c r="T31" s="7">
        <f t="shared" si="2"/>
        <v>3.2674850999999998E-2</v>
      </c>
      <c r="U31" s="7">
        <f t="shared" si="3"/>
        <v>2147.3062392704996</v>
      </c>
      <c r="V31" s="7">
        <f t="shared" si="4"/>
        <v>51.266337160499994</v>
      </c>
      <c r="W31" s="7">
        <f t="shared" si="5"/>
        <v>617.3190118425</v>
      </c>
      <c r="X31" s="7">
        <f t="shared" si="6"/>
        <v>62.172334653</v>
      </c>
      <c r="Y31" s="7">
        <f t="shared" si="7"/>
        <v>61.45893373949999</v>
      </c>
      <c r="Z31" s="7">
        <f t="shared" si="8"/>
        <v>2939.555531517</v>
      </c>
      <c r="AA31" s="7">
        <f t="shared" si="9"/>
        <v>169.696907853</v>
      </c>
    </row>
    <row r="32" spans="1:27" s="8" customFormat="1" x14ac:dyDescent="0.25">
      <c r="A32" s="8">
        <v>2010</v>
      </c>
      <c r="B32" s="8" t="s">
        <v>31</v>
      </c>
      <c r="C32" s="8" t="s">
        <v>18</v>
      </c>
      <c r="D32" s="8" t="s">
        <v>22</v>
      </c>
      <c r="E32" s="9">
        <v>3.7319999999999999E-2</v>
      </c>
      <c r="F32" s="9">
        <v>2616.3732500000001</v>
      </c>
      <c r="G32" s="9">
        <v>65.367549999999994</v>
      </c>
      <c r="H32" s="9">
        <v>763.62392999999997</v>
      </c>
      <c r="I32" s="9">
        <v>71.690150000000003</v>
      </c>
      <c r="J32" s="9">
        <v>76.130939999999995</v>
      </c>
      <c r="K32" s="9">
        <f t="shared" si="12"/>
        <v>3593.2231399999996</v>
      </c>
      <c r="L32" s="9">
        <v>212.18672000000001</v>
      </c>
      <c r="N32" s="8">
        <v>0.93240999999999996</v>
      </c>
      <c r="P32" s="8">
        <v>2010</v>
      </c>
      <c r="Q32" s="8" t="s">
        <v>31</v>
      </c>
      <c r="R32" s="8" t="s">
        <v>18</v>
      </c>
      <c r="S32" s="8" t="s">
        <v>22</v>
      </c>
      <c r="T32" s="7">
        <f t="shared" si="2"/>
        <v>3.4797541199999997E-2</v>
      </c>
      <c r="U32" s="7">
        <f t="shared" si="3"/>
        <v>2439.5325820325002</v>
      </c>
      <c r="V32" s="7">
        <f t="shared" si="4"/>
        <v>60.949357295499993</v>
      </c>
      <c r="W32" s="7">
        <f t="shared" si="5"/>
        <v>712.01058857129999</v>
      </c>
      <c r="X32" s="7">
        <f t="shared" si="6"/>
        <v>66.844612761500002</v>
      </c>
      <c r="Y32" s="7">
        <f t="shared" si="7"/>
        <v>70.985249765399999</v>
      </c>
      <c r="Z32" s="7">
        <f t="shared" si="8"/>
        <v>3350.3571879673996</v>
      </c>
      <c r="AA32" s="7">
        <f t="shared" si="9"/>
        <v>197.8450195952</v>
      </c>
    </row>
    <row r="33" spans="1:27" s="4" customFormat="1" x14ac:dyDescent="0.25">
      <c r="A33" s="4">
        <v>2010</v>
      </c>
      <c r="B33" s="4" t="s">
        <v>31</v>
      </c>
      <c r="C33" s="4" t="s">
        <v>18</v>
      </c>
      <c r="D33" s="4" t="s">
        <v>23</v>
      </c>
      <c r="E33" s="5">
        <v>4.845E-2</v>
      </c>
      <c r="F33" s="5">
        <v>3039.2520500000001</v>
      </c>
      <c r="G33" s="5">
        <v>87.373609999999999</v>
      </c>
      <c r="H33" s="5">
        <v>762.84482000000003</v>
      </c>
      <c r="I33" s="5">
        <v>89.788300000000007</v>
      </c>
      <c r="J33" s="5">
        <v>76.419740000000004</v>
      </c>
      <c r="K33" s="5">
        <f t="shared" si="12"/>
        <v>4055.7269700000002</v>
      </c>
      <c r="L33" s="5">
        <v>247.5934</v>
      </c>
      <c r="N33" s="4">
        <v>1</v>
      </c>
      <c r="P33" s="4">
        <v>2010</v>
      </c>
      <c r="Q33" s="4" t="s">
        <v>31</v>
      </c>
      <c r="R33" s="4" t="s">
        <v>18</v>
      </c>
      <c r="S33" s="4" t="s">
        <v>23</v>
      </c>
      <c r="T33" s="7">
        <f t="shared" si="2"/>
        <v>4.845E-2</v>
      </c>
      <c r="U33" s="7">
        <f t="shared" si="3"/>
        <v>3039.2520500000001</v>
      </c>
      <c r="V33" s="7">
        <f t="shared" si="4"/>
        <v>87.373609999999999</v>
      </c>
      <c r="W33" s="7">
        <f t="shared" si="5"/>
        <v>762.84482000000003</v>
      </c>
      <c r="X33" s="7">
        <f t="shared" si="6"/>
        <v>89.788300000000007</v>
      </c>
      <c r="Y33" s="7">
        <f t="shared" si="7"/>
        <v>76.419740000000004</v>
      </c>
      <c r="Z33" s="7">
        <f t="shared" si="8"/>
        <v>4055.7269700000002</v>
      </c>
      <c r="AA33" s="7">
        <f t="shared" si="9"/>
        <v>247.5934</v>
      </c>
    </row>
    <row r="34" spans="1:27" s="6" customFormat="1" x14ac:dyDescent="0.25">
      <c r="A34" s="6">
        <v>2010</v>
      </c>
      <c r="B34" s="6" t="s">
        <v>31</v>
      </c>
      <c r="C34" s="6" t="s">
        <v>7</v>
      </c>
      <c r="D34" s="6" t="s">
        <v>6</v>
      </c>
      <c r="E34" s="7">
        <v>2.5200000000000001E-3</v>
      </c>
      <c r="F34" s="7">
        <v>124.15107999999999</v>
      </c>
      <c r="G34" s="7">
        <v>1.84015</v>
      </c>
      <c r="H34" s="7">
        <v>31.612179999999999</v>
      </c>
      <c r="I34" s="7">
        <v>20.850650000000002</v>
      </c>
      <c r="J34" s="7">
        <v>3.0539200000000002</v>
      </c>
      <c r="K34" s="7">
        <f t="shared" ref="K34:K36" si="13">SUM(E34:J34)</f>
        <v>181.51050000000001</v>
      </c>
      <c r="L34" s="7">
        <v>11.775930000000001</v>
      </c>
      <c r="N34" s="6">
        <v>0.83150000000000002</v>
      </c>
      <c r="P34" s="6">
        <v>2010</v>
      </c>
      <c r="Q34" s="6" t="s">
        <v>31</v>
      </c>
      <c r="R34" s="6" t="s">
        <v>7</v>
      </c>
      <c r="S34" s="6" t="s">
        <v>6</v>
      </c>
      <c r="T34" s="7">
        <f t="shared" si="2"/>
        <v>2.09538E-3</v>
      </c>
      <c r="U34" s="7">
        <f t="shared" si="3"/>
        <v>103.23162302</v>
      </c>
      <c r="V34" s="7">
        <f t="shared" si="4"/>
        <v>1.530084725</v>
      </c>
      <c r="W34" s="7">
        <f t="shared" si="5"/>
        <v>26.28552767</v>
      </c>
      <c r="X34" s="7">
        <f t="shared" si="6"/>
        <v>17.337315475</v>
      </c>
      <c r="Y34" s="7">
        <f t="shared" si="7"/>
        <v>2.5393344800000004</v>
      </c>
      <c r="Z34" s="7">
        <f t="shared" si="8"/>
        <v>150.92598075000001</v>
      </c>
      <c r="AA34" s="7">
        <f t="shared" si="9"/>
        <v>9.7916857950000011</v>
      </c>
    </row>
    <row r="35" spans="1:27" s="6" customFormat="1" x14ac:dyDescent="0.25">
      <c r="A35" s="6">
        <v>2010</v>
      </c>
      <c r="B35" s="6" t="s">
        <v>31</v>
      </c>
      <c r="C35" s="6" t="s">
        <v>7</v>
      </c>
      <c r="D35" s="6" t="s">
        <v>8</v>
      </c>
      <c r="E35" s="7">
        <v>6.0099999999999997E-3</v>
      </c>
      <c r="F35" s="7">
        <v>1173.2003999999999</v>
      </c>
      <c r="G35" s="7">
        <v>23.01304</v>
      </c>
      <c r="H35" s="7">
        <v>392.70974999999999</v>
      </c>
      <c r="I35" s="7">
        <v>35.699849999999998</v>
      </c>
      <c r="J35" s="7">
        <v>38.077150000000003</v>
      </c>
      <c r="K35" s="7">
        <f t="shared" si="13"/>
        <v>1662.7062000000001</v>
      </c>
      <c r="L35" s="7">
        <v>98.724469999999997</v>
      </c>
      <c r="N35" s="6">
        <v>0.108</v>
      </c>
      <c r="P35" s="6">
        <v>2010</v>
      </c>
      <c r="Q35" s="6" t="s">
        <v>31</v>
      </c>
      <c r="R35" s="6" t="s">
        <v>7</v>
      </c>
      <c r="S35" s="6" t="s">
        <v>8</v>
      </c>
      <c r="T35" s="7">
        <f t="shared" si="2"/>
        <v>6.4908000000000001E-4</v>
      </c>
      <c r="U35" s="7">
        <f t="shared" si="3"/>
        <v>126.7056432</v>
      </c>
      <c r="V35" s="7">
        <f t="shared" si="4"/>
        <v>2.4854083199999999</v>
      </c>
      <c r="W35" s="7">
        <f t="shared" si="5"/>
        <v>42.412652999999999</v>
      </c>
      <c r="X35" s="7">
        <f t="shared" si="6"/>
        <v>3.8555837999999998</v>
      </c>
      <c r="Y35" s="7">
        <f t="shared" si="7"/>
        <v>4.1123322</v>
      </c>
      <c r="Z35" s="7">
        <f t="shared" si="8"/>
        <v>179.5722696</v>
      </c>
      <c r="AA35" s="7">
        <f t="shared" si="9"/>
        <v>10.66224276</v>
      </c>
    </row>
    <row r="36" spans="1:27" s="6" customFormat="1" x14ac:dyDescent="0.25">
      <c r="A36" s="6">
        <v>2010</v>
      </c>
      <c r="B36" s="6" t="s">
        <v>31</v>
      </c>
      <c r="C36" s="6" t="s">
        <v>7</v>
      </c>
      <c r="D36" s="6" t="s">
        <v>9</v>
      </c>
      <c r="E36" s="7">
        <v>5.8500000000000002E-3</v>
      </c>
      <c r="F36" s="7">
        <v>1139.7479800000001</v>
      </c>
      <c r="G36" s="7">
        <v>20.91423</v>
      </c>
      <c r="H36" s="7">
        <v>359.70774999999998</v>
      </c>
      <c r="I36" s="7">
        <v>35.631819999999998</v>
      </c>
      <c r="J36" s="7">
        <v>34.859639999999999</v>
      </c>
      <c r="K36" s="7">
        <f t="shared" si="13"/>
        <v>1590.8672700000002</v>
      </c>
      <c r="L36" s="7">
        <v>94.384730000000005</v>
      </c>
      <c r="N36" s="6">
        <v>0.63400000000000001</v>
      </c>
      <c r="P36" s="6">
        <v>2010</v>
      </c>
      <c r="Q36" s="6" t="s">
        <v>31</v>
      </c>
      <c r="R36" s="6" t="s">
        <v>7</v>
      </c>
      <c r="S36" s="6" t="s">
        <v>9</v>
      </c>
      <c r="T36" s="7">
        <f t="shared" si="2"/>
        <v>3.7089000000000002E-3</v>
      </c>
      <c r="U36" s="7">
        <f t="shared" si="3"/>
        <v>722.60021932000006</v>
      </c>
      <c r="V36" s="7">
        <f t="shared" si="4"/>
        <v>13.25962182</v>
      </c>
      <c r="W36" s="7">
        <f t="shared" si="5"/>
        <v>228.05471349999999</v>
      </c>
      <c r="X36" s="7">
        <f t="shared" si="6"/>
        <v>22.590573879999997</v>
      </c>
      <c r="Y36" s="7">
        <f t="shared" si="7"/>
        <v>22.101011759999999</v>
      </c>
      <c r="Z36" s="7">
        <f t="shared" si="8"/>
        <v>1008.6098491800001</v>
      </c>
      <c r="AA36" s="7">
        <f t="shared" si="9"/>
        <v>59.839918820000001</v>
      </c>
    </row>
    <row r="37" spans="1:27" x14ac:dyDescent="0.25">
      <c r="A37">
        <v>2010</v>
      </c>
      <c r="B37" t="s">
        <v>31</v>
      </c>
      <c r="C37" t="s">
        <v>19</v>
      </c>
      <c r="D37" s="3" t="s">
        <v>24</v>
      </c>
      <c r="E37" s="1">
        <v>8.9099999999999995E-3</v>
      </c>
      <c r="F37" s="1">
        <v>1281.3095699999999</v>
      </c>
      <c r="G37" s="1">
        <v>35.173299999999998</v>
      </c>
      <c r="H37" s="1">
        <v>465.03228000000001</v>
      </c>
      <c r="I37" s="1">
        <v>40.731940000000002</v>
      </c>
      <c r="J37" s="1">
        <v>46.606090000000002</v>
      </c>
      <c r="K37" s="1">
        <f>SUM(E37:J37)</f>
        <v>1868.8620899999996</v>
      </c>
      <c r="L37" s="1">
        <v>106.33422</v>
      </c>
      <c r="N37" s="1">
        <v>1.0025999999999999</v>
      </c>
      <c r="P37">
        <v>2010</v>
      </c>
      <c r="Q37" t="s">
        <v>31</v>
      </c>
      <c r="R37" t="s">
        <v>19</v>
      </c>
      <c r="S37" s="3" t="s">
        <v>24</v>
      </c>
      <c r="T37" s="7">
        <f t="shared" si="2"/>
        <v>8.9331659999999993E-3</v>
      </c>
      <c r="U37" s="7">
        <f t="shared" si="3"/>
        <v>1284.6409748819999</v>
      </c>
      <c r="V37" s="7">
        <f t="shared" si="4"/>
        <v>35.264750579999998</v>
      </c>
      <c r="W37" s="7">
        <f t="shared" si="5"/>
        <v>466.241363928</v>
      </c>
      <c r="X37" s="7">
        <f t="shared" si="6"/>
        <v>40.837843043999996</v>
      </c>
      <c r="Y37" s="7">
        <f t="shared" si="7"/>
        <v>46.727265834000001</v>
      </c>
      <c r="Z37" s="7">
        <f t="shared" si="8"/>
        <v>1873.7211314339995</v>
      </c>
      <c r="AA37" s="7">
        <f t="shared" si="9"/>
        <v>106.61068897199999</v>
      </c>
    </row>
    <row r="38" spans="1:27" s="8" customFormat="1" x14ac:dyDescent="0.25">
      <c r="A38" s="8">
        <v>2010</v>
      </c>
      <c r="B38" s="8" t="s">
        <v>31</v>
      </c>
      <c r="C38" s="8" t="s">
        <v>19</v>
      </c>
      <c r="D38" s="8" t="s">
        <v>25</v>
      </c>
      <c r="E38" s="9">
        <v>1.1860000000000001E-2</v>
      </c>
      <c r="F38" s="9">
        <v>1691.1911700000001</v>
      </c>
      <c r="G38" s="9">
        <v>48.206539999999997</v>
      </c>
      <c r="H38" s="9">
        <v>601.60185000000001</v>
      </c>
      <c r="I38" s="9">
        <v>48.809719999999999</v>
      </c>
      <c r="J38" s="9">
        <v>60.332099999999997</v>
      </c>
      <c r="K38" s="9">
        <f>SUM(E38:J38)</f>
        <v>2450.1532400000001</v>
      </c>
      <c r="L38" s="9">
        <v>144.52888999999999</v>
      </c>
      <c r="N38" s="8">
        <v>0.93240999999999996</v>
      </c>
      <c r="P38" s="8">
        <v>2010</v>
      </c>
      <c r="Q38" s="8" t="s">
        <v>31</v>
      </c>
      <c r="R38" s="8" t="s">
        <v>19</v>
      </c>
      <c r="S38" s="8" t="s">
        <v>25</v>
      </c>
      <c r="T38" s="7">
        <f t="shared" si="2"/>
        <v>1.10583826E-2</v>
      </c>
      <c r="U38" s="7">
        <f t="shared" si="3"/>
        <v>1576.8835588197001</v>
      </c>
      <c r="V38" s="7">
        <f t="shared" si="4"/>
        <v>44.948259961399998</v>
      </c>
      <c r="W38" s="7">
        <f t="shared" si="5"/>
        <v>560.93958095849996</v>
      </c>
      <c r="X38" s="7">
        <f t="shared" si="6"/>
        <v>45.510671025199997</v>
      </c>
      <c r="Y38" s="7">
        <f t="shared" si="7"/>
        <v>56.254253360999996</v>
      </c>
      <c r="Z38" s="7">
        <f t="shared" si="8"/>
        <v>2284.5473825084</v>
      </c>
      <c r="AA38" s="7">
        <f t="shared" si="9"/>
        <v>134.76018232489997</v>
      </c>
    </row>
    <row r="39" spans="1:27" s="4" customFormat="1" x14ac:dyDescent="0.25">
      <c r="A39" s="4">
        <v>2010</v>
      </c>
      <c r="B39" s="4" t="s">
        <v>31</v>
      </c>
      <c r="C39" s="4" t="s">
        <v>19</v>
      </c>
      <c r="D39" s="4" t="s">
        <v>26</v>
      </c>
      <c r="E39" s="5">
        <v>2.47E-2</v>
      </c>
      <c r="F39" s="5">
        <v>2176.60302</v>
      </c>
      <c r="G39" s="5">
        <v>71.372510000000005</v>
      </c>
      <c r="H39" s="5">
        <v>611.77381000000003</v>
      </c>
      <c r="I39" s="5">
        <v>68.454359999999994</v>
      </c>
      <c r="J39" s="5">
        <v>61.688749999999999</v>
      </c>
      <c r="K39" s="5">
        <f>SUM(E39:J39)</f>
        <v>2989.9171500000002</v>
      </c>
      <c r="L39" s="5">
        <v>184.50856999999999</v>
      </c>
      <c r="N39" s="4">
        <v>1</v>
      </c>
      <c r="P39" s="4">
        <v>2010</v>
      </c>
      <c r="Q39" s="4" t="s">
        <v>31</v>
      </c>
      <c r="R39" s="4" t="s">
        <v>19</v>
      </c>
      <c r="S39" s="4" t="s">
        <v>26</v>
      </c>
      <c r="T39" s="7">
        <f t="shared" si="2"/>
        <v>2.47E-2</v>
      </c>
      <c r="U39" s="7">
        <f t="shared" si="3"/>
        <v>2176.60302</v>
      </c>
      <c r="V39" s="7">
        <f t="shared" si="4"/>
        <v>71.372510000000005</v>
      </c>
      <c r="W39" s="7">
        <f t="shared" si="5"/>
        <v>611.77381000000003</v>
      </c>
      <c r="X39" s="7">
        <f t="shared" si="6"/>
        <v>68.454359999999994</v>
      </c>
      <c r="Y39" s="7">
        <f t="shared" si="7"/>
        <v>61.688749999999999</v>
      </c>
      <c r="Z39" s="7">
        <f t="shared" si="8"/>
        <v>2989.9171500000002</v>
      </c>
      <c r="AA39" s="7">
        <f t="shared" si="9"/>
        <v>184.50856999999999</v>
      </c>
    </row>
    <row r="40" spans="1:27" s="6" customFormat="1" x14ac:dyDescent="0.25">
      <c r="A40" s="6">
        <v>2010</v>
      </c>
      <c r="B40" s="6" t="s">
        <v>31</v>
      </c>
      <c r="C40" s="6" t="s">
        <v>7</v>
      </c>
      <c r="D40" s="6" t="s">
        <v>6</v>
      </c>
      <c r="E40" s="7">
        <v>2.5200000000000001E-3</v>
      </c>
      <c r="F40" s="7">
        <v>124.15107999999999</v>
      </c>
      <c r="G40" s="7">
        <v>1.84015</v>
      </c>
      <c r="H40" s="7">
        <v>31.612179999999999</v>
      </c>
      <c r="I40" s="7">
        <v>20.850650000000002</v>
      </c>
      <c r="J40" s="7">
        <v>3.0539200000000002</v>
      </c>
      <c r="K40" s="7">
        <f t="shared" ref="K40:K42" si="14">SUM(E40:J40)</f>
        <v>181.51050000000001</v>
      </c>
      <c r="L40" s="7">
        <v>11.775930000000001</v>
      </c>
      <c r="N40" s="6">
        <v>1.2737000000000001</v>
      </c>
      <c r="P40" s="6">
        <v>2010</v>
      </c>
      <c r="Q40" s="6" t="s">
        <v>31</v>
      </c>
      <c r="R40" s="6" t="s">
        <v>7</v>
      </c>
      <c r="S40" s="6" t="s">
        <v>6</v>
      </c>
      <c r="T40" s="7">
        <f t="shared" si="2"/>
        <v>3.2097240000000002E-3</v>
      </c>
      <c r="U40" s="7">
        <f t="shared" si="3"/>
        <v>158.13123059599999</v>
      </c>
      <c r="V40" s="7">
        <f t="shared" si="4"/>
        <v>2.3437990549999999</v>
      </c>
      <c r="W40" s="7">
        <f t="shared" si="5"/>
        <v>40.264433666000002</v>
      </c>
      <c r="X40" s="7">
        <f t="shared" si="6"/>
        <v>26.557472905000004</v>
      </c>
      <c r="Y40" s="7">
        <f t="shared" si="7"/>
        <v>3.8897779040000002</v>
      </c>
      <c r="Z40" s="7">
        <f t="shared" si="8"/>
        <v>231.18992385000001</v>
      </c>
      <c r="AA40" s="7">
        <f t="shared" si="9"/>
        <v>14.999002041000001</v>
      </c>
    </row>
    <row r="41" spans="1:27" s="6" customFormat="1" x14ac:dyDescent="0.25">
      <c r="A41" s="6">
        <v>2010</v>
      </c>
      <c r="B41" s="6" t="s">
        <v>31</v>
      </c>
      <c r="C41" s="6" t="s">
        <v>7</v>
      </c>
      <c r="D41" s="6" t="s">
        <v>8</v>
      </c>
      <c r="E41" s="7">
        <v>6.0099999999999997E-3</v>
      </c>
      <c r="F41" s="7">
        <v>1173.2003999999999</v>
      </c>
      <c r="G41" s="7">
        <v>23.01304</v>
      </c>
      <c r="H41" s="7">
        <v>392.70974999999999</v>
      </c>
      <c r="I41" s="7">
        <v>35.699849999999998</v>
      </c>
      <c r="J41" s="7">
        <v>38.077150000000003</v>
      </c>
      <c r="K41" s="7">
        <f t="shared" si="14"/>
        <v>1662.7062000000001</v>
      </c>
      <c r="L41" s="7">
        <v>98.724469999999997</v>
      </c>
      <c r="N41" s="6">
        <v>0.16539999999999999</v>
      </c>
      <c r="P41" s="6">
        <v>2010</v>
      </c>
      <c r="Q41" s="6" t="s">
        <v>31</v>
      </c>
      <c r="R41" s="6" t="s">
        <v>7</v>
      </c>
      <c r="S41" s="6" t="s">
        <v>8</v>
      </c>
      <c r="T41" s="7">
        <f t="shared" si="2"/>
        <v>9.9405399999999986E-4</v>
      </c>
      <c r="U41" s="7">
        <f t="shared" si="3"/>
        <v>194.04734615999999</v>
      </c>
      <c r="V41" s="7">
        <f t="shared" si="4"/>
        <v>3.8063568159999996</v>
      </c>
      <c r="W41" s="7">
        <f t="shared" si="5"/>
        <v>64.954192649999996</v>
      </c>
      <c r="X41" s="7">
        <f t="shared" si="6"/>
        <v>5.9047551899999995</v>
      </c>
      <c r="Y41" s="7">
        <f t="shared" si="7"/>
        <v>6.2979606100000005</v>
      </c>
      <c r="Z41" s="7">
        <f t="shared" si="8"/>
        <v>275.01160548000001</v>
      </c>
      <c r="AA41" s="7">
        <f t="shared" si="9"/>
        <v>16.329027338</v>
      </c>
    </row>
    <row r="42" spans="1:27" s="6" customFormat="1" x14ac:dyDescent="0.25">
      <c r="A42" s="6">
        <v>2010</v>
      </c>
      <c r="B42" s="6" t="s">
        <v>31</v>
      </c>
      <c r="C42" s="6" t="s">
        <v>7</v>
      </c>
      <c r="D42" s="6" t="s">
        <v>9</v>
      </c>
      <c r="E42" s="7">
        <v>5.8500000000000002E-3</v>
      </c>
      <c r="F42" s="7">
        <v>1139.7479800000001</v>
      </c>
      <c r="G42" s="7">
        <v>20.91423</v>
      </c>
      <c r="H42" s="7">
        <v>359.70774999999998</v>
      </c>
      <c r="I42" s="7">
        <v>35.631819999999998</v>
      </c>
      <c r="J42" s="7">
        <v>34.859639999999999</v>
      </c>
      <c r="K42" s="7">
        <f t="shared" si="14"/>
        <v>1590.8672700000002</v>
      </c>
      <c r="L42" s="7">
        <v>94.384730000000005</v>
      </c>
      <c r="N42" s="6">
        <v>0.97119999999999995</v>
      </c>
      <c r="P42" s="6">
        <v>2010</v>
      </c>
      <c r="Q42" s="6" t="s">
        <v>31</v>
      </c>
      <c r="R42" s="6" t="s">
        <v>7</v>
      </c>
      <c r="S42" s="6" t="s">
        <v>9</v>
      </c>
      <c r="T42" s="7">
        <f t="shared" si="2"/>
        <v>5.6815199999999998E-3</v>
      </c>
      <c r="U42" s="7">
        <f t="shared" si="3"/>
        <v>1106.923238176</v>
      </c>
      <c r="V42" s="7">
        <f t="shared" si="4"/>
        <v>20.311900175999998</v>
      </c>
      <c r="W42" s="7">
        <f t="shared" si="5"/>
        <v>349.34816679999994</v>
      </c>
      <c r="X42" s="7">
        <f t="shared" si="6"/>
        <v>34.605623583999993</v>
      </c>
      <c r="Y42" s="7">
        <f t="shared" si="7"/>
        <v>33.855682367999997</v>
      </c>
      <c r="Z42" s="7">
        <f t="shared" si="8"/>
        <v>1545.0502926240001</v>
      </c>
      <c r="AA42" s="7">
        <f t="shared" si="9"/>
        <v>91.666449775999993</v>
      </c>
    </row>
    <row r="43" spans="1:27" x14ac:dyDescent="0.25">
      <c r="A43">
        <v>2010</v>
      </c>
      <c r="B43" t="s">
        <v>31</v>
      </c>
      <c r="C43" t="s">
        <v>20</v>
      </c>
      <c r="D43" s="3" t="s">
        <v>28</v>
      </c>
      <c r="E43" s="1">
        <v>9.1800000000000007E-3</v>
      </c>
      <c r="F43" s="1">
        <v>2031.1688200000001</v>
      </c>
      <c r="G43" s="1">
        <v>50.36307</v>
      </c>
      <c r="H43" s="1">
        <v>716.41394000000003</v>
      </c>
      <c r="I43" s="1">
        <v>51.599029999999999</v>
      </c>
      <c r="J43" s="1">
        <v>71.176439999999999</v>
      </c>
      <c r="K43" s="1">
        <f>SUM(E43:J43)</f>
        <v>2920.7304800000002</v>
      </c>
      <c r="L43" s="1">
        <v>169.66166999999999</v>
      </c>
      <c r="N43" s="1">
        <v>1.0623</v>
      </c>
      <c r="P43">
        <v>2010</v>
      </c>
      <c r="Q43" t="s">
        <v>31</v>
      </c>
      <c r="R43" t="s">
        <v>20</v>
      </c>
      <c r="S43" s="3" t="s">
        <v>28</v>
      </c>
      <c r="T43" s="7">
        <f t="shared" si="2"/>
        <v>9.7519140000000004E-3</v>
      </c>
      <c r="U43" s="7">
        <f t="shared" si="3"/>
        <v>2157.710637486</v>
      </c>
      <c r="V43" s="7">
        <f t="shared" si="4"/>
        <v>53.500689261000005</v>
      </c>
      <c r="W43" s="7">
        <f t="shared" si="5"/>
        <v>761.04652846200008</v>
      </c>
      <c r="X43" s="7">
        <f t="shared" si="6"/>
        <v>54.813649568999999</v>
      </c>
      <c r="Y43" s="7">
        <f t="shared" si="7"/>
        <v>75.610732212000002</v>
      </c>
      <c r="Z43" s="7">
        <f t="shared" si="8"/>
        <v>3102.691988904</v>
      </c>
      <c r="AA43" s="7">
        <f t="shared" si="9"/>
        <v>180.231592041</v>
      </c>
    </row>
    <row r="44" spans="1:27" s="10" customFormat="1" x14ac:dyDescent="0.25">
      <c r="A44" s="10">
        <v>2010</v>
      </c>
      <c r="B44" s="10" t="s">
        <v>31</v>
      </c>
      <c r="C44" s="10" t="s">
        <v>20</v>
      </c>
      <c r="D44" s="10" t="s">
        <v>27</v>
      </c>
      <c r="E44" s="11">
        <v>3.4590000000000003E-2</v>
      </c>
      <c r="F44" s="11">
        <v>2697.6645600000002</v>
      </c>
      <c r="G44" s="11">
        <v>74.115589999999997</v>
      </c>
      <c r="H44" s="11">
        <v>853.36590000000001</v>
      </c>
      <c r="I44" s="11">
        <v>69.350390000000004</v>
      </c>
      <c r="J44" s="11">
        <v>86.157179999999997</v>
      </c>
      <c r="K44" s="11">
        <f>SUM(E44:J44)</f>
        <v>3780.6882100000007</v>
      </c>
      <c r="L44" s="11">
        <v>215.78577000000001</v>
      </c>
      <c r="N44" s="10">
        <v>0.98834999999999995</v>
      </c>
      <c r="P44" s="10">
        <v>2010</v>
      </c>
      <c r="Q44" s="10" t="s">
        <v>31</v>
      </c>
      <c r="R44" s="10" t="s">
        <v>20</v>
      </c>
      <c r="S44" s="10" t="s">
        <v>27</v>
      </c>
      <c r="T44" s="7">
        <f t="shared" si="2"/>
        <v>3.4187026500000002E-2</v>
      </c>
      <c r="U44" s="7">
        <f t="shared" si="3"/>
        <v>2666.2367678760002</v>
      </c>
      <c r="V44" s="7">
        <f t="shared" si="4"/>
        <v>73.252143376499987</v>
      </c>
      <c r="W44" s="7">
        <f t="shared" si="5"/>
        <v>843.424187265</v>
      </c>
      <c r="X44" s="7">
        <f t="shared" si="6"/>
        <v>68.542457956500002</v>
      </c>
      <c r="Y44" s="7">
        <f t="shared" si="7"/>
        <v>85.153448852999986</v>
      </c>
      <c r="Z44" s="7">
        <f t="shared" si="8"/>
        <v>3736.6431923535006</v>
      </c>
      <c r="AA44" s="7">
        <f t="shared" si="9"/>
        <v>213.27186577949999</v>
      </c>
    </row>
    <row r="45" spans="1:27" s="8" customFormat="1" x14ac:dyDescent="0.25">
      <c r="A45" s="8">
        <v>2010</v>
      </c>
      <c r="B45" s="8" t="s">
        <v>31</v>
      </c>
      <c r="C45" s="8" t="s">
        <v>20</v>
      </c>
      <c r="D45" s="8" t="s">
        <v>29</v>
      </c>
      <c r="E45" s="9">
        <v>3.8940000000000002E-2</v>
      </c>
      <c r="F45" s="9">
        <v>3172.9234200000001</v>
      </c>
      <c r="G45" s="9">
        <v>88.947220000000002</v>
      </c>
      <c r="H45" s="9">
        <v>1006.12049</v>
      </c>
      <c r="I45" s="9">
        <v>78.522080000000003</v>
      </c>
      <c r="J45" s="9">
        <v>101.54317</v>
      </c>
      <c r="K45" s="9">
        <f>SUM(E45:J45)</f>
        <v>4448.0953199999994</v>
      </c>
      <c r="L45" s="9">
        <v>258.92061999999999</v>
      </c>
      <c r="N45" s="8">
        <v>0.93240999999999996</v>
      </c>
      <c r="P45" s="8">
        <v>2010</v>
      </c>
      <c r="Q45" s="8" t="s">
        <v>31</v>
      </c>
      <c r="R45" s="8" t="s">
        <v>20</v>
      </c>
      <c r="S45" s="8" t="s">
        <v>29</v>
      </c>
      <c r="T45" s="7">
        <f t="shared" si="2"/>
        <v>3.6308045400000002E-2</v>
      </c>
      <c r="U45" s="7">
        <f t="shared" si="3"/>
        <v>2958.4655260422001</v>
      </c>
      <c r="V45" s="7">
        <f t="shared" si="4"/>
        <v>82.935277400199993</v>
      </c>
      <c r="W45" s="7">
        <f t="shared" si="5"/>
        <v>938.11680608090001</v>
      </c>
      <c r="X45" s="7">
        <f t="shared" si="6"/>
        <v>73.214772612800004</v>
      </c>
      <c r="Y45" s="7">
        <f t="shared" si="7"/>
        <v>94.679867139699994</v>
      </c>
      <c r="Z45" s="7">
        <f t="shared" si="8"/>
        <v>4147.4485573211996</v>
      </c>
      <c r="AA45" s="7">
        <f t="shared" si="9"/>
        <v>241.42017529419996</v>
      </c>
    </row>
    <row r="46" spans="1:27" s="4" customFormat="1" x14ac:dyDescent="0.25">
      <c r="A46" s="4">
        <v>2010</v>
      </c>
      <c r="B46" s="4" t="s">
        <v>31</v>
      </c>
      <c r="C46" s="4" t="s">
        <v>20</v>
      </c>
      <c r="D46" s="4" t="s">
        <v>30</v>
      </c>
      <c r="E46" s="5">
        <v>4.9950000000000001E-2</v>
      </c>
      <c r="F46" s="5">
        <v>3558.1849900000002</v>
      </c>
      <c r="G46" s="5">
        <v>109.35952</v>
      </c>
      <c r="H46" s="5">
        <v>988.95104000000003</v>
      </c>
      <c r="I46" s="5">
        <v>96.158460000000005</v>
      </c>
      <c r="J46" s="5">
        <v>100.11436</v>
      </c>
      <c r="K46" s="5">
        <f>SUM(E46:J46)</f>
        <v>4852.8183199999994</v>
      </c>
      <c r="L46" s="5">
        <v>291.16856000000001</v>
      </c>
      <c r="N46" s="4">
        <v>1</v>
      </c>
      <c r="P46" s="4">
        <v>2010</v>
      </c>
      <c r="Q46" s="4" t="s">
        <v>31</v>
      </c>
      <c r="R46" s="4" t="s">
        <v>20</v>
      </c>
      <c r="S46" s="4" t="s">
        <v>30</v>
      </c>
      <c r="T46" s="7">
        <f t="shared" si="2"/>
        <v>4.9950000000000001E-2</v>
      </c>
      <c r="U46" s="7">
        <f t="shared" si="3"/>
        <v>3558.1849900000002</v>
      </c>
      <c r="V46" s="7">
        <f t="shared" si="4"/>
        <v>109.35952</v>
      </c>
      <c r="W46" s="7">
        <f t="shared" si="5"/>
        <v>988.95104000000003</v>
      </c>
      <c r="X46" s="7">
        <f t="shared" si="6"/>
        <v>96.158460000000005</v>
      </c>
      <c r="Y46" s="7">
        <f t="shared" si="7"/>
        <v>100.11436</v>
      </c>
      <c r="Z46" s="7">
        <f t="shared" si="8"/>
        <v>4852.8183199999994</v>
      </c>
      <c r="AA46" s="7">
        <f t="shared" si="9"/>
        <v>291.16856000000001</v>
      </c>
    </row>
    <row r="47" spans="1:27" x14ac:dyDescent="0.25">
      <c r="T47" s="7">
        <f t="shared" si="2"/>
        <v>0</v>
      </c>
      <c r="U47" s="7">
        <f t="shared" si="3"/>
        <v>0</v>
      </c>
      <c r="V47" s="7">
        <f t="shared" si="4"/>
        <v>0</v>
      </c>
      <c r="W47" s="7">
        <f t="shared" si="5"/>
        <v>0</v>
      </c>
      <c r="X47" s="7">
        <f t="shared" si="6"/>
        <v>0</v>
      </c>
      <c r="Y47" s="7">
        <f t="shared" si="7"/>
        <v>0</v>
      </c>
      <c r="Z47" s="7">
        <f t="shared" si="8"/>
        <v>0</v>
      </c>
      <c r="AA47" s="7">
        <f t="shared" si="9"/>
        <v>0</v>
      </c>
    </row>
    <row r="48" spans="1:27" s="6" customFormat="1" x14ac:dyDescent="0.25">
      <c r="A48" s="6">
        <v>2010</v>
      </c>
      <c r="B48" s="6" t="s">
        <v>32</v>
      </c>
      <c r="C48" s="6" t="s">
        <v>7</v>
      </c>
      <c r="D48" s="6" t="s">
        <v>6</v>
      </c>
      <c r="E48" s="7">
        <v>2.6900000000000001E-3</v>
      </c>
      <c r="F48" s="7">
        <v>118.81612</v>
      </c>
      <c r="G48" s="7">
        <v>3.5390700000000002</v>
      </c>
      <c r="H48" s="7">
        <v>38.804160000000003</v>
      </c>
      <c r="I48" s="7">
        <v>21.713439999999999</v>
      </c>
      <c r="J48" s="7">
        <v>0.44868000000000002</v>
      </c>
      <c r="K48" s="7">
        <f t="shared" ref="K48:K54" si="15">SUM(E48:J48)</f>
        <v>183.32415999999998</v>
      </c>
      <c r="L48" s="7">
        <v>10.797639999999999</v>
      </c>
      <c r="N48" s="6">
        <v>1.4399</v>
      </c>
      <c r="P48" s="6">
        <v>2010</v>
      </c>
      <c r="Q48" s="6" t="s">
        <v>32</v>
      </c>
      <c r="R48" s="6" t="s">
        <v>7</v>
      </c>
      <c r="S48" s="6" t="s">
        <v>6</v>
      </c>
      <c r="T48" s="7">
        <f t="shared" si="2"/>
        <v>3.8733310000000003E-3</v>
      </c>
      <c r="U48" s="7">
        <f t="shared" si="3"/>
        <v>171.08333118799999</v>
      </c>
      <c r="V48" s="7">
        <f t="shared" si="4"/>
        <v>5.0959068930000004</v>
      </c>
      <c r="W48" s="7">
        <f t="shared" si="5"/>
        <v>55.874109984</v>
      </c>
      <c r="X48" s="7">
        <f t="shared" si="6"/>
        <v>31.265182255999996</v>
      </c>
      <c r="Y48" s="7">
        <f t="shared" si="7"/>
        <v>0.64605433200000006</v>
      </c>
      <c r="Z48" s="7">
        <f t="shared" si="8"/>
        <v>263.96845798399994</v>
      </c>
      <c r="AA48" s="7">
        <f t="shared" si="9"/>
        <v>15.547521836</v>
      </c>
    </row>
    <row r="49" spans="1:27" s="6" customFormat="1" x14ac:dyDescent="0.25">
      <c r="A49" s="6">
        <v>2010</v>
      </c>
      <c r="B49" s="6" t="s">
        <v>32</v>
      </c>
      <c r="C49" s="6" t="s">
        <v>7</v>
      </c>
      <c r="D49" s="6" t="s">
        <v>8</v>
      </c>
      <c r="E49" s="7">
        <v>8.5900000000000004E-3</v>
      </c>
      <c r="F49" s="7">
        <v>1072.2857899999999</v>
      </c>
      <c r="G49" s="7">
        <v>43.517800000000001</v>
      </c>
      <c r="H49" s="7">
        <v>472.39731</v>
      </c>
      <c r="I49" s="7">
        <v>46.029980000000002</v>
      </c>
      <c r="J49" s="7">
        <v>5.6222300000000001</v>
      </c>
      <c r="K49" s="7">
        <f t="shared" si="15"/>
        <v>1639.8616999999999</v>
      </c>
      <c r="L49" s="7">
        <v>85.26249</v>
      </c>
      <c r="N49" s="6">
        <v>0.187</v>
      </c>
      <c r="P49" s="6">
        <v>2010</v>
      </c>
      <c r="Q49" s="6" t="s">
        <v>32</v>
      </c>
      <c r="R49" s="6" t="s">
        <v>7</v>
      </c>
      <c r="S49" s="6" t="s">
        <v>8</v>
      </c>
      <c r="T49" s="7">
        <f t="shared" si="2"/>
        <v>1.60633E-3</v>
      </c>
      <c r="U49" s="7">
        <f t="shared" si="3"/>
        <v>200.51744272999997</v>
      </c>
      <c r="V49" s="7">
        <f t="shared" si="4"/>
        <v>8.1378286000000006</v>
      </c>
      <c r="W49" s="7">
        <f t="shared" si="5"/>
        <v>88.338296970000002</v>
      </c>
      <c r="X49" s="7">
        <f t="shared" si="6"/>
        <v>8.6076062600000007</v>
      </c>
      <c r="Y49" s="7">
        <f t="shared" si="7"/>
        <v>1.05135701</v>
      </c>
      <c r="Z49" s="7">
        <f t="shared" si="8"/>
        <v>306.65413789999997</v>
      </c>
      <c r="AA49" s="7">
        <f t="shared" si="9"/>
        <v>15.94408563</v>
      </c>
    </row>
    <row r="50" spans="1:27" s="6" customFormat="1" x14ac:dyDescent="0.25">
      <c r="A50" s="6">
        <v>2010</v>
      </c>
      <c r="B50" s="6" t="s">
        <v>32</v>
      </c>
      <c r="C50" s="6" t="s">
        <v>7</v>
      </c>
      <c r="D50" s="6" t="s">
        <v>9</v>
      </c>
      <c r="E50" s="7">
        <v>8.1399999999999997E-3</v>
      </c>
      <c r="F50" s="7">
        <v>1043.2114099999999</v>
      </c>
      <c r="G50" s="7">
        <v>39.752319999999997</v>
      </c>
      <c r="H50" s="7">
        <v>433.75258000000002</v>
      </c>
      <c r="I50" s="7">
        <v>45.134369999999997</v>
      </c>
      <c r="J50" s="7">
        <v>5.1116799999999998</v>
      </c>
      <c r="K50" s="7">
        <f t="shared" si="15"/>
        <v>1566.9704999999999</v>
      </c>
      <c r="L50" s="7">
        <v>81.785579999999996</v>
      </c>
      <c r="N50" s="6">
        <v>1.0979000000000001</v>
      </c>
      <c r="P50" s="6">
        <v>2010</v>
      </c>
      <c r="Q50" s="6" t="s">
        <v>32</v>
      </c>
      <c r="R50" s="6" t="s">
        <v>7</v>
      </c>
      <c r="S50" s="6" t="s">
        <v>9</v>
      </c>
      <c r="T50" s="7">
        <f t="shared" si="2"/>
        <v>8.9369059999999997E-3</v>
      </c>
      <c r="U50" s="7">
        <f t="shared" si="3"/>
        <v>1145.3418070390001</v>
      </c>
      <c r="V50" s="7">
        <f t="shared" si="4"/>
        <v>43.644072127999998</v>
      </c>
      <c r="W50" s="7">
        <f t="shared" si="5"/>
        <v>476.21695758200008</v>
      </c>
      <c r="X50" s="7">
        <f t="shared" si="6"/>
        <v>49.553024823000001</v>
      </c>
      <c r="Y50" s="7">
        <f t="shared" si="7"/>
        <v>5.6121134719999999</v>
      </c>
      <c r="Z50" s="7">
        <f t="shared" si="8"/>
        <v>1720.37691195</v>
      </c>
      <c r="AA50" s="7">
        <f t="shared" si="9"/>
        <v>89.792388282000005</v>
      </c>
    </row>
    <row r="51" spans="1:27" x14ac:dyDescent="0.25">
      <c r="A51">
        <v>2010</v>
      </c>
      <c r="B51" t="s">
        <v>32</v>
      </c>
      <c r="C51" t="s">
        <v>18</v>
      </c>
      <c r="D51" s="3" t="s">
        <v>17</v>
      </c>
      <c r="E51" s="1">
        <v>1.042E-2</v>
      </c>
      <c r="F51" s="1">
        <v>1336.5595499999999</v>
      </c>
      <c r="G51" s="1">
        <v>52.697220000000002</v>
      </c>
      <c r="H51" s="1">
        <v>570.41511000000003</v>
      </c>
      <c r="I51" s="1">
        <v>55.400120000000001</v>
      </c>
      <c r="J51" s="1">
        <v>6.8912899999999997</v>
      </c>
      <c r="K51" s="1">
        <f t="shared" si="15"/>
        <v>2021.97371</v>
      </c>
      <c r="L51" s="1">
        <v>105.26938</v>
      </c>
      <c r="N51" s="1">
        <v>1.1269</v>
      </c>
      <c r="P51">
        <v>2010</v>
      </c>
      <c r="Q51" t="s">
        <v>32</v>
      </c>
      <c r="R51" t="s">
        <v>18</v>
      </c>
      <c r="S51" s="3" t="s">
        <v>17</v>
      </c>
      <c r="T51" s="7">
        <f t="shared" si="2"/>
        <v>1.1742298E-2</v>
      </c>
      <c r="U51" s="7">
        <f t="shared" si="3"/>
        <v>1506.1689568950001</v>
      </c>
      <c r="V51" s="7">
        <f t="shared" si="4"/>
        <v>59.384497218</v>
      </c>
      <c r="W51" s="7">
        <f t="shared" si="5"/>
        <v>642.80078745900005</v>
      </c>
      <c r="X51" s="7">
        <f t="shared" si="6"/>
        <v>62.430395228000002</v>
      </c>
      <c r="Y51" s="7">
        <f t="shared" si="7"/>
        <v>7.7657947009999999</v>
      </c>
      <c r="Z51" s="7">
        <f t="shared" si="8"/>
        <v>2278.562173799</v>
      </c>
      <c r="AA51" s="7">
        <f t="shared" si="9"/>
        <v>118.628064322</v>
      </c>
    </row>
    <row r="52" spans="1:27" s="10" customFormat="1" x14ac:dyDescent="0.25">
      <c r="A52" s="10">
        <v>2010</v>
      </c>
      <c r="B52" s="10" t="s">
        <v>32</v>
      </c>
      <c r="C52" s="10" t="s">
        <v>18</v>
      </c>
      <c r="D52" s="10" t="s">
        <v>21</v>
      </c>
      <c r="E52" s="11">
        <v>3.7940000000000002E-2</v>
      </c>
      <c r="F52" s="11">
        <v>2097.5638399999998</v>
      </c>
      <c r="G52" s="11">
        <v>82.187349999999995</v>
      </c>
      <c r="H52" s="11">
        <v>732.01446999999996</v>
      </c>
      <c r="I52" s="11">
        <v>78.606939999999994</v>
      </c>
      <c r="J52" s="11">
        <v>14.84276</v>
      </c>
      <c r="K52" s="11">
        <f t="shared" si="15"/>
        <v>3005.2533000000003</v>
      </c>
      <c r="L52" s="11">
        <v>156.06247999999999</v>
      </c>
      <c r="N52" s="10">
        <v>0.98834999999999995</v>
      </c>
      <c r="P52" s="10">
        <v>2010</v>
      </c>
      <c r="Q52" s="10" t="s">
        <v>32</v>
      </c>
      <c r="R52" s="10" t="s">
        <v>18</v>
      </c>
      <c r="S52" s="10" t="s">
        <v>21</v>
      </c>
      <c r="T52" s="7">
        <f t="shared" si="2"/>
        <v>3.7497998999999997E-2</v>
      </c>
      <c r="U52" s="7">
        <f t="shared" si="3"/>
        <v>2073.1272212639997</v>
      </c>
      <c r="V52" s="7">
        <f t="shared" si="4"/>
        <v>81.229867372499996</v>
      </c>
      <c r="W52" s="7">
        <f t="shared" si="5"/>
        <v>723.48650142449992</v>
      </c>
      <c r="X52" s="7">
        <f t="shared" si="6"/>
        <v>77.69116914899999</v>
      </c>
      <c r="Y52" s="7">
        <f t="shared" si="7"/>
        <v>14.669841845999999</v>
      </c>
      <c r="Z52" s="7">
        <f t="shared" si="8"/>
        <v>2970.2420990550004</v>
      </c>
      <c r="AA52" s="7">
        <f t="shared" si="9"/>
        <v>154.24435210799999</v>
      </c>
    </row>
    <row r="53" spans="1:27" s="8" customFormat="1" x14ac:dyDescent="0.25">
      <c r="A53" s="8">
        <v>2010</v>
      </c>
      <c r="B53" s="8" t="s">
        <v>32</v>
      </c>
      <c r="C53" s="8" t="s">
        <v>18</v>
      </c>
      <c r="D53" s="8" t="s">
        <v>22</v>
      </c>
      <c r="E53" s="9">
        <v>4.3380000000000002E-2</v>
      </c>
      <c r="F53" s="9">
        <v>2526.7027499999999</v>
      </c>
      <c r="G53" s="9">
        <v>102.2024</v>
      </c>
      <c r="H53" s="9">
        <v>893.00528999999995</v>
      </c>
      <c r="I53" s="9">
        <v>90.621579999999994</v>
      </c>
      <c r="J53" s="9">
        <v>18.33548</v>
      </c>
      <c r="K53" s="9">
        <f t="shared" si="15"/>
        <v>3630.9108800000004</v>
      </c>
      <c r="L53" s="9">
        <v>193.4676</v>
      </c>
      <c r="N53" s="8">
        <v>0.93240999999999996</v>
      </c>
      <c r="P53" s="8">
        <v>2010</v>
      </c>
      <c r="Q53" s="8" t="s">
        <v>32</v>
      </c>
      <c r="R53" s="8" t="s">
        <v>18</v>
      </c>
      <c r="S53" s="8" t="s">
        <v>22</v>
      </c>
      <c r="T53" s="7">
        <f t="shared" si="2"/>
        <v>4.0447945800000003E-2</v>
      </c>
      <c r="U53" s="7">
        <f t="shared" si="3"/>
        <v>2355.9229111274999</v>
      </c>
      <c r="V53" s="7">
        <f t="shared" si="4"/>
        <v>95.294539783999994</v>
      </c>
      <c r="W53" s="7">
        <f t="shared" si="5"/>
        <v>832.64706244889987</v>
      </c>
      <c r="X53" s="7">
        <f t="shared" si="6"/>
        <v>84.496467407799997</v>
      </c>
      <c r="Y53" s="7">
        <f t="shared" si="7"/>
        <v>17.096184906800001</v>
      </c>
      <c r="Z53" s="7">
        <f t="shared" si="8"/>
        <v>3385.4976136208002</v>
      </c>
      <c r="AA53" s="7">
        <f t="shared" si="9"/>
        <v>180.391124916</v>
      </c>
    </row>
    <row r="54" spans="1:27" s="4" customFormat="1" x14ac:dyDescent="0.25">
      <c r="A54" s="4">
        <v>2010</v>
      </c>
      <c r="B54" s="4" t="s">
        <v>32</v>
      </c>
      <c r="C54" s="4" t="s">
        <v>18</v>
      </c>
      <c r="D54" s="4" t="s">
        <v>23</v>
      </c>
      <c r="E54" s="5">
        <v>5.4600000000000003E-2</v>
      </c>
      <c r="F54" s="5">
        <v>2950.1756500000001</v>
      </c>
      <c r="G54" s="5">
        <v>122.39831</v>
      </c>
      <c r="H54" s="5">
        <v>884.36032999999998</v>
      </c>
      <c r="I54" s="5">
        <v>106.97775</v>
      </c>
      <c r="J54" s="5">
        <v>21.171900000000001</v>
      </c>
      <c r="K54" s="5">
        <f t="shared" si="15"/>
        <v>4085.1385399999999</v>
      </c>
      <c r="L54" s="5">
        <v>229.72734</v>
      </c>
      <c r="N54" s="4">
        <v>1</v>
      </c>
      <c r="P54" s="4">
        <v>2010</v>
      </c>
      <c r="Q54" s="4" t="s">
        <v>32</v>
      </c>
      <c r="R54" s="4" t="s">
        <v>18</v>
      </c>
      <c r="S54" s="4" t="s">
        <v>23</v>
      </c>
      <c r="T54" s="7">
        <f t="shared" si="2"/>
        <v>5.4600000000000003E-2</v>
      </c>
      <c r="U54" s="7">
        <f t="shared" si="3"/>
        <v>2950.1756500000001</v>
      </c>
      <c r="V54" s="7">
        <f t="shared" si="4"/>
        <v>122.39831</v>
      </c>
      <c r="W54" s="7">
        <f t="shared" si="5"/>
        <v>884.36032999999998</v>
      </c>
      <c r="X54" s="7">
        <f t="shared" si="6"/>
        <v>106.97775</v>
      </c>
      <c r="Y54" s="7">
        <f t="shared" si="7"/>
        <v>21.171900000000001</v>
      </c>
      <c r="Z54" s="7">
        <f t="shared" si="8"/>
        <v>4085.1385399999999</v>
      </c>
      <c r="AA54" s="7">
        <f t="shared" si="9"/>
        <v>229.72734</v>
      </c>
    </row>
    <row r="55" spans="1:27" s="6" customFormat="1" x14ac:dyDescent="0.25">
      <c r="A55" s="6">
        <v>2010</v>
      </c>
      <c r="B55" s="6" t="s">
        <v>32</v>
      </c>
      <c r="C55" s="6" t="s">
        <v>7</v>
      </c>
      <c r="D55" s="6" t="s">
        <v>6</v>
      </c>
      <c r="E55" s="7">
        <v>2.6900000000000001E-3</v>
      </c>
      <c r="F55" s="7">
        <v>118.81612</v>
      </c>
      <c r="G55" s="7">
        <v>3.5390700000000002</v>
      </c>
      <c r="H55" s="7">
        <v>38.804160000000003</v>
      </c>
      <c r="I55" s="7">
        <v>21.713439999999999</v>
      </c>
      <c r="J55" s="7">
        <v>0.44868000000000002</v>
      </c>
      <c r="K55" s="7">
        <v>183.32415999999998</v>
      </c>
      <c r="L55" s="7">
        <v>10.797639999999999</v>
      </c>
      <c r="N55" s="6">
        <v>0.83150000000000002</v>
      </c>
      <c r="P55" s="6">
        <v>2010</v>
      </c>
      <c r="Q55" s="6" t="s">
        <v>32</v>
      </c>
      <c r="R55" s="6" t="s">
        <v>7</v>
      </c>
      <c r="S55" s="6" t="s">
        <v>6</v>
      </c>
      <c r="T55" s="7">
        <f t="shared" si="2"/>
        <v>2.2367350000000001E-3</v>
      </c>
      <c r="U55" s="7">
        <f t="shared" si="3"/>
        <v>98.795603779999993</v>
      </c>
      <c r="V55" s="7">
        <f t="shared" si="4"/>
        <v>2.9427367050000002</v>
      </c>
      <c r="W55" s="7">
        <f t="shared" si="5"/>
        <v>32.265659040000003</v>
      </c>
      <c r="X55" s="7">
        <f t="shared" si="6"/>
        <v>18.054725359999999</v>
      </c>
      <c r="Y55" s="7">
        <f t="shared" si="7"/>
        <v>0.37307742000000005</v>
      </c>
      <c r="Z55" s="7">
        <f t="shared" si="8"/>
        <v>152.43403903999999</v>
      </c>
      <c r="AA55" s="7">
        <f t="shared" si="9"/>
        <v>8.9782376599999996</v>
      </c>
    </row>
    <row r="56" spans="1:27" s="6" customFormat="1" x14ac:dyDescent="0.25">
      <c r="A56" s="6">
        <v>2010</v>
      </c>
      <c r="B56" s="6" t="s">
        <v>32</v>
      </c>
      <c r="C56" s="6" t="s">
        <v>7</v>
      </c>
      <c r="D56" s="6" t="s">
        <v>8</v>
      </c>
      <c r="E56" s="7">
        <v>8.5900000000000004E-3</v>
      </c>
      <c r="F56" s="7">
        <v>1072.2857899999999</v>
      </c>
      <c r="G56" s="7">
        <v>43.517800000000001</v>
      </c>
      <c r="H56" s="7">
        <v>472.39731</v>
      </c>
      <c r="I56" s="7">
        <v>46.029980000000002</v>
      </c>
      <c r="J56" s="7">
        <v>5.6222300000000001</v>
      </c>
      <c r="K56" s="7">
        <v>1639.8616999999999</v>
      </c>
      <c r="L56" s="7">
        <v>85.26249</v>
      </c>
      <c r="N56" s="6">
        <v>0.108</v>
      </c>
      <c r="P56" s="6">
        <v>2010</v>
      </c>
      <c r="Q56" s="6" t="s">
        <v>32</v>
      </c>
      <c r="R56" s="6" t="s">
        <v>7</v>
      </c>
      <c r="S56" s="6" t="s">
        <v>8</v>
      </c>
      <c r="T56" s="7">
        <f t="shared" si="2"/>
        <v>9.2772000000000004E-4</v>
      </c>
      <c r="U56" s="7">
        <f t="shared" si="3"/>
        <v>115.80686531999999</v>
      </c>
      <c r="V56" s="7">
        <f t="shared" si="4"/>
        <v>4.6999224000000002</v>
      </c>
      <c r="W56" s="7">
        <f t="shared" si="5"/>
        <v>51.018909479999998</v>
      </c>
      <c r="X56" s="7">
        <f t="shared" si="6"/>
        <v>4.9712378400000006</v>
      </c>
      <c r="Y56" s="7">
        <f t="shared" si="7"/>
        <v>0.60720083999999996</v>
      </c>
      <c r="Z56" s="7">
        <f t="shared" si="8"/>
        <v>177.10506359999999</v>
      </c>
      <c r="AA56" s="7">
        <f t="shared" si="9"/>
        <v>9.2083489200000006</v>
      </c>
    </row>
    <row r="57" spans="1:27" s="6" customFormat="1" x14ac:dyDescent="0.25">
      <c r="A57" s="6">
        <v>2010</v>
      </c>
      <c r="B57" s="6" t="s">
        <v>32</v>
      </c>
      <c r="C57" s="6" t="s">
        <v>7</v>
      </c>
      <c r="D57" s="6" t="s">
        <v>9</v>
      </c>
      <c r="E57" s="7">
        <v>8.1399999999999997E-3</v>
      </c>
      <c r="F57" s="7">
        <v>1043.2114099999999</v>
      </c>
      <c r="G57" s="7">
        <v>39.752319999999997</v>
      </c>
      <c r="H57" s="7">
        <v>433.75258000000002</v>
      </c>
      <c r="I57" s="7">
        <v>45.134369999999997</v>
      </c>
      <c r="J57" s="7">
        <v>5.1116799999999998</v>
      </c>
      <c r="K57" s="7">
        <v>1566.9704999999999</v>
      </c>
      <c r="L57" s="7">
        <v>81.785579999999996</v>
      </c>
      <c r="N57" s="6">
        <v>0.63400000000000001</v>
      </c>
      <c r="P57" s="6">
        <v>2010</v>
      </c>
      <c r="Q57" s="6" t="s">
        <v>32</v>
      </c>
      <c r="R57" s="6" t="s">
        <v>7</v>
      </c>
      <c r="S57" s="6" t="s">
        <v>9</v>
      </c>
      <c r="T57" s="7">
        <f t="shared" si="2"/>
        <v>5.1607599999999995E-3</v>
      </c>
      <c r="U57" s="7">
        <f t="shared" si="3"/>
        <v>661.39603393999994</v>
      </c>
      <c r="V57" s="7">
        <f t="shared" si="4"/>
        <v>25.202970879999999</v>
      </c>
      <c r="W57" s="7">
        <f t="shared" si="5"/>
        <v>274.99913572000003</v>
      </c>
      <c r="X57" s="7">
        <f t="shared" si="6"/>
        <v>28.61519058</v>
      </c>
      <c r="Y57" s="7">
        <f t="shared" si="7"/>
        <v>3.2408051200000001</v>
      </c>
      <c r="Z57" s="7">
        <f t="shared" si="8"/>
        <v>993.45929699999999</v>
      </c>
      <c r="AA57" s="7">
        <f t="shared" si="9"/>
        <v>51.852057719999998</v>
      </c>
    </row>
    <row r="58" spans="1:27" x14ac:dyDescent="0.25">
      <c r="A58">
        <v>2010</v>
      </c>
      <c r="B58" t="s">
        <v>32</v>
      </c>
      <c r="C58" t="s">
        <v>19</v>
      </c>
      <c r="D58" s="3" t="s">
        <v>24</v>
      </c>
      <c r="E58" s="1">
        <v>1.5169999999999999E-2</v>
      </c>
      <c r="F58" s="1">
        <v>1243.2674300000001</v>
      </c>
      <c r="G58" s="1">
        <v>55.837000000000003</v>
      </c>
      <c r="H58" s="1">
        <v>505.44891000000001</v>
      </c>
      <c r="I58" s="1">
        <v>50.893279999999997</v>
      </c>
      <c r="J58" s="1">
        <v>9.7461000000000002</v>
      </c>
      <c r="K58" s="1">
        <f>SUM(E58:J58)</f>
        <v>1865.2078900000001</v>
      </c>
      <c r="L58" s="1">
        <v>98.423199999999994</v>
      </c>
      <c r="N58" s="1">
        <v>1.0025999999999999</v>
      </c>
      <c r="P58">
        <v>2010</v>
      </c>
      <c r="Q58" t="s">
        <v>32</v>
      </c>
      <c r="R58" t="s">
        <v>19</v>
      </c>
      <c r="S58" s="3" t="s">
        <v>24</v>
      </c>
      <c r="T58" s="7">
        <f t="shared" si="2"/>
        <v>1.5209441999999998E-2</v>
      </c>
      <c r="U58" s="7">
        <f t="shared" si="3"/>
        <v>1246.4999253180001</v>
      </c>
      <c r="V58" s="7">
        <f t="shared" si="4"/>
        <v>55.982176199999998</v>
      </c>
      <c r="W58" s="7">
        <f t="shared" si="5"/>
        <v>506.76307716599996</v>
      </c>
      <c r="X58" s="7">
        <f t="shared" si="6"/>
        <v>51.025602527999993</v>
      </c>
      <c r="Y58" s="7">
        <f t="shared" si="7"/>
        <v>9.7714398599999992</v>
      </c>
      <c r="Z58" s="7">
        <f t="shared" si="8"/>
        <v>1870.0574305140001</v>
      </c>
      <c r="AA58" s="7">
        <f t="shared" si="9"/>
        <v>98.679100319999989</v>
      </c>
    </row>
    <row r="59" spans="1:27" s="8" customFormat="1" x14ac:dyDescent="0.25">
      <c r="A59" s="8">
        <v>2010</v>
      </c>
      <c r="B59" s="8" t="s">
        <v>32</v>
      </c>
      <c r="C59" s="8" t="s">
        <v>19</v>
      </c>
      <c r="D59" s="8" t="s">
        <v>25</v>
      </c>
      <c r="E59" s="9">
        <v>1.9480000000000001E-2</v>
      </c>
      <c r="F59" s="9">
        <v>1640.1705400000001</v>
      </c>
      <c r="G59" s="9">
        <v>75.125339999999994</v>
      </c>
      <c r="H59" s="9">
        <v>660.57916</v>
      </c>
      <c r="I59" s="9">
        <v>62.023769999999999</v>
      </c>
      <c r="J59" s="9">
        <v>13.082140000000001</v>
      </c>
      <c r="K59" s="9">
        <f>SUM(E59:J59)</f>
        <v>2451.0004299999996</v>
      </c>
      <c r="L59" s="9">
        <v>133.87584000000001</v>
      </c>
      <c r="N59" s="8">
        <v>0.93240999999999996</v>
      </c>
      <c r="P59" s="8">
        <v>2010</v>
      </c>
      <c r="Q59" s="8" t="s">
        <v>32</v>
      </c>
      <c r="R59" s="8" t="s">
        <v>19</v>
      </c>
      <c r="S59" s="8" t="s">
        <v>25</v>
      </c>
      <c r="T59" s="7">
        <f t="shared" si="2"/>
        <v>1.8163346800000001E-2</v>
      </c>
      <c r="U59" s="7">
        <f t="shared" si="3"/>
        <v>1529.3114132014</v>
      </c>
      <c r="V59" s="7">
        <f t="shared" si="4"/>
        <v>70.04761826939999</v>
      </c>
      <c r="W59" s="7">
        <f t="shared" si="5"/>
        <v>615.93061457559998</v>
      </c>
      <c r="X59" s="7">
        <f t="shared" si="6"/>
        <v>57.8315833857</v>
      </c>
      <c r="Y59" s="7">
        <f t="shared" si="7"/>
        <v>12.1979181574</v>
      </c>
      <c r="Z59" s="7">
        <f t="shared" si="8"/>
        <v>2285.3373109362997</v>
      </c>
      <c r="AA59" s="7">
        <f t="shared" si="9"/>
        <v>124.8271719744</v>
      </c>
    </row>
    <row r="60" spans="1:27" s="4" customFormat="1" x14ac:dyDescent="0.25">
      <c r="A60" s="4">
        <v>2010</v>
      </c>
      <c r="B60" s="4" t="s">
        <v>32</v>
      </c>
      <c r="C60" s="4" t="s">
        <v>19</v>
      </c>
      <c r="D60" s="4" t="s">
        <v>26</v>
      </c>
      <c r="E60" s="5">
        <v>3.2309999999999998E-2</v>
      </c>
      <c r="F60" s="5">
        <v>2123.5641599999999</v>
      </c>
      <c r="G60" s="5">
        <v>97.151390000000006</v>
      </c>
      <c r="H60" s="5">
        <v>667.64389000000006</v>
      </c>
      <c r="I60" s="5">
        <v>80.312860000000001</v>
      </c>
      <c r="J60" s="5">
        <v>16.273630000000001</v>
      </c>
      <c r="K60" s="5">
        <f>SUM(E60:J60)</f>
        <v>2984.9782399999999</v>
      </c>
      <c r="L60" s="5">
        <v>174.16337999999999</v>
      </c>
      <c r="N60" s="4">
        <v>1</v>
      </c>
      <c r="P60" s="4">
        <v>2010</v>
      </c>
      <c r="Q60" s="4" t="s">
        <v>32</v>
      </c>
      <c r="R60" s="4" t="s">
        <v>19</v>
      </c>
      <c r="S60" s="4" t="s">
        <v>26</v>
      </c>
      <c r="T60" s="7">
        <f t="shared" si="2"/>
        <v>3.2309999999999998E-2</v>
      </c>
      <c r="U60" s="7">
        <f t="shared" si="3"/>
        <v>2123.5641599999999</v>
      </c>
      <c r="V60" s="7">
        <f t="shared" si="4"/>
        <v>97.151390000000006</v>
      </c>
      <c r="W60" s="7">
        <f t="shared" si="5"/>
        <v>667.64389000000006</v>
      </c>
      <c r="X60" s="7">
        <f t="shared" si="6"/>
        <v>80.312860000000001</v>
      </c>
      <c r="Y60" s="7">
        <f t="shared" si="7"/>
        <v>16.273630000000001</v>
      </c>
      <c r="Z60" s="7">
        <f t="shared" si="8"/>
        <v>2984.9782399999999</v>
      </c>
      <c r="AA60" s="7">
        <f t="shared" si="9"/>
        <v>174.16337999999999</v>
      </c>
    </row>
    <row r="61" spans="1:27" s="6" customFormat="1" x14ac:dyDescent="0.25">
      <c r="A61" s="6">
        <v>2010</v>
      </c>
      <c r="B61" s="6" t="s">
        <v>32</v>
      </c>
      <c r="C61" s="6" t="s">
        <v>7</v>
      </c>
      <c r="D61" s="6" t="s">
        <v>6</v>
      </c>
      <c r="E61" s="7">
        <v>2.6900000000000001E-3</v>
      </c>
      <c r="F61" s="7">
        <v>118.81612</v>
      </c>
      <c r="G61" s="7">
        <v>3.5390700000000002</v>
      </c>
      <c r="H61" s="7">
        <v>38.804160000000003</v>
      </c>
      <c r="I61" s="7">
        <v>21.713439999999999</v>
      </c>
      <c r="J61" s="7">
        <v>0.44868000000000002</v>
      </c>
      <c r="K61" s="7">
        <v>183.32415999999998</v>
      </c>
      <c r="L61" s="7">
        <v>10.797639999999999</v>
      </c>
      <c r="N61" s="6">
        <v>1.2737000000000001</v>
      </c>
      <c r="P61" s="6">
        <v>2010</v>
      </c>
      <c r="Q61" s="6" t="s">
        <v>32</v>
      </c>
      <c r="R61" s="6" t="s">
        <v>7</v>
      </c>
      <c r="S61" s="6" t="s">
        <v>6</v>
      </c>
      <c r="T61" s="7">
        <f t="shared" si="2"/>
        <v>3.4262530000000002E-3</v>
      </c>
      <c r="U61" s="7">
        <f t="shared" si="3"/>
        <v>151.336092044</v>
      </c>
      <c r="V61" s="7">
        <f t="shared" si="4"/>
        <v>4.5077134590000005</v>
      </c>
      <c r="W61" s="7">
        <f t="shared" si="5"/>
        <v>49.424858592000007</v>
      </c>
      <c r="X61" s="7">
        <f t="shared" si="6"/>
        <v>27.656408528</v>
      </c>
      <c r="Y61" s="7">
        <f t="shared" si="7"/>
        <v>0.57148371600000003</v>
      </c>
      <c r="Z61" s="7">
        <f t="shared" si="8"/>
        <v>233.49998259199998</v>
      </c>
      <c r="AA61" s="7">
        <f t="shared" si="9"/>
        <v>13.752954067999999</v>
      </c>
    </row>
    <row r="62" spans="1:27" s="6" customFormat="1" x14ac:dyDescent="0.25">
      <c r="A62" s="6">
        <v>2010</v>
      </c>
      <c r="B62" s="6" t="s">
        <v>32</v>
      </c>
      <c r="C62" s="6" t="s">
        <v>7</v>
      </c>
      <c r="D62" s="6" t="s">
        <v>8</v>
      </c>
      <c r="E62" s="7">
        <v>8.5900000000000004E-3</v>
      </c>
      <c r="F62" s="7">
        <v>1072.2857899999999</v>
      </c>
      <c r="G62" s="7">
        <v>43.517800000000001</v>
      </c>
      <c r="H62" s="7">
        <v>472.39731</v>
      </c>
      <c r="I62" s="7">
        <v>46.029980000000002</v>
      </c>
      <c r="J62" s="7">
        <v>5.6222300000000001</v>
      </c>
      <c r="K62" s="7">
        <v>1639.8616999999999</v>
      </c>
      <c r="L62" s="7">
        <v>85.26249</v>
      </c>
      <c r="N62" s="6">
        <v>0.16539999999999999</v>
      </c>
      <c r="P62" s="6">
        <v>2010</v>
      </c>
      <c r="Q62" s="6" t="s">
        <v>32</v>
      </c>
      <c r="R62" s="6" t="s">
        <v>7</v>
      </c>
      <c r="S62" s="6" t="s">
        <v>8</v>
      </c>
      <c r="T62" s="7">
        <f t="shared" si="2"/>
        <v>1.4207860000000001E-3</v>
      </c>
      <c r="U62" s="7">
        <f t="shared" si="3"/>
        <v>177.35606966599997</v>
      </c>
      <c r="V62" s="7">
        <f t="shared" si="4"/>
        <v>7.1978441200000001</v>
      </c>
      <c r="W62" s="7">
        <f t="shared" si="5"/>
        <v>78.134515073999992</v>
      </c>
      <c r="X62" s="7">
        <f t="shared" si="6"/>
        <v>7.6133586920000003</v>
      </c>
      <c r="Y62" s="7">
        <f t="shared" si="7"/>
        <v>0.92991684199999991</v>
      </c>
      <c r="Z62" s="7">
        <f t="shared" si="8"/>
        <v>271.23312518</v>
      </c>
      <c r="AA62" s="7">
        <f t="shared" si="9"/>
        <v>14.102415846</v>
      </c>
    </row>
    <row r="63" spans="1:27" s="6" customFormat="1" x14ac:dyDescent="0.25">
      <c r="A63" s="6">
        <v>2010</v>
      </c>
      <c r="B63" s="6" t="s">
        <v>32</v>
      </c>
      <c r="C63" s="6" t="s">
        <v>7</v>
      </c>
      <c r="D63" s="6" t="s">
        <v>9</v>
      </c>
      <c r="E63" s="7">
        <v>8.1399999999999997E-3</v>
      </c>
      <c r="F63" s="7">
        <v>1043.2114099999999</v>
      </c>
      <c r="G63" s="7">
        <v>39.752319999999997</v>
      </c>
      <c r="H63" s="7">
        <v>433.75258000000002</v>
      </c>
      <c r="I63" s="7">
        <v>45.134369999999997</v>
      </c>
      <c r="J63" s="7">
        <v>5.1116799999999998</v>
      </c>
      <c r="K63" s="7">
        <v>1566.9704999999999</v>
      </c>
      <c r="L63" s="7">
        <v>81.785579999999996</v>
      </c>
      <c r="N63" s="6">
        <v>0.97119999999999995</v>
      </c>
      <c r="P63" s="6">
        <v>2010</v>
      </c>
      <c r="Q63" s="6" t="s">
        <v>32</v>
      </c>
      <c r="R63" s="6" t="s">
        <v>7</v>
      </c>
      <c r="S63" s="6" t="s">
        <v>9</v>
      </c>
      <c r="T63" s="7">
        <f t="shared" si="2"/>
        <v>7.905568E-3</v>
      </c>
      <c r="U63" s="7">
        <f t="shared" si="3"/>
        <v>1013.1669213919998</v>
      </c>
      <c r="V63" s="7">
        <f t="shared" si="4"/>
        <v>38.607453183999993</v>
      </c>
      <c r="W63" s="7">
        <f t="shared" si="5"/>
        <v>421.260505696</v>
      </c>
      <c r="X63" s="7">
        <f t="shared" si="6"/>
        <v>43.834500143999996</v>
      </c>
      <c r="Y63" s="7">
        <f t="shared" si="7"/>
        <v>4.9644636159999997</v>
      </c>
      <c r="Z63" s="7">
        <f t="shared" si="8"/>
        <v>1521.8417495999997</v>
      </c>
      <c r="AA63" s="7">
        <f t="shared" si="9"/>
        <v>79.430155295999995</v>
      </c>
    </row>
    <row r="64" spans="1:27" x14ac:dyDescent="0.25">
      <c r="A64">
        <v>2010</v>
      </c>
      <c r="B64" t="s">
        <v>32</v>
      </c>
      <c r="C64" t="s">
        <v>20</v>
      </c>
      <c r="D64" s="3" t="s">
        <v>28</v>
      </c>
      <c r="E64" s="1">
        <v>1.7469999999999999E-2</v>
      </c>
      <c r="F64" s="1">
        <v>1934.6591000000001</v>
      </c>
      <c r="G64" s="1">
        <v>84.024159999999995</v>
      </c>
      <c r="H64" s="1">
        <v>805.18115</v>
      </c>
      <c r="I64" s="1">
        <v>67.53031</v>
      </c>
      <c r="J64" s="1">
        <v>13.6174</v>
      </c>
      <c r="K64" s="1">
        <f>SUM(E64:J64)</f>
        <v>2905.0295900000001</v>
      </c>
      <c r="L64" s="1">
        <v>153.78663</v>
      </c>
      <c r="N64" s="1">
        <v>1.0623</v>
      </c>
      <c r="P64">
        <v>2010</v>
      </c>
      <c r="Q64" t="s">
        <v>32</v>
      </c>
      <c r="R64" t="s">
        <v>20</v>
      </c>
      <c r="S64" s="3" t="s">
        <v>28</v>
      </c>
      <c r="T64" s="7">
        <f t="shared" si="2"/>
        <v>1.8558380999999999E-2</v>
      </c>
      <c r="U64" s="7">
        <f t="shared" si="3"/>
        <v>2055.1883619300002</v>
      </c>
      <c r="V64" s="7">
        <f t="shared" si="4"/>
        <v>89.258865168</v>
      </c>
      <c r="W64" s="7">
        <f t="shared" si="5"/>
        <v>855.34393564499999</v>
      </c>
      <c r="X64" s="7">
        <f t="shared" si="6"/>
        <v>71.737448313000002</v>
      </c>
      <c r="Y64" s="7">
        <f t="shared" si="7"/>
        <v>14.46576402</v>
      </c>
      <c r="Z64" s="7">
        <f t="shared" si="8"/>
        <v>3086.0129334570001</v>
      </c>
      <c r="AA64" s="7">
        <f t="shared" si="9"/>
        <v>163.36753704899999</v>
      </c>
    </row>
    <row r="65" spans="1:27" s="10" customFormat="1" x14ac:dyDescent="0.25">
      <c r="A65" s="10">
        <v>2010</v>
      </c>
      <c r="B65" s="10" t="s">
        <v>32</v>
      </c>
      <c r="C65" s="10" t="s">
        <v>20</v>
      </c>
      <c r="D65" s="10" t="s">
        <v>27</v>
      </c>
      <c r="E65" s="11">
        <v>4.4760000000000001E-2</v>
      </c>
      <c r="F65" s="11">
        <v>2652.9037199999998</v>
      </c>
      <c r="G65" s="11">
        <v>112.40987</v>
      </c>
      <c r="H65" s="11">
        <v>947.03336000000002</v>
      </c>
      <c r="I65" s="11">
        <v>88.002170000000007</v>
      </c>
      <c r="J65" s="11">
        <v>21.62096</v>
      </c>
      <c r="K65" s="11">
        <f>SUM(E65:J65)</f>
        <v>3822.0148400000003</v>
      </c>
      <c r="L65" s="11">
        <v>201.31673000000001</v>
      </c>
      <c r="N65" s="10">
        <v>0.98834999999999995</v>
      </c>
      <c r="P65" s="10">
        <v>2010</v>
      </c>
      <c r="Q65" s="10" t="s">
        <v>32</v>
      </c>
      <c r="R65" s="10" t="s">
        <v>20</v>
      </c>
      <c r="S65" s="10" t="s">
        <v>27</v>
      </c>
      <c r="T65" s="7">
        <f t="shared" si="2"/>
        <v>4.4238545999999997E-2</v>
      </c>
      <c r="U65" s="7">
        <f t="shared" si="3"/>
        <v>2621.9973916619997</v>
      </c>
      <c r="V65" s="7">
        <f t="shared" si="4"/>
        <v>111.10029501449999</v>
      </c>
      <c r="W65" s="7">
        <f t="shared" si="5"/>
        <v>936.00042135599995</v>
      </c>
      <c r="X65" s="7">
        <f t="shared" si="6"/>
        <v>86.976944719499997</v>
      </c>
      <c r="Y65" s="7">
        <f t="shared" si="7"/>
        <v>21.369075815999999</v>
      </c>
      <c r="Z65" s="7">
        <f t="shared" si="8"/>
        <v>3777.4883671140001</v>
      </c>
      <c r="AA65" s="7">
        <f t="shared" si="9"/>
        <v>198.9713900955</v>
      </c>
    </row>
    <row r="66" spans="1:27" s="8" customFormat="1" x14ac:dyDescent="0.25">
      <c r="A66" s="8">
        <v>2010</v>
      </c>
      <c r="B66" s="8" t="s">
        <v>32</v>
      </c>
      <c r="C66" s="8" t="s">
        <v>20</v>
      </c>
      <c r="D66" s="8" t="s">
        <v>29</v>
      </c>
      <c r="E66" s="9">
        <v>5.0610000000000002E-2</v>
      </c>
      <c r="F66" s="9">
        <v>3115.3630199999998</v>
      </c>
      <c r="G66" s="9">
        <v>134.23827</v>
      </c>
      <c r="H66" s="9">
        <v>1120.9253100000001</v>
      </c>
      <c r="I66" s="9">
        <v>100.58052000000001</v>
      </c>
      <c r="J66" s="9">
        <v>25.52037</v>
      </c>
      <c r="K66" s="9">
        <f>SUM(E66:J66)</f>
        <v>4496.6781000000001</v>
      </c>
      <c r="L66" s="9">
        <v>241.43709999999999</v>
      </c>
      <c r="N66" s="8">
        <v>0.93240999999999996</v>
      </c>
      <c r="P66" s="8">
        <v>2010</v>
      </c>
      <c r="Q66" s="8" t="s">
        <v>32</v>
      </c>
      <c r="R66" s="8" t="s">
        <v>20</v>
      </c>
      <c r="S66" s="8" t="s">
        <v>29</v>
      </c>
      <c r="T66" s="7">
        <f t="shared" si="2"/>
        <v>4.71892701E-2</v>
      </c>
      <c r="U66" s="7">
        <f t="shared" si="3"/>
        <v>2904.7956334781998</v>
      </c>
      <c r="V66" s="7">
        <f t="shared" si="4"/>
        <v>125.1651053307</v>
      </c>
      <c r="W66" s="7">
        <f t="shared" si="5"/>
        <v>1045.1619682971</v>
      </c>
      <c r="X66" s="7">
        <f t="shared" si="6"/>
        <v>93.782282653199999</v>
      </c>
      <c r="Y66" s="7">
        <f t="shared" si="7"/>
        <v>23.7954481917</v>
      </c>
      <c r="Z66" s="7">
        <f t="shared" si="8"/>
        <v>4192.7476272209997</v>
      </c>
      <c r="AA66" s="7">
        <f t="shared" si="9"/>
        <v>225.11836641099998</v>
      </c>
    </row>
    <row r="67" spans="1:27" s="4" customFormat="1" x14ac:dyDescent="0.25">
      <c r="A67" s="4">
        <v>2010</v>
      </c>
      <c r="B67" s="4" t="s">
        <v>32</v>
      </c>
      <c r="C67" s="4" t="s">
        <v>20</v>
      </c>
      <c r="D67" s="4" t="s">
        <v>30</v>
      </c>
      <c r="E67" s="5">
        <v>6.1339999999999999E-2</v>
      </c>
      <c r="F67" s="5">
        <v>3499.04837</v>
      </c>
      <c r="G67" s="5">
        <v>152.26888</v>
      </c>
      <c r="H67" s="5">
        <v>1096.8752500000001</v>
      </c>
      <c r="I67" s="5">
        <v>116.26357</v>
      </c>
      <c r="J67" s="5">
        <v>27.87116</v>
      </c>
      <c r="K67" s="5">
        <f>SUM(E67:J67)</f>
        <v>4892.3885700000001</v>
      </c>
      <c r="L67" s="5">
        <v>274.45458000000002</v>
      </c>
      <c r="N67" s="4">
        <v>1</v>
      </c>
      <c r="P67" s="4">
        <v>2010</v>
      </c>
      <c r="Q67" s="4" t="s">
        <v>32</v>
      </c>
      <c r="R67" s="4" t="s">
        <v>20</v>
      </c>
      <c r="S67" s="4" t="s">
        <v>30</v>
      </c>
      <c r="T67" s="7">
        <f t="shared" si="2"/>
        <v>6.1339999999999999E-2</v>
      </c>
      <c r="U67" s="7">
        <f t="shared" si="3"/>
        <v>3499.04837</v>
      </c>
      <c r="V67" s="7">
        <f t="shared" si="4"/>
        <v>152.26888</v>
      </c>
      <c r="W67" s="7">
        <f t="shared" si="5"/>
        <v>1096.8752500000001</v>
      </c>
      <c r="X67" s="7">
        <f t="shared" si="6"/>
        <v>116.26357</v>
      </c>
      <c r="Y67" s="7">
        <f t="shared" si="7"/>
        <v>27.87116</v>
      </c>
      <c r="Z67" s="7">
        <f t="shared" si="8"/>
        <v>4892.3885700000001</v>
      </c>
      <c r="AA67" s="7">
        <f t="shared" si="9"/>
        <v>274.45458000000002</v>
      </c>
    </row>
    <row r="68" spans="1:27" x14ac:dyDescent="0.25">
      <c r="T68" s="7">
        <f t="shared" si="2"/>
        <v>0</v>
      </c>
      <c r="U68" s="7">
        <f t="shared" si="3"/>
        <v>0</v>
      </c>
      <c r="V68" s="7">
        <f t="shared" si="4"/>
        <v>0</v>
      </c>
      <c r="W68" s="7">
        <f t="shared" si="5"/>
        <v>0</v>
      </c>
      <c r="X68" s="7">
        <f t="shared" si="6"/>
        <v>0</v>
      </c>
      <c r="Y68" s="7">
        <f t="shared" si="7"/>
        <v>0</v>
      </c>
      <c r="Z68" s="7">
        <f t="shared" si="8"/>
        <v>0</v>
      </c>
      <c r="AA68" s="7">
        <f t="shared" si="9"/>
        <v>0</v>
      </c>
    </row>
    <row r="69" spans="1:27" s="6" customFormat="1" x14ac:dyDescent="0.25">
      <c r="A69" s="6">
        <v>2010</v>
      </c>
      <c r="B69" s="6" t="s">
        <v>33</v>
      </c>
      <c r="C69" s="6" t="s">
        <v>7</v>
      </c>
      <c r="D69" s="6" t="s">
        <v>6</v>
      </c>
      <c r="E69" s="7">
        <v>2.4199999999999998E-3</v>
      </c>
      <c r="F69" s="7">
        <v>138.25012000000001</v>
      </c>
      <c r="G69" s="7">
        <v>6.3296200000000002</v>
      </c>
      <c r="H69" s="7">
        <v>4.0987600000000004</v>
      </c>
      <c r="I69" s="7">
        <v>20.287870000000002</v>
      </c>
      <c r="J69" s="7">
        <v>2.32559</v>
      </c>
      <c r="K69" s="7">
        <f t="shared" ref="K69:K75" si="16">SUM(E69:J69)</f>
        <v>171.29438000000002</v>
      </c>
      <c r="L69" s="7">
        <v>11.492760000000001</v>
      </c>
      <c r="N69" s="6">
        <v>1.4399</v>
      </c>
      <c r="P69" s="6">
        <v>2010</v>
      </c>
      <c r="Q69" s="6" t="s">
        <v>33</v>
      </c>
      <c r="R69" s="6" t="s">
        <v>7</v>
      </c>
      <c r="S69" s="6" t="s">
        <v>6</v>
      </c>
      <c r="T69" s="7">
        <f t="shared" si="2"/>
        <v>3.4845579999999996E-3</v>
      </c>
      <c r="U69" s="7">
        <f t="shared" si="3"/>
        <v>199.066347788</v>
      </c>
      <c r="V69" s="7">
        <f t="shared" si="4"/>
        <v>9.1140198380000008</v>
      </c>
      <c r="W69" s="7">
        <f t="shared" si="5"/>
        <v>5.9018045240000001</v>
      </c>
      <c r="X69" s="7">
        <f t="shared" si="6"/>
        <v>29.212504013</v>
      </c>
      <c r="Y69" s="7">
        <f t="shared" si="7"/>
        <v>3.3486170409999998</v>
      </c>
      <c r="Z69" s="7">
        <f t="shared" si="8"/>
        <v>246.64677776200003</v>
      </c>
      <c r="AA69" s="7">
        <f t="shared" si="9"/>
        <v>16.548425124000001</v>
      </c>
    </row>
    <row r="70" spans="1:27" s="6" customFormat="1" x14ac:dyDescent="0.25">
      <c r="A70" s="6">
        <v>2010</v>
      </c>
      <c r="B70" s="6" t="s">
        <v>33</v>
      </c>
      <c r="C70" s="6" t="s">
        <v>7</v>
      </c>
      <c r="D70" s="6" t="s">
        <v>8</v>
      </c>
      <c r="E70" s="7">
        <v>5.2399999999999999E-3</v>
      </c>
      <c r="F70" s="7">
        <v>1282.9387899999999</v>
      </c>
      <c r="G70" s="7">
        <v>75.738870000000006</v>
      </c>
      <c r="H70" s="7">
        <v>49.821890000000003</v>
      </c>
      <c r="I70" s="7">
        <v>28.566140000000001</v>
      </c>
      <c r="J70" s="7">
        <v>27.80012</v>
      </c>
      <c r="K70" s="7">
        <f t="shared" si="16"/>
        <v>1464.8710499999997</v>
      </c>
      <c r="L70" s="7">
        <v>91.575140000000005</v>
      </c>
      <c r="N70" s="6">
        <v>0.187</v>
      </c>
      <c r="P70" s="6">
        <v>2010</v>
      </c>
      <c r="Q70" s="6" t="s">
        <v>33</v>
      </c>
      <c r="R70" s="6" t="s">
        <v>7</v>
      </c>
      <c r="S70" s="6" t="s">
        <v>8</v>
      </c>
      <c r="T70" s="7">
        <f t="shared" si="2"/>
        <v>9.7988000000000003E-4</v>
      </c>
      <c r="U70" s="7">
        <f t="shared" si="3"/>
        <v>239.90955373</v>
      </c>
      <c r="V70" s="7">
        <f t="shared" si="4"/>
        <v>14.163168690000001</v>
      </c>
      <c r="W70" s="7">
        <f t="shared" si="5"/>
        <v>9.3166934300000008</v>
      </c>
      <c r="X70" s="7">
        <f t="shared" si="6"/>
        <v>5.3418681800000005</v>
      </c>
      <c r="Y70" s="7">
        <f t="shared" si="7"/>
        <v>5.1986224400000003</v>
      </c>
      <c r="Z70" s="7">
        <f t="shared" si="8"/>
        <v>273.93088634999992</v>
      </c>
      <c r="AA70" s="7">
        <f t="shared" si="9"/>
        <v>17.124551180000001</v>
      </c>
    </row>
    <row r="71" spans="1:27" s="6" customFormat="1" x14ac:dyDescent="0.25">
      <c r="A71" s="6">
        <v>2010</v>
      </c>
      <c r="B71" s="6" t="s">
        <v>33</v>
      </c>
      <c r="C71" s="6" t="s">
        <v>7</v>
      </c>
      <c r="D71" s="6" t="s">
        <v>9</v>
      </c>
      <c r="E71" s="7">
        <v>5.0699999999999999E-3</v>
      </c>
      <c r="F71" s="7">
        <v>1237.1725300000001</v>
      </c>
      <c r="G71" s="7">
        <v>69.390180000000001</v>
      </c>
      <c r="H71" s="7">
        <v>45.368040000000001</v>
      </c>
      <c r="I71" s="7">
        <v>29.084990000000001</v>
      </c>
      <c r="J71" s="7">
        <v>25.504300000000001</v>
      </c>
      <c r="K71" s="7">
        <f t="shared" si="16"/>
        <v>1406.5251100000003</v>
      </c>
      <c r="L71" s="7">
        <v>87.616630000000001</v>
      </c>
      <c r="N71" s="6">
        <v>1.0979000000000001</v>
      </c>
      <c r="P71" s="6">
        <v>2010</v>
      </c>
      <c r="Q71" s="6" t="s">
        <v>33</v>
      </c>
      <c r="R71" s="6" t="s">
        <v>7</v>
      </c>
      <c r="S71" s="6" t="s">
        <v>9</v>
      </c>
      <c r="T71" s="7">
        <f t="shared" ref="T71:T134" si="17">E71*$N71</f>
        <v>5.5663530000000004E-3</v>
      </c>
      <c r="U71" s="7">
        <f t="shared" ref="U71:U134" si="18">F71*$N71</f>
        <v>1358.2917206870002</v>
      </c>
      <c r="V71" s="7">
        <f t="shared" ref="V71:V134" si="19">G71*$N71</f>
        <v>76.18347862200001</v>
      </c>
      <c r="W71" s="7">
        <f t="shared" ref="W71:W134" si="20">H71*$N71</f>
        <v>49.809571116000008</v>
      </c>
      <c r="X71" s="7">
        <f t="shared" ref="X71:X134" si="21">I71*$N71</f>
        <v>31.932410521000005</v>
      </c>
      <c r="Y71" s="7">
        <f t="shared" ref="Y71:Y134" si="22">J71*$N71</f>
        <v>28.001170970000004</v>
      </c>
      <c r="Z71" s="7">
        <f t="shared" ref="Z71:Z134" si="23">K71*$N71</f>
        <v>1544.2239182690005</v>
      </c>
      <c r="AA71" s="7">
        <f t="shared" ref="AA71:AA134" si="24">L71*$N71</f>
        <v>96.194298077000013</v>
      </c>
    </row>
    <row r="72" spans="1:27" x14ac:dyDescent="0.25">
      <c r="A72">
        <v>2010</v>
      </c>
      <c r="B72" t="s">
        <v>33</v>
      </c>
      <c r="C72" t="s">
        <v>18</v>
      </c>
      <c r="D72" s="3" t="s">
        <v>17</v>
      </c>
      <c r="E72" s="1">
        <v>6.3899999999999998E-3</v>
      </c>
      <c r="F72" s="1">
        <v>1594.5734</v>
      </c>
      <c r="G72" s="1">
        <v>91.813919999999996</v>
      </c>
      <c r="H72" s="1">
        <v>61.027949999999997</v>
      </c>
      <c r="I72" s="1">
        <v>34.365279999999998</v>
      </c>
      <c r="J72" s="1">
        <v>33.731520000000003</v>
      </c>
      <c r="K72" s="1">
        <f t="shared" si="16"/>
        <v>1815.51846</v>
      </c>
      <c r="L72" s="1">
        <v>113.21717</v>
      </c>
      <c r="N72" s="1">
        <v>1.1269</v>
      </c>
      <c r="P72">
        <v>2010</v>
      </c>
      <c r="Q72" t="s">
        <v>33</v>
      </c>
      <c r="R72" t="s">
        <v>18</v>
      </c>
      <c r="S72" s="3" t="s">
        <v>17</v>
      </c>
      <c r="T72" s="7">
        <f t="shared" si="17"/>
        <v>7.2008910000000001E-3</v>
      </c>
      <c r="U72" s="7">
        <f t="shared" si="18"/>
        <v>1796.92476446</v>
      </c>
      <c r="V72" s="7">
        <f t="shared" si="19"/>
        <v>103.465106448</v>
      </c>
      <c r="W72" s="7">
        <f t="shared" si="20"/>
        <v>68.772396854999997</v>
      </c>
      <c r="X72" s="7">
        <f t="shared" si="21"/>
        <v>38.726234032000001</v>
      </c>
      <c r="Y72" s="7">
        <f t="shared" si="22"/>
        <v>38.012049888000007</v>
      </c>
      <c r="Z72" s="7">
        <f t="shared" si="23"/>
        <v>2045.9077525740001</v>
      </c>
      <c r="AA72" s="7">
        <f t="shared" si="24"/>
        <v>127.58442887299999</v>
      </c>
    </row>
    <row r="73" spans="1:27" s="10" customFormat="1" x14ac:dyDescent="0.25">
      <c r="A73" s="10">
        <v>2010</v>
      </c>
      <c r="B73" s="10" t="s">
        <v>33</v>
      </c>
      <c r="C73" s="10" t="s">
        <v>18</v>
      </c>
      <c r="D73" s="10" t="s">
        <v>21</v>
      </c>
      <c r="E73" s="11">
        <v>3.3149999999999999E-2</v>
      </c>
      <c r="F73" s="11">
        <v>2405.8850600000001</v>
      </c>
      <c r="G73" s="11">
        <v>128.8177</v>
      </c>
      <c r="H73" s="11">
        <v>125.97093</v>
      </c>
      <c r="I73" s="11">
        <v>53.586239999999997</v>
      </c>
      <c r="J73" s="11">
        <v>46.811019999999999</v>
      </c>
      <c r="K73" s="11">
        <f t="shared" si="16"/>
        <v>2761.1041000000005</v>
      </c>
      <c r="L73" s="11">
        <v>165.63009</v>
      </c>
      <c r="N73" s="10">
        <v>0.98834999999999995</v>
      </c>
      <c r="P73" s="10">
        <v>2010</v>
      </c>
      <c r="Q73" s="10" t="s">
        <v>33</v>
      </c>
      <c r="R73" s="10" t="s">
        <v>18</v>
      </c>
      <c r="S73" s="10" t="s">
        <v>21</v>
      </c>
      <c r="T73" s="7">
        <f t="shared" si="17"/>
        <v>3.2763802499999994E-2</v>
      </c>
      <c r="U73" s="7">
        <f t="shared" si="18"/>
        <v>2377.8564990509999</v>
      </c>
      <c r="V73" s="7">
        <f t="shared" si="19"/>
        <v>127.316973795</v>
      </c>
      <c r="W73" s="7">
        <f t="shared" si="20"/>
        <v>124.50336866549999</v>
      </c>
      <c r="X73" s="7">
        <f t="shared" si="21"/>
        <v>52.961960303999994</v>
      </c>
      <c r="Y73" s="7">
        <f t="shared" si="22"/>
        <v>46.265671616999995</v>
      </c>
      <c r="Z73" s="7">
        <f t="shared" si="23"/>
        <v>2728.9372372350003</v>
      </c>
      <c r="AA73" s="7">
        <f t="shared" si="24"/>
        <v>163.70049945149998</v>
      </c>
    </row>
    <row r="74" spans="1:27" s="8" customFormat="1" x14ac:dyDescent="0.25">
      <c r="A74" s="8">
        <v>2010</v>
      </c>
      <c r="B74" s="8" t="s">
        <v>33</v>
      </c>
      <c r="C74" s="8" t="s">
        <v>18</v>
      </c>
      <c r="D74" s="8" t="s">
        <v>22</v>
      </c>
      <c r="E74" s="9">
        <v>3.755E-2</v>
      </c>
      <c r="F74" s="9">
        <v>2906.9543800000001</v>
      </c>
      <c r="G74" s="9">
        <v>159.30278999999999</v>
      </c>
      <c r="H74" s="9">
        <v>155.18136999999999</v>
      </c>
      <c r="I74" s="9">
        <v>60.180239999999998</v>
      </c>
      <c r="J74" s="9">
        <v>57.38214</v>
      </c>
      <c r="K74" s="9">
        <f t="shared" si="16"/>
        <v>3339.0384700000004</v>
      </c>
      <c r="L74" s="9">
        <v>205.52037999999999</v>
      </c>
      <c r="N74" s="8">
        <v>0.93240999999999996</v>
      </c>
      <c r="P74" s="8">
        <v>2010</v>
      </c>
      <c r="Q74" s="8" t="s">
        <v>33</v>
      </c>
      <c r="R74" s="8" t="s">
        <v>18</v>
      </c>
      <c r="S74" s="8" t="s">
        <v>22</v>
      </c>
      <c r="T74" s="7">
        <f t="shared" si="17"/>
        <v>3.5011995499999997E-2</v>
      </c>
      <c r="U74" s="7">
        <f t="shared" si="18"/>
        <v>2710.4733334558</v>
      </c>
      <c r="V74" s="7">
        <f t="shared" si="19"/>
        <v>148.53551442389997</v>
      </c>
      <c r="W74" s="7">
        <f t="shared" si="20"/>
        <v>144.69266120169999</v>
      </c>
      <c r="X74" s="7">
        <f t="shared" si="21"/>
        <v>56.112657578399997</v>
      </c>
      <c r="Y74" s="7">
        <f t="shared" si="22"/>
        <v>53.503681157399996</v>
      </c>
      <c r="Z74" s="7">
        <f t="shared" si="23"/>
        <v>3113.3528598127004</v>
      </c>
      <c r="AA74" s="7">
        <f t="shared" si="24"/>
        <v>191.62925751579999</v>
      </c>
    </row>
    <row r="75" spans="1:27" s="4" customFormat="1" x14ac:dyDescent="0.25">
      <c r="A75" s="4">
        <v>2010</v>
      </c>
      <c r="B75" s="4" t="s">
        <v>33</v>
      </c>
      <c r="C75" s="4" t="s">
        <v>18</v>
      </c>
      <c r="D75" s="4" t="s">
        <v>23</v>
      </c>
      <c r="E75" s="5">
        <v>4.9050000000000003E-2</v>
      </c>
      <c r="F75" s="5">
        <v>3313.0486000000001</v>
      </c>
      <c r="G75" s="5">
        <v>176.83432999999999</v>
      </c>
      <c r="H75" s="5">
        <v>181.54351</v>
      </c>
      <c r="I75" s="5">
        <v>77.983440000000002</v>
      </c>
      <c r="J75" s="5">
        <v>58.38317</v>
      </c>
      <c r="K75" s="5">
        <f t="shared" si="16"/>
        <v>3807.8421000000003</v>
      </c>
      <c r="L75" s="5">
        <v>241.26315</v>
      </c>
      <c r="N75" s="4">
        <v>1</v>
      </c>
      <c r="P75" s="4">
        <v>2010</v>
      </c>
      <c r="Q75" s="4" t="s">
        <v>33</v>
      </c>
      <c r="R75" s="4" t="s">
        <v>18</v>
      </c>
      <c r="S75" s="4" t="s">
        <v>23</v>
      </c>
      <c r="T75" s="7">
        <f t="shared" si="17"/>
        <v>4.9050000000000003E-2</v>
      </c>
      <c r="U75" s="7">
        <f t="shared" si="18"/>
        <v>3313.0486000000001</v>
      </c>
      <c r="V75" s="7">
        <f t="shared" si="19"/>
        <v>176.83432999999999</v>
      </c>
      <c r="W75" s="7">
        <f t="shared" si="20"/>
        <v>181.54351</v>
      </c>
      <c r="X75" s="7">
        <f t="shared" si="21"/>
        <v>77.983440000000002</v>
      </c>
      <c r="Y75" s="7">
        <f t="shared" si="22"/>
        <v>58.38317</v>
      </c>
      <c r="Z75" s="7">
        <f t="shared" si="23"/>
        <v>3807.8421000000003</v>
      </c>
      <c r="AA75" s="7">
        <f t="shared" si="24"/>
        <v>241.26315</v>
      </c>
    </row>
    <row r="76" spans="1:27" s="6" customFormat="1" x14ac:dyDescent="0.25">
      <c r="A76" s="6">
        <v>2010</v>
      </c>
      <c r="B76" s="6" t="s">
        <v>33</v>
      </c>
      <c r="C76" s="6" t="s">
        <v>7</v>
      </c>
      <c r="D76" s="6" t="s">
        <v>6</v>
      </c>
      <c r="E76" s="7">
        <v>2.4199999999999998E-3</v>
      </c>
      <c r="F76" s="7">
        <v>138.25012000000001</v>
      </c>
      <c r="G76" s="7">
        <v>6.3296200000000002</v>
      </c>
      <c r="H76" s="7">
        <v>4.0987600000000004</v>
      </c>
      <c r="I76" s="7">
        <v>20.287870000000002</v>
      </c>
      <c r="J76" s="7">
        <v>2.32559</v>
      </c>
      <c r="K76" s="7">
        <f t="shared" ref="K76:K78" si="25">SUM(E76:J76)</f>
        <v>171.29438000000002</v>
      </c>
      <c r="L76" s="7">
        <v>11.492760000000001</v>
      </c>
      <c r="N76" s="6">
        <v>0.83150000000000002</v>
      </c>
      <c r="P76" s="6">
        <v>2010</v>
      </c>
      <c r="Q76" s="6" t="s">
        <v>33</v>
      </c>
      <c r="R76" s="6" t="s">
        <v>7</v>
      </c>
      <c r="S76" s="6" t="s">
        <v>6</v>
      </c>
      <c r="T76" s="7">
        <f t="shared" si="17"/>
        <v>2.0122299999999998E-3</v>
      </c>
      <c r="U76" s="7">
        <f t="shared" si="18"/>
        <v>114.95497478000001</v>
      </c>
      <c r="V76" s="7">
        <f t="shared" si="19"/>
        <v>5.2630790300000001</v>
      </c>
      <c r="W76" s="7">
        <f t="shared" si="20"/>
        <v>3.4081189400000005</v>
      </c>
      <c r="X76" s="7">
        <f t="shared" si="21"/>
        <v>16.869363905</v>
      </c>
      <c r="Y76" s="7">
        <f t="shared" si="22"/>
        <v>1.933728085</v>
      </c>
      <c r="Z76" s="7">
        <f t="shared" si="23"/>
        <v>142.43127697000003</v>
      </c>
      <c r="AA76" s="7">
        <f t="shared" si="24"/>
        <v>9.5562299400000015</v>
      </c>
    </row>
    <row r="77" spans="1:27" s="6" customFormat="1" x14ac:dyDescent="0.25">
      <c r="A77" s="6">
        <v>2010</v>
      </c>
      <c r="B77" s="6" t="s">
        <v>33</v>
      </c>
      <c r="C77" s="6" t="s">
        <v>7</v>
      </c>
      <c r="D77" s="6" t="s">
        <v>8</v>
      </c>
      <c r="E77" s="7">
        <v>5.2399999999999999E-3</v>
      </c>
      <c r="F77" s="7">
        <v>1282.9387899999999</v>
      </c>
      <c r="G77" s="7">
        <v>75.738870000000006</v>
      </c>
      <c r="H77" s="7">
        <v>49.821890000000003</v>
      </c>
      <c r="I77" s="7">
        <v>28.566140000000001</v>
      </c>
      <c r="J77" s="7">
        <v>27.80012</v>
      </c>
      <c r="K77" s="7">
        <f t="shared" si="25"/>
        <v>1464.8710499999997</v>
      </c>
      <c r="L77" s="7">
        <v>91.575140000000005</v>
      </c>
      <c r="N77" s="6">
        <v>0.108</v>
      </c>
      <c r="P77" s="6">
        <v>2010</v>
      </c>
      <c r="Q77" s="6" t="s">
        <v>33</v>
      </c>
      <c r="R77" s="6" t="s">
        <v>7</v>
      </c>
      <c r="S77" s="6" t="s">
        <v>8</v>
      </c>
      <c r="T77" s="7">
        <f t="shared" si="17"/>
        <v>5.6592000000000003E-4</v>
      </c>
      <c r="U77" s="7">
        <f t="shared" si="18"/>
        <v>138.55738932</v>
      </c>
      <c r="V77" s="7">
        <f t="shared" si="19"/>
        <v>8.1797979600000001</v>
      </c>
      <c r="W77" s="7">
        <f t="shared" si="20"/>
        <v>5.3807641200000003</v>
      </c>
      <c r="X77" s="7">
        <f t="shared" si="21"/>
        <v>3.0851431200000001</v>
      </c>
      <c r="Y77" s="7">
        <f t="shared" si="22"/>
        <v>3.00241296</v>
      </c>
      <c r="Z77" s="7">
        <f t="shared" si="23"/>
        <v>158.20607339999998</v>
      </c>
      <c r="AA77" s="7">
        <f t="shared" si="24"/>
        <v>9.8901151200000008</v>
      </c>
    </row>
    <row r="78" spans="1:27" s="6" customFormat="1" x14ac:dyDescent="0.25">
      <c r="A78" s="6">
        <v>2010</v>
      </c>
      <c r="B78" s="6" t="s">
        <v>33</v>
      </c>
      <c r="C78" s="6" t="s">
        <v>7</v>
      </c>
      <c r="D78" s="6" t="s">
        <v>9</v>
      </c>
      <c r="E78" s="7">
        <v>5.0699999999999999E-3</v>
      </c>
      <c r="F78" s="7">
        <v>1237.1725300000001</v>
      </c>
      <c r="G78" s="7">
        <v>69.390180000000001</v>
      </c>
      <c r="H78" s="7">
        <v>45.368040000000001</v>
      </c>
      <c r="I78" s="7">
        <v>29.084990000000001</v>
      </c>
      <c r="J78" s="7">
        <v>25.504300000000001</v>
      </c>
      <c r="K78" s="7">
        <f t="shared" si="25"/>
        <v>1406.5251100000003</v>
      </c>
      <c r="L78" s="7">
        <v>87.616630000000001</v>
      </c>
      <c r="N78" s="6">
        <v>0.63400000000000001</v>
      </c>
      <c r="P78" s="6">
        <v>2010</v>
      </c>
      <c r="Q78" s="6" t="s">
        <v>33</v>
      </c>
      <c r="R78" s="6" t="s">
        <v>7</v>
      </c>
      <c r="S78" s="6" t="s">
        <v>9</v>
      </c>
      <c r="T78" s="7">
        <f t="shared" si="17"/>
        <v>3.2143799999999998E-3</v>
      </c>
      <c r="U78" s="7">
        <f t="shared" si="18"/>
        <v>784.36738402000003</v>
      </c>
      <c r="V78" s="7">
        <f t="shared" si="19"/>
        <v>43.993374119999999</v>
      </c>
      <c r="W78" s="7">
        <f t="shared" si="20"/>
        <v>28.763337360000001</v>
      </c>
      <c r="X78" s="7">
        <f t="shared" si="21"/>
        <v>18.43988366</v>
      </c>
      <c r="Y78" s="7">
        <f t="shared" si="22"/>
        <v>16.169726199999999</v>
      </c>
      <c r="Z78" s="7">
        <f t="shared" si="23"/>
        <v>891.73691974000019</v>
      </c>
      <c r="AA78" s="7">
        <f t="shared" si="24"/>
        <v>55.548943420000001</v>
      </c>
    </row>
    <row r="79" spans="1:27" x14ac:dyDescent="0.25">
      <c r="A79">
        <v>2010</v>
      </c>
      <c r="B79" t="s">
        <v>33</v>
      </c>
      <c r="C79" t="s">
        <v>19</v>
      </c>
      <c r="D79" s="3" t="s">
        <v>24</v>
      </c>
      <c r="E79" s="1">
        <v>1.1820000000000001E-2</v>
      </c>
      <c r="F79" s="1">
        <v>1463.32924</v>
      </c>
      <c r="G79" s="1">
        <v>88.778199999999998</v>
      </c>
      <c r="H79" s="1">
        <v>80.903379999999999</v>
      </c>
      <c r="I79" s="1">
        <v>33.382420000000003</v>
      </c>
      <c r="J79" s="1">
        <v>32.246510000000001</v>
      </c>
      <c r="K79" s="1">
        <f>SUM(E79:J79)</f>
        <v>1698.6515699999998</v>
      </c>
      <c r="L79" s="1">
        <v>105.46308000000001</v>
      </c>
      <c r="N79" s="1">
        <v>1.0025999999999999</v>
      </c>
      <c r="P79">
        <v>2010</v>
      </c>
      <c r="Q79" t="s">
        <v>33</v>
      </c>
      <c r="R79" t="s">
        <v>19</v>
      </c>
      <c r="S79" s="3" t="s">
        <v>24</v>
      </c>
      <c r="T79" s="7">
        <f t="shared" si="17"/>
        <v>1.1850731999999999E-2</v>
      </c>
      <c r="U79" s="7">
        <f t="shared" si="18"/>
        <v>1467.133896024</v>
      </c>
      <c r="V79" s="7">
        <f t="shared" si="19"/>
        <v>89.009023319999997</v>
      </c>
      <c r="W79" s="7">
        <f t="shared" si="20"/>
        <v>81.113728787999989</v>
      </c>
      <c r="X79" s="7">
        <f t="shared" si="21"/>
        <v>33.469214292000004</v>
      </c>
      <c r="Y79" s="7">
        <f t="shared" si="22"/>
        <v>32.330350926000001</v>
      </c>
      <c r="Z79" s="7">
        <f t="shared" si="23"/>
        <v>1703.0680640819996</v>
      </c>
      <c r="AA79" s="7">
        <f t="shared" si="24"/>
        <v>105.737284008</v>
      </c>
    </row>
    <row r="80" spans="1:27" s="8" customFormat="1" x14ac:dyDescent="0.25">
      <c r="A80" s="8">
        <v>2010</v>
      </c>
      <c r="B80" s="8" t="s">
        <v>33</v>
      </c>
      <c r="C80" s="8" t="s">
        <v>19</v>
      </c>
      <c r="D80" s="8" t="s">
        <v>25</v>
      </c>
      <c r="E80" s="9">
        <v>1.5129999999999999E-2</v>
      </c>
      <c r="F80" s="9">
        <v>1930.23415</v>
      </c>
      <c r="G80" s="9">
        <v>118.21923</v>
      </c>
      <c r="H80" s="9">
        <v>108.64758999999999</v>
      </c>
      <c r="I80" s="9">
        <v>39.274940000000001</v>
      </c>
      <c r="J80" s="9">
        <v>42.43712</v>
      </c>
      <c r="K80" s="9">
        <f>SUM(E80:J80)</f>
        <v>2238.82816</v>
      </c>
      <c r="L80" s="9">
        <v>143.35694000000001</v>
      </c>
      <c r="N80" s="8">
        <v>0.93240999999999996</v>
      </c>
      <c r="P80" s="8">
        <v>2010</v>
      </c>
      <c r="Q80" s="8" t="s">
        <v>33</v>
      </c>
      <c r="R80" s="8" t="s">
        <v>19</v>
      </c>
      <c r="S80" s="8" t="s">
        <v>25</v>
      </c>
      <c r="T80" s="7">
        <f t="shared" si="17"/>
        <v>1.4107363299999998E-2</v>
      </c>
      <c r="U80" s="7">
        <f t="shared" si="18"/>
        <v>1799.7696238014998</v>
      </c>
      <c r="V80" s="7">
        <f t="shared" si="19"/>
        <v>110.2287922443</v>
      </c>
      <c r="W80" s="7">
        <f t="shared" si="20"/>
        <v>101.3040993919</v>
      </c>
      <c r="X80" s="7">
        <f t="shared" si="21"/>
        <v>36.620346805399997</v>
      </c>
      <c r="Y80" s="7">
        <f t="shared" si="22"/>
        <v>39.568795059199999</v>
      </c>
      <c r="Z80" s="7">
        <f t="shared" si="23"/>
        <v>2087.5057646656001</v>
      </c>
      <c r="AA80" s="7">
        <f t="shared" si="24"/>
        <v>133.66744442539999</v>
      </c>
    </row>
    <row r="81" spans="1:27" s="4" customFormat="1" x14ac:dyDescent="0.25">
      <c r="A81" s="4">
        <v>2010</v>
      </c>
      <c r="B81" s="4" t="s">
        <v>33</v>
      </c>
      <c r="C81" s="4" t="s">
        <v>19</v>
      </c>
      <c r="D81" s="4" t="s">
        <v>26</v>
      </c>
      <c r="E81" s="5">
        <v>2.8139999999999998E-2</v>
      </c>
      <c r="F81" s="5">
        <v>2402.3449000000001</v>
      </c>
      <c r="G81" s="5">
        <v>138.52761000000001</v>
      </c>
      <c r="H81" s="5">
        <v>138.15494000000001</v>
      </c>
      <c r="I81" s="5">
        <v>58.491129999999998</v>
      </c>
      <c r="J81" s="5">
        <v>44.448279999999997</v>
      </c>
      <c r="K81" s="5">
        <f>SUM(E81:J81)</f>
        <v>2781.9949999999999</v>
      </c>
      <c r="L81" s="5">
        <v>183.30133000000001</v>
      </c>
      <c r="N81" s="4">
        <v>1</v>
      </c>
      <c r="P81" s="4">
        <v>2010</v>
      </c>
      <c r="Q81" s="4" t="s">
        <v>33</v>
      </c>
      <c r="R81" s="4" t="s">
        <v>19</v>
      </c>
      <c r="S81" s="4" t="s">
        <v>26</v>
      </c>
      <c r="T81" s="7">
        <f t="shared" si="17"/>
        <v>2.8139999999999998E-2</v>
      </c>
      <c r="U81" s="7">
        <f t="shared" si="18"/>
        <v>2402.3449000000001</v>
      </c>
      <c r="V81" s="7">
        <f t="shared" si="19"/>
        <v>138.52761000000001</v>
      </c>
      <c r="W81" s="7">
        <f t="shared" si="20"/>
        <v>138.15494000000001</v>
      </c>
      <c r="X81" s="7">
        <f t="shared" si="21"/>
        <v>58.491129999999998</v>
      </c>
      <c r="Y81" s="7">
        <f t="shared" si="22"/>
        <v>44.448279999999997</v>
      </c>
      <c r="Z81" s="7">
        <f t="shared" si="23"/>
        <v>2781.9949999999999</v>
      </c>
      <c r="AA81" s="7">
        <f t="shared" si="24"/>
        <v>183.30133000000001</v>
      </c>
    </row>
    <row r="82" spans="1:27" s="6" customFormat="1" x14ac:dyDescent="0.25">
      <c r="A82" s="6">
        <v>2010</v>
      </c>
      <c r="B82" s="6" t="s">
        <v>33</v>
      </c>
      <c r="C82" s="6" t="s">
        <v>7</v>
      </c>
      <c r="D82" s="6" t="s">
        <v>6</v>
      </c>
      <c r="E82" s="7">
        <v>2.4199999999999998E-3</v>
      </c>
      <c r="F82" s="7">
        <v>138.25012000000001</v>
      </c>
      <c r="G82" s="7">
        <v>6.3296200000000002</v>
      </c>
      <c r="H82" s="7">
        <v>4.0987600000000004</v>
      </c>
      <c r="I82" s="7">
        <v>20.287870000000002</v>
      </c>
      <c r="J82" s="7">
        <v>2.32559</v>
      </c>
      <c r="K82" s="7">
        <f t="shared" ref="K82:K84" si="26">SUM(E82:J82)</f>
        <v>171.29438000000002</v>
      </c>
      <c r="L82" s="7">
        <v>11.492760000000001</v>
      </c>
      <c r="N82" s="6">
        <v>1.2737000000000001</v>
      </c>
      <c r="P82" s="6">
        <v>2010</v>
      </c>
      <c r="Q82" s="6" t="s">
        <v>33</v>
      </c>
      <c r="R82" s="6" t="s">
        <v>7</v>
      </c>
      <c r="S82" s="6" t="s">
        <v>6</v>
      </c>
      <c r="T82" s="7">
        <f t="shared" si="17"/>
        <v>3.0823539999999998E-3</v>
      </c>
      <c r="U82" s="7">
        <f t="shared" si="18"/>
        <v>176.08917784400003</v>
      </c>
      <c r="V82" s="7">
        <f t="shared" si="19"/>
        <v>8.0620369940000014</v>
      </c>
      <c r="W82" s="7">
        <f t="shared" si="20"/>
        <v>5.2205906120000005</v>
      </c>
      <c r="X82" s="7">
        <f t="shared" si="21"/>
        <v>25.840660019000005</v>
      </c>
      <c r="Y82" s="7">
        <f t="shared" si="22"/>
        <v>2.962103983</v>
      </c>
      <c r="Z82" s="7">
        <f t="shared" si="23"/>
        <v>218.17765180600003</v>
      </c>
      <c r="AA82" s="7">
        <f t="shared" si="24"/>
        <v>14.638328412000002</v>
      </c>
    </row>
    <row r="83" spans="1:27" s="6" customFormat="1" x14ac:dyDescent="0.25">
      <c r="A83" s="6">
        <v>2010</v>
      </c>
      <c r="B83" s="6" t="s">
        <v>33</v>
      </c>
      <c r="C83" s="6" t="s">
        <v>7</v>
      </c>
      <c r="D83" s="6" t="s">
        <v>8</v>
      </c>
      <c r="E83" s="7">
        <v>5.2399999999999999E-3</v>
      </c>
      <c r="F83" s="7">
        <v>1282.9387899999999</v>
      </c>
      <c r="G83" s="7">
        <v>75.738870000000006</v>
      </c>
      <c r="H83" s="7">
        <v>49.821890000000003</v>
      </c>
      <c r="I83" s="7">
        <v>28.566140000000001</v>
      </c>
      <c r="J83" s="7">
        <v>27.80012</v>
      </c>
      <c r="K83" s="7">
        <f t="shared" si="26"/>
        <v>1464.8710499999997</v>
      </c>
      <c r="L83" s="7">
        <v>91.575140000000005</v>
      </c>
      <c r="N83" s="6">
        <v>0.16539999999999999</v>
      </c>
      <c r="P83" s="6">
        <v>2010</v>
      </c>
      <c r="Q83" s="6" t="s">
        <v>33</v>
      </c>
      <c r="R83" s="6" t="s">
        <v>7</v>
      </c>
      <c r="S83" s="6" t="s">
        <v>8</v>
      </c>
      <c r="T83" s="7">
        <f t="shared" si="17"/>
        <v>8.6669599999999992E-4</v>
      </c>
      <c r="U83" s="7">
        <f t="shared" si="18"/>
        <v>212.19807586599998</v>
      </c>
      <c r="V83" s="7">
        <f t="shared" si="19"/>
        <v>12.527209098</v>
      </c>
      <c r="W83" s="7">
        <f t="shared" si="20"/>
        <v>8.2405406059999997</v>
      </c>
      <c r="X83" s="7">
        <f t="shared" si="21"/>
        <v>4.7248395560000001</v>
      </c>
      <c r="Y83" s="7">
        <f t="shared" si="22"/>
        <v>4.5981398479999998</v>
      </c>
      <c r="Z83" s="7">
        <f t="shared" si="23"/>
        <v>242.28967166999993</v>
      </c>
      <c r="AA83" s="7">
        <f t="shared" si="24"/>
        <v>15.146528156</v>
      </c>
    </row>
    <row r="84" spans="1:27" s="6" customFormat="1" x14ac:dyDescent="0.25">
      <c r="A84" s="6">
        <v>2010</v>
      </c>
      <c r="B84" s="6" t="s">
        <v>33</v>
      </c>
      <c r="C84" s="6" t="s">
        <v>7</v>
      </c>
      <c r="D84" s="6" t="s">
        <v>9</v>
      </c>
      <c r="E84" s="7">
        <v>5.0699999999999999E-3</v>
      </c>
      <c r="F84" s="7">
        <v>1237.1725300000001</v>
      </c>
      <c r="G84" s="7">
        <v>69.390180000000001</v>
      </c>
      <c r="H84" s="7">
        <v>45.368040000000001</v>
      </c>
      <c r="I84" s="7">
        <v>29.084990000000001</v>
      </c>
      <c r="J84" s="7">
        <v>25.504300000000001</v>
      </c>
      <c r="K84" s="7">
        <f t="shared" si="26"/>
        <v>1406.5251100000003</v>
      </c>
      <c r="L84" s="7">
        <v>87.616630000000001</v>
      </c>
      <c r="N84" s="6">
        <v>0.97119999999999995</v>
      </c>
      <c r="P84" s="6">
        <v>2010</v>
      </c>
      <c r="Q84" s="6" t="s">
        <v>33</v>
      </c>
      <c r="R84" s="6" t="s">
        <v>7</v>
      </c>
      <c r="S84" s="6" t="s">
        <v>9</v>
      </c>
      <c r="T84" s="7">
        <f t="shared" si="17"/>
        <v>4.9239839999999993E-3</v>
      </c>
      <c r="U84" s="7">
        <f t="shared" si="18"/>
        <v>1201.5419611360001</v>
      </c>
      <c r="V84" s="7">
        <f t="shared" si="19"/>
        <v>67.391742816000004</v>
      </c>
      <c r="W84" s="7">
        <f t="shared" si="20"/>
        <v>44.061440447999999</v>
      </c>
      <c r="X84" s="7">
        <f t="shared" si="21"/>
        <v>28.247342287999999</v>
      </c>
      <c r="Y84" s="7">
        <f t="shared" si="22"/>
        <v>24.769776159999999</v>
      </c>
      <c r="Z84" s="7">
        <f t="shared" si="23"/>
        <v>1366.0171868320001</v>
      </c>
      <c r="AA84" s="7">
        <f t="shared" si="24"/>
        <v>85.093271055999992</v>
      </c>
    </row>
    <row r="85" spans="1:27" x14ac:dyDescent="0.25">
      <c r="A85">
        <v>2010</v>
      </c>
      <c r="B85" t="s">
        <v>33</v>
      </c>
      <c r="C85" t="s">
        <v>20</v>
      </c>
      <c r="D85" s="3" t="s">
        <v>28</v>
      </c>
      <c r="E85" s="1">
        <v>1.2019999999999999E-2</v>
      </c>
      <c r="F85" s="1">
        <v>2296.0292100000001</v>
      </c>
      <c r="G85" s="1">
        <v>137.85453999999999</v>
      </c>
      <c r="H85" s="1">
        <v>114.21326000000001</v>
      </c>
      <c r="I85" s="1">
        <v>39.043660000000003</v>
      </c>
      <c r="J85" s="1">
        <v>50.321309999999997</v>
      </c>
      <c r="K85" s="1">
        <f>SUM(E85:J85)</f>
        <v>2637.4739999999997</v>
      </c>
      <c r="L85" s="1">
        <v>165.51011</v>
      </c>
      <c r="N85" s="1">
        <v>1.0623</v>
      </c>
      <c r="P85">
        <v>2010</v>
      </c>
      <c r="Q85" t="s">
        <v>33</v>
      </c>
      <c r="R85" t="s">
        <v>20</v>
      </c>
      <c r="S85" s="3" t="s">
        <v>28</v>
      </c>
      <c r="T85" s="7">
        <f t="shared" si="17"/>
        <v>1.2768846E-2</v>
      </c>
      <c r="U85" s="7">
        <f t="shared" si="18"/>
        <v>2439.0718297830003</v>
      </c>
      <c r="V85" s="7">
        <f t="shared" si="19"/>
        <v>146.442877842</v>
      </c>
      <c r="W85" s="7">
        <f t="shared" si="20"/>
        <v>121.32874609800001</v>
      </c>
      <c r="X85" s="7">
        <f t="shared" si="21"/>
        <v>41.476080018000005</v>
      </c>
      <c r="Y85" s="7">
        <f t="shared" si="22"/>
        <v>53.456327612999999</v>
      </c>
      <c r="Z85" s="7">
        <f t="shared" si="23"/>
        <v>2801.7886301999997</v>
      </c>
      <c r="AA85" s="7">
        <f t="shared" si="24"/>
        <v>175.821389853</v>
      </c>
    </row>
    <row r="86" spans="1:27" s="10" customFormat="1" x14ac:dyDescent="0.25">
      <c r="A86" s="10">
        <v>2010</v>
      </c>
      <c r="B86" s="10" t="s">
        <v>33</v>
      </c>
      <c r="C86" s="10" t="s">
        <v>20</v>
      </c>
      <c r="D86" s="10" t="s">
        <v>27</v>
      </c>
      <c r="E86" s="11">
        <v>3.8710000000000001E-2</v>
      </c>
      <c r="F86" s="11">
        <v>3055.43813</v>
      </c>
      <c r="G86" s="11">
        <v>172.29625999999999</v>
      </c>
      <c r="H86" s="11">
        <v>179.14079000000001</v>
      </c>
      <c r="I86" s="11">
        <v>56.347940000000001</v>
      </c>
      <c r="J86" s="11">
        <v>62.43535</v>
      </c>
      <c r="K86" s="11">
        <f>SUM(E86:J86)</f>
        <v>3525.6971800000001</v>
      </c>
      <c r="L86" s="11">
        <v>214.42266000000001</v>
      </c>
      <c r="N86" s="10">
        <v>0.98834999999999995</v>
      </c>
      <c r="P86" s="10">
        <v>2010</v>
      </c>
      <c r="Q86" s="10" t="s">
        <v>33</v>
      </c>
      <c r="R86" s="10" t="s">
        <v>20</v>
      </c>
      <c r="S86" s="10" t="s">
        <v>27</v>
      </c>
      <c r="T86" s="7">
        <f t="shared" si="17"/>
        <v>3.82590285E-2</v>
      </c>
      <c r="U86" s="7">
        <f t="shared" si="18"/>
        <v>3019.8422757854996</v>
      </c>
      <c r="V86" s="7">
        <f t="shared" si="19"/>
        <v>170.28900857099998</v>
      </c>
      <c r="W86" s="7">
        <f t="shared" si="20"/>
        <v>177.05379979649999</v>
      </c>
      <c r="X86" s="7">
        <f t="shared" si="21"/>
        <v>55.691486499</v>
      </c>
      <c r="Y86" s="7">
        <f t="shared" si="22"/>
        <v>61.707978172499999</v>
      </c>
      <c r="Z86" s="7">
        <f t="shared" si="23"/>
        <v>3484.6228078529998</v>
      </c>
      <c r="AA86" s="7">
        <f t="shared" si="24"/>
        <v>211.92463601099999</v>
      </c>
    </row>
    <row r="87" spans="1:27" s="8" customFormat="1" x14ac:dyDescent="0.25">
      <c r="A87" s="8">
        <v>2010</v>
      </c>
      <c r="B87" s="8" t="s">
        <v>33</v>
      </c>
      <c r="C87" s="8" t="s">
        <v>20</v>
      </c>
      <c r="D87" s="8" t="s">
        <v>29</v>
      </c>
      <c r="E87" s="9">
        <v>4.3439999999999999E-2</v>
      </c>
      <c r="F87" s="9">
        <v>3595.4806400000002</v>
      </c>
      <c r="G87" s="9">
        <v>205.39007000000001</v>
      </c>
      <c r="H87" s="9">
        <v>211.54141999999999</v>
      </c>
      <c r="I87" s="9">
        <v>63.107640000000004</v>
      </c>
      <c r="J87" s="9">
        <v>73.943920000000006</v>
      </c>
      <c r="K87" s="9">
        <f>SUM(E87:J87)</f>
        <v>4149.50713</v>
      </c>
      <c r="L87" s="9">
        <v>257.24050999999997</v>
      </c>
      <c r="N87" s="8">
        <v>0.93240999999999996</v>
      </c>
      <c r="P87" s="8">
        <v>2010</v>
      </c>
      <c r="Q87" s="8" t="s">
        <v>33</v>
      </c>
      <c r="R87" s="8" t="s">
        <v>20</v>
      </c>
      <c r="S87" s="8" t="s">
        <v>29</v>
      </c>
      <c r="T87" s="7">
        <f t="shared" si="17"/>
        <v>4.0503890399999999E-2</v>
      </c>
      <c r="U87" s="7">
        <f t="shared" si="18"/>
        <v>3352.4621035424002</v>
      </c>
      <c r="V87" s="7">
        <f t="shared" si="19"/>
        <v>191.50775516869999</v>
      </c>
      <c r="W87" s="7">
        <f t="shared" si="20"/>
        <v>197.24333542219998</v>
      </c>
      <c r="X87" s="7">
        <f t="shared" si="21"/>
        <v>58.8421946124</v>
      </c>
      <c r="Y87" s="7">
        <f t="shared" si="22"/>
        <v>68.946050447200008</v>
      </c>
      <c r="Z87" s="7">
        <f t="shared" si="23"/>
        <v>3869.0419430832999</v>
      </c>
      <c r="AA87" s="7">
        <f t="shared" si="24"/>
        <v>239.85362392909997</v>
      </c>
    </row>
    <row r="88" spans="1:27" s="4" customFormat="1" x14ac:dyDescent="0.25">
      <c r="A88" s="4">
        <v>2010</v>
      </c>
      <c r="B88" s="4" t="s">
        <v>33</v>
      </c>
      <c r="C88" s="4" t="s">
        <v>20</v>
      </c>
      <c r="D88" s="4" t="s">
        <v>30</v>
      </c>
      <c r="E88" s="5">
        <v>5.4539999999999998E-2</v>
      </c>
      <c r="F88" s="5">
        <v>3955.03737</v>
      </c>
      <c r="G88" s="5">
        <v>219.80656999999999</v>
      </c>
      <c r="H88" s="5">
        <v>234.09417999999999</v>
      </c>
      <c r="I88" s="5">
        <v>80.712980000000002</v>
      </c>
      <c r="J88" s="5">
        <v>73.825540000000004</v>
      </c>
      <c r="K88" s="5">
        <f>SUM(E88:J88)</f>
        <v>4563.5311799999999</v>
      </c>
      <c r="L88" s="5">
        <v>289.48750999999999</v>
      </c>
      <c r="N88" s="4">
        <v>1</v>
      </c>
      <c r="P88" s="4">
        <v>2010</v>
      </c>
      <c r="Q88" s="4" t="s">
        <v>33</v>
      </c>
      <c r="R88" s="4" t="s">
        <v>20</v>
      </c>
      <c r="S88" s="4" t="s">
        <v>30</v>
      </c>
      <c r="T88" s="7">
        <f t="shared" si="17"/>
        <v>5.4539999999999998E-2</v>
      </c>
      <c r="U88" s="7">
        <f t="shared" si="18"/>
        <v>3955.03737</v>
      </c>
      <c r="V88" s="7">
        <f t="shared" si="19"/>
        <v>219.80656999999999</v>
      </c>
      <c r="W88" s="7">
        <f t="shared" si="20"/>
        <v>234.09417999999999</v>
      </c>
      <c r="X88" s="7">
        <f t="shared" si="21"/>
        <v>80.712980000000002</v>
      </c>
      <c r="Y88" s="7">
        <f t="shared" si="22"/>
        <v>73.825540000000004</v>
      </c>
      <c r="Z88" s="7">
        <f t="shared" si="23"/>
        <v>4563.5311799999999</v>
      </c>
      <c r="AA88" s="7">
        <f t="shared" si="24"/>
        <v>289.48750999999999</v>
      </c>
    </row>
    <row r="89" spans="1:27" x14ac:dyDescent="0.25">
      <c r="T89" s="7">
        <f t="shared" si="17"/>
        <v>0</v>
      </c>
      <c r="U89" s="7">
        <f t="shared" si="18"/>
        <v>0</v>
      </c>
      <c r="V89" s="7">
        <f t="shared" si="19"/>
        <v>0</v>
      </c>
      <c r="W89" s="7">
        <f t="shared" si="20"/>
        <v>0</v>
      </c>
      <c r="X89" s="7">
        <f t="shared" si="21"/>
        <v>0</v>
      </c>
      <c r="Y89" s="7">
        <f t="shared" si="22"/>
        <v>0</v>
      </c>
      <c r="Z89" s="7">
        <f t="shared" si="23"/>
        <v>0</v>
      </c>
      <c r="AA89" s="7">
        <f t="shared" si="24"/>
        <v>0</v>
      </c>
    </row>
    <row r="90" spans="1:27" s="6" customFormat="1" x14ac:dyDescent="0.25">
      <c r="A90" s="6">
        <v>2010</v>
      </c>
      <c r="B90" s="6" t="s">
        <v>34</v>
      </c>
      <c r="C90" s="6" t="s">
        <v>7</v>
      </c>
      <c r="D90" s="6" t="s">
        <v>6</v>
      </c>
      <c r="E90" s="7">
        <v>2.5500000000000002E-3</v>
      </c>
      <c r="F90" s="7">
        <v>163.89694</v>
      </c>
      <c r="G90" s="7">
        <v>2.6628099999999999</v>
      </c>
      <c r="H90" s="7">
        <v>0.49175000000000002</v>
      </c>
      <c r="I90" s="7">
        <v>21.744900000000001</v>
      </c>
      <c r="J90" s="7">
        <v>7.17E-2</v>
      </c>
      <c r="K90" s="7">
        <f t="shared" ref="K90:K96" si="27">SUM(E90:J90)</f>
        <v>188.87065000000001</v>
      </c>
      <c r="L90" s="7">
        <v>13.918950000000001</v>
      </c>
      <c r="N90" s="6">
        <v>1.4399</v>
      </c>
      <c r="P90" s="6">
        <v>2010</v>
      </c>
      <c r="Q90" s="6" t="s">
        <v>34</v>
      </c>
      <c r="R90" s="6" t="s">
        <v>7</v>
      </c>
      <c r="S90" s="6" t="s">
        <v>6</v>
      </c>
      <c r="T90" s="7">
        <f t="shared" si="17"/>
        <v>3.6717450000000001E-3</v>
      </c>
      <c r="U90" s="7">
        <f t="shared" si="18"/>
        <v>235.995203906</v>
      </c>
      <c r="V90" s="7">
        <f t="shared" si="19"/>
        <v>3.8341801189999996</v>
      </c>
      <c r="W90" s="7">
        <f t="shared" si="20"/>
        <v>0.70807082499999996</v>
      </c>
      <c r="X90" s="7">
        <f t="shared" si="21"/>
        <v>31.310481510000002</v>
      </c>
      <c r="Y90" s="7">
        <f t="shared" si="22"/>
        <v>0.10324082999999999</v>
      </c>
      <c r="Z90" s="7">
        <f t="shared" si="23"/>
        <v>271.95484893500003</v>
      </c>
      <c r="AA90" s="7">
        <f t="shared" si="24"/>
        <v>20.041896104999999</v>
      </c>
    </row>
    <row r="91" spans="1:27" s="6" customFormat="1" x14ac:dyDescent="0.25">
      <c r="A91" s="6">
        <v>2010</v>
      </c>
      <c r="B91" s="6" t="s">
        <v>34</v>
      </c>
      <c r="C91" s="6" t="s">
        <v>7</v>
      </c>
      <c r="D91" s="6" t="s">
        <v>8</v>
      </c>
      <c r="E91" s="7">
        <v>6.8100000000000001E-3</v>
      </c>
      <c r="F91" s="7">
        <v>1603.2253000000001</v>
      </c>
      <c r="G91" s="7">
        <v>32.524279999999997</v>
      </c>
      <c r="H91" s="7">
        <v>7.0140500000000001</v>
      </c>
      <c r="I91" s="7">
        <v>46.13308</v>
      </c>
      <c r="J91" s="7">
        <v>1.0384100000000001</v>
      </c>
      <c r="K91" s="7">
        <f t="shared" si="27"/>
        <v>1689.9419300000004</v>
      </c>
      <c r="L91" s="7">
        <v>121.05240999999999</v>
      </c>
      <c r="N91" s="6">
        <v>0.187</v>
      </c>
      <c r="P91" s="6">
        <v>2010</v>
      </c>
      <c r="Q91" s="6" t="s">
        <v>34</v>
      </c>
      <c r="R91" s="6" t="s">
        <v>7</v>
      </c>
      <c r="S91" s="6" t="s">
        <v>8</v>
      </c>
      <c r="T91" s="7">
        <f t="shared" si="17"/>
        <v>1.2734700000000001E-3</v>
      </c>
      <c r="U91" s="7">
        <f t="shared" si="18"/>
        <v>299.80313110000003</v>
      </c>
      <c r="V91" s="7">
        <f t="shared" si="19"/>
        <v>6.0820403599999997</v>
      </c>
      <c r="W91" s="7">
        <f t="shared" si="20"/>
        <v>1.31162735</v>
      </c>
      <c r="X91" s="7">
        <f t="shared" si="21"/>
        <v>8.6268859599999992</v>
      </c>
      <c r="Y91" s="7">
        <f t="shared" si="22"/>
        <v>0.19418267</v>
      </c>
      <c r="Z91" s="7">
        <f t="shared" si="23"/>
        <v>316.01914091000009</v>
      </c>
      <c r="AA91" s="7">
        <f t="shared" si="24"/>
        <v>22.63680067</v>
      </c>
    </row>
    <row r="92" spans="1:27" s="6" customFormat="1" x14ac:dyDescent="0.25">
      <c r="A92" s="6">
        <v>2010</v>
      </c>
      <c r="B92" s="6" t="s">
        <v>34</v>
      </c>
      <c r="C92" s="6" t="s">
        <v>7</v>
      </c>
      <c r="D92" s="6" t="s">
        <v>9</v>
      </c>
      <c r="E92" s="7">
        <v>6.5100000000000002E-3</v>
      </c>
      <c r="F92" s="7">
        <v>1531.4358400000001</v>
      </c>
      <c r="G92" s="7">
        <v>29.65269</v>
      </c>
      <c r="H92" s="7">
        <v>6.00875</v>
      </c>
      <c r="I92" s="7">
        <v>45.232930000000003</v>
      </c>
      <c r="J92" s="7">
        <v>0.89864999999999995</v>
      </c>
      <c r="K92" s="7">
        <f t="shared" si="27"/>
        <v>1613.2353699999999</v>
      </c>
      <c r="L92" s="7">
        <v>114.70975</v>
      </c>
      <c r="N92" s="6">
        <v>1.0979000000000001</v>
      </c>
      <c r="P92" s="6">
        <v>2010</v>
      </c>
      <c r="Q92" s="6" t="s">
        <v>34</v>
      </c>
      <c r="R92" s="6" t="s">
        <v>7</v>
      </c>
      <c r="S92" s="6" t="s">
        <v>9</v>
      </c>
      <c r="T92" s="7">
        <f t="shared" si="17"/>
        <v>7.1473290000000009E-3</v>
      </c>
      <c r="U92" s="7">
        <f t="shared" si="18"/>
        <v>1681.3634087360003</v>
      </c>
      <c r="V92" s="7">
        <f t="shared" si="19"/>
        <v>32.555688351000001</v>
      </c>
      <c r="W92" s="7">
        <f t="shared" si="20"/>
        <v>6.5970066250000006</v>
      </c>
      <c r="X92" s="7">
        <f t="shared" si="21"/>
        <v>49.661233847000005</v>
      </c>
      <c r="Y92" s="7">
        <f t="shared" si="22"/>
        <v>0.98662783500000006</v>
      </c>
      <c r="Z92" s="7">
        <f t="shared" si="23"/>
        <v>1771.1711127230001</v>
      </c>
      <c r="AA92" s="7">
        <f t="shared" si="24"/>
        <v>125.93983452500001</v>
      </c>
    </row>
    <row r="93" spans="1:27" x14ac:dyDescent="0.25">
      <c r="A93">
        <v>2010</v>
      </c>
      <c r="B93" t="s">
        <v>34</v>
      </c>
      <c r="C93" t="s">
        <v>18</v>
      </c>
      <c r="D93" s="3" t="s">
        <v>17</v>
      </c>
      <c r="E93" s="1">
        <v>8.2799999999999992E-3</v>
      </c>
      <c r="F93" s="1">
        <v>1979.3983499999999</v>
      </c>
      <c r="G93" s="1">
        <v>39.496209999999998</v>
      </c>
      <c r="H93" s="1">
        <v>9.2511100000000006</v>
      </c>
      <c r="I93" s="1">
        <v>55.568429999999999</v>
      </c>
      <c r="J93" s="1">
        <v>1.3647899999999999</v>
      </c>
      <c r="K93" s="1">
        <f t="shared" si="27"/>
        <v>2085.0871699999998</v>
      </c>
      <c r="L93" s="1">
        <v>148.76021</v>
      </c>
      <c r="N93" s="1">
        <v>1.1269</v>
      </c>
      <c r="P93">
        <v>2010</v>
      </c>
      <c r="Q93" t="s">
        <v>34</v>
      </c>
      <c r="R93" t="s">
        <v>18</v>
      </c>
      <c r="S93" s="3" t="s">
        <v>17</v>
      </c>
      <c r="T93" s="7">
        <f t="shared" si="17"/>
        <v>9.3307319999999996E-3</v>
      </c>
      <c r="U93" s="7">
        <f t="shared" si="18"/>
        <v>2230.5840006150001</v>
      </c>
      <c r="V93" s="7">
        <f t="shared" si="19"/>
        <v>44.508279048999995</v>
      </c>
      <c r="W93" s="7">
        <f t="shared" si="20"/>
        <v>10.425075859000001</v>
      </c>
      <c r="X93" s="7">
        <f t="shared" si="21"/>
        <v>62.620063766999998</v>
      </c>
      <c r="Y93" s="7">
        <f t="shared" si="22"/>
        <v>1.5379818510000001</v>
      </c>
      <c r="Z93" s="7">
        <f t="shared" si="23"/>
        <v>2349.6847318729997</v>
      </c>
      <c r="AA93" s="7">
        <f t="shared" si="24"/>
        <v>167.63788064900001</v>
      </c>
    </row>
    <row r="94" spans="1:27" s="10" customFormat="1" x14ac:dyDescent="0.25">
      <c r="A94" s="10">
        <v>2010</v>
      </c>
      <c r="B94" s="10" t="s">
        <v>34</v>
      </c>
      <c r="C94" s="10" t="s">
        <v>18</v>
      </c>
      <c r="D94" s="10" t="s">
        <v>21</v>
      </c>
      <c r="E94" s="11">
        <v>3.5400000000000001E-2</v>
      </c>
      <c r="F94" s="11">
        <v>2863.3146900000002</v>
      </c>
      <c r="G94" s="11">
        <v>66.498279999999994</v>
      </c>
      <c r="H94" s="11">
        <v>64.311700000000002</v>
      </c>
      <c r="I94" s="11">
        <v>78.821730000000002</v>
      </c>
      <c r="J94" s="11">
        <v>8.2672799999999995</v>
      </c>
      <c r="K94" s="11">
        <f t="shared" si="27"/>
        <v>3081.2490800000005</v>
      </c>
      <c r="L94" s="11">
        <v>207.92077</v>
      </c>
      <c r="N94" s="10">
        <v>0.98834999999999995</v>
      </c>
      <c r="P94" s="10">
        <v>2010</v>
      </c>
      <c r="Q94" s="10" t="s">
        <v>34</v>
      </c>
      <c r="R94" s="10" t="s">
        <v>18</v>
      </c>
      <c r="S94" s="10" t="s">
        <v>21</v>
      </c>
      <c r="T94" s="7">
        <f t="shared" si="17"/>
        <v>3.4987589999999999E-2</v>
      </c>
      <c r="U94" s="7">
        <f t="shared" si="18"/>
        <v>2829.9570738614998</v>
      </c>
      <c r="V94" s="7">
        <f t="shared" si="19"/>
        <v>65.723575037999993</v>
      </c>
      <c r="W94" s="7">
        <f t="shared" si="20"/>
        <v>63.562468695</v>
      </c>
      <c r="X94" s="7">
        <f t="shared" si="21"/>
        <v>77.903456845500003</v>
      </c>
      <c r="Y94" s="7">
        <f t="shared" si="22"/>
        <v>8.1709661879999995</v>
      </c>
      <c r="Z94" s="7">
        <f t="shared" si="23"/>
        <v>3045.3525282180003</v>
      </c>
      <c r="AA94" s="7">
        <f t="shared" si="24"/>
        <v>205.4984930295</v>
      </c>
    </row>
    <row r="95" spans="1:27" s="8" customFormat="1" x14ac:dyDescent="0.25">
      <c r="A95" s="8">
        <v>2010</v>
      </c>
      <c r="B95" s="8" t="s">
        <v>34</v>
      </c>
      <c r="C95" s="8" t="s">
        <v>18</v>
      </c>
      <c r="D95" s="8" t="s">
        <v>22</v>
      </c>
      <c r="E95" s="9">
        <v>4.0289999999999999E-2</v>
      </c>
      <c r="F95" s="9">
        <v>3462.3422099999998</v>
      </c>
      <c r="G95" s="9">
        <v>83.162809999999993</v>
      </c>
      <c r="H95" s="9">
        <v>79.905619999999999</v>
      </c>
      <c r="I95" s="9">
        <v>90.935749999999999</v>
      </c>
      <c r="J95" s="9">
        <v>10.32901</v>
      </c>
      <c r="K95" s="9">
        <f t="shared" si="27"/>
        <v>3726.7156899999995</v>
      </c>
      <c r="L95" s="9">
        <v>257.01900000000001</v>
      </c>
      <c r="N95" s="8">
        <v>0.93240999999999996</v>
      </c>
      <c r="P95" s="8">
        <v>2010</v>
      </c>
      <c r="Q95" s="8" t="s">
        <v>34</v>
      </c>
      <c r="R95" s="8" t="s">
        <v>18</v>
      </c>
      <c r="S95" s="8" t="s">
        <v>22</v>
      </c>
      <c r="T95" s="7">
        <f t="shared" si="17"/>
        <v>3.7566798899999997E-2</v>
      </c>
      <c r="U95" s="7">
        <f t="shared" si="18"/>
        <v>3228.3225000260995</v>
      </c>
      <c r="V95" s="7">
        <f t="shared" si="19"/>
        <v>77.541835672099992</v>
      </c>
      <c r="W95" s="7">
        <f t="shared" si="20"/>
        <v>74.504799144199993</v>
      </c>
      <c r="X95" s="7">
        <f t="shared" si="21"/>
        <v>84.789402657499991</v>
      </c>
      <c r="Y95" s="7">
        <f t="shared" si="22"/>
        <v>9.6308722141000001</v>
      </c>
      <c r="Z95" s="7">
        <f t="shared" si="23"/>
        <v>3474.8269765128994</v>
      </c>
      <c r="AA95" s="7">
        <f t="shared" si="24"/>
        <v>239.64708579000001</v>
      </c>
    </row>
    <row r="96" spans="1:27" s="4" customFormat="1" x14ac:dyDescent="0.25">
      <c r="A96" s="4">
        <v>2010</v>
      </c>
      <c r="B96" s="4" t="s">
        <v>34</v>
      </c>
      <c r="C96" s="4" t="s">
        <v>18</v>
      </c>
      <c r="D96" s="4" t="s">
        <v>23</v>
      </c>
      <c r="E96" s="5">
        <v>5.1659999999999998E-2</v>
      </c>
      <c r="F96" s="5">
        <v>3841.8809000000001</v>
      </c>
      <c r="G96" s="5">
        <v>104.27036</v>
      </c>
      <c r="H96" s="5">
        <v>109.81095999999999</v>
      </c>
      <c r="I96" s="5">
        <v>107.28416</v>
      </c>
      <c r="J96" s="5">
        <v>13.54514</v>
      </c>
      <c r="K96" s="5">
        <f t="shared" si="27"/>
        <v>4176.8431799999998</v>
      </c>
      <c r="L96" s="5">
        <v>290.31997999999999</v>
      </c>
      <c r="N96" s="4">
        <v>1</v>
      </c>
      <c r="P96" s="4">
        <v>2010</v>
      </c>
      <c r="Q96" s="4" t="s">
        <v>34</v>
      </c>
      <c r="R96" s="4" t="s">
        <v>18</v>
      </c>
      <c r="S96" s="4" t="s">
        <v>23</v>
      </c>
      <c r="T96" s="7">
        <f t="shared" si="17"/>
        <v>5.1659999999999998E-2</v>
      </c>
      <c r="U96" s="7">
        <f t="shared" si="18"/>
        <v>3841.8809000000001</v>
      </c>
      <c r="V96" s="7">
        <f t="shared" si="19"/>
        <v>104.27036</v>
      </c>
      <c r="W96" s="7">
        <f t="shared" si="20"/>
        <v>109.81095999999999</v>
      </c>
      <c r="X96" s="7">
        <f t="shared" si="21"/>
        <v>107.28416</v>
      </c>
      <c r="Y96" s="7">
        <f t="shared" si="22"/>
        <v>13.54514</v>
      </c>
      <c r="Z96" s="7">
        <f t="shared" si="23"/>
        <v>4176.8431799999998</v>
      </c>
      <c r="AA96" s="7">
        <f t="shared" si="24"/>
        <v>290.31997999999999</v>
      </c>
    </row>
    <row r="97" spans="1:27" s="6" customFormat="1" x14ac:dyDescent="0.25">
      <c r="A97" s="6">
        <v>2010</v>
      </c>
      <c r="B97" s="6" t="s">
        <v>34</v>
      </c>
      <c r="C97" s="6" t="s">
        <v>7</v>
      </c>
      <c r="D97" s="6" t="s">
        <v>6</v>
      </c>
      <c r="E97" s="7">
        <v>2.5500000000000002E-3</v>
      </c>
      <c r="F97" s="7">
        <v>163.89694</v>
      </c>
      <c r="G97" s="7">
        <v>2.6628099999999999</v>
      </c>
      <c r="H97" s="7">
        <v>0.49175000000000002</v>
      </c>
      <c r="I97" s="7">
        <v>21.744900000000001</v>
      </c>
      <c r="J97" s="7">
        <v>7.17E-2</v>
      </c>
      <c r="K97" s="7">
        <v>188.87065000000001</v>
      </c>
      <c r="L97" s="7">
        <v>13.918950000000001</v>
      </c>
      <c r="N97" s="6">
        <v>0.83150000000000002</v>
      </c>
      <c r="P97" s="6">
        <v>2010</v>
      </c>
      <c r="Q97" s="6" t="s">
        <v>34</v>
      </c>
      <c r="R97" s="6" t="s">
        <v>7</v>
      </c>
      <c r="S97" s="6" t="s">
        <v>6</v>
      </c>
      <c r="T97" s="7">
        <f t="shared" si="17"/>
        <v>2.1203250000000002E-3</v>
      </c>
      <c r="U97" s="7">
        <f t="shared" si="18"/>
        <v>136.28030561</v>
      </c>
      <c r="V97" s="7">
        <f t="shared" si="19"/>
        <v>2.2141265149999998</v>
      </c>
      <c r="W97" s="7">
        <f t="shared" si="20"/>
        <v>0.40889012500000005</v>
      </c>
      <c r="X97" s="7">
        <f t="shared" si="21"/>
        <v>18.080884350000002</v>
      </c>
      <c r="Y97" s="7">
        <f t="shared" si="22"/>
        <v>5.9618549999999999E-2</v>
      </c>
      <c r="Z97" s="7">
        <f t="shared" si="23"/>
        <v>157.04594547500002</v>
      </c>
      <c r="AA97" s="7">
        <f t="shared" si="24"/>
        <v>11.573606925</v>
      </c>
    </row>
    <row r="98" spans="1:27" s="6" customFormat="1" x14ac:dyDescent="0.25">
      <c r="A98" s="6">
        <v>2010</v>
      </c>
      <c r="B98" s="6" t="s">
        <v>34</v>
      </c>
      <c r="C98" s="6" t="s">
        <v>7</v>
      </c>
      <c r="D98" s="6" t="s">
        <v>8</v>
      </c>
      <c r="E98" s="7">
        <v>6.8100000000000001E-3</v>
      </c>
      <c r="F98" s="7">
        <v>1603.2253000000001</v>
      </c>
      <c r="G98" s="7">
        <v>32.524279999999997</v>
      </c>
      <c r="H98" s="7">
        <v>7.0140500000000001</v>
      </c>
      <c r="I98" s="7">
        <v>46.13308</v>
      </c>
      <c r="J98" s="7">
        <v>1.0384100000000001</v>
      </c>
      <c r="K98" s="7">
        <v>1689.9419300000004</v>
      </c>
      <c r="L98" s="7">
        <v>121.05240999999999</v>
      </c>
      <c r="N98" s="6">
        <v>0.108</v>
      </c>
      <c r="P98" s="6">
        <v>2010</v>
      </c>
      <c r="Q98" s="6" t="s">
        <v>34</v>
      </c>
      <c r="R98" s="6" t="s">
        <v>7</v>
      </c>
      <c r="S98" s="6" t="s">
        <v>8</v>
      </c>
      <c r="T98" s="7">
        <f t="shared" si="17"/>
        <v>7.3548000000000005E-4</v>
      </c>
      <c r="U98" s="7">
        <f t="shared" si="18"/>
        <v>173.14833240000002</v>
      </c>
      <c r="V98" s="7">
        <f t="shared" si="19"/>
        <v>3.5126222399999998</v>
      </c>
      <c r="W98" s="7">
        <f t="shared" si="20"/>
        <v>0.75751740000000001</v>
      </c>
      <c r="X98" s="7">
        <f t="shared" si="21"/>
        <v>4.9823726399999995</v>
      </c>
      <c r="Y98" s="7">
        <f t="shared" si="22"/>
        <v>0.11214828</v>
      </c>
      <c r="Z98" s="7">
        <f t="shared" si="23"/>
        <v>182.51372844000005</v>
      </c>
      <c r="AA98" s="7">
        <f t="shared" si="24"/>
        <v>13.073660279999999</v>
      </c>
    </row>
    <row r="99" spans="1:27" s="6" customFormat="1" x14ac:dyDescent="0.25">
      <c r="A99" s="6">
        <v>2010</v>
      </c>
      <c r="B99" s="6" t="s">
        <v>34</v>
      </c>
      <c r="C99" s="6" t="s">
        <v>7</v>
      </c>
      <c r="D99" s="6" t="s">
        <v>9</v>
      </c>
      <c r="E99" s="7">
        <v>6.5100000000000002E-3</v>
      </c>
      <c r="F99" s="7">
        <v>1531.4358400000001</v>
      </c>
      <c r="G99" s="7">
        <v>29.65269</v>
      </c>
      <c r="H99" s="7">
        <v>6.00875</v>
      </c>
      <c r="I99" s="7">
        <v>45.232930000000003</v>
      </c>
      <c r="J99" s="7">
        <v>0.89864999999999995</v>
      </c>
      <c r="K99" s="7">
        <v>1613.2353699999999</v>
      </c>
      <c r="L99" s="7">
        <v>114.70975</v>
      </c>
      <c r="N99" s="6">
        <v>0.63400000000000001</v>
      </c>
      <c r="P99" s="6">
        <v>2010</v>
      </c>
      <c r="Q99" s="6" t="s">
        <v>34</v>
      </c>
      <c r="R99" s="6" t="s">
        <v>7</v>
      </c>
      <c r="S99" s="6" t="s">
        <v>9</v>
      </c>
      <c r="T99" s="7">
        <f t="shared" si="17"/>
        <v>4.1273400000000002E-3</v>
      </c>
      <c r="U99" s="7">
        <f t="shared" si="18"/>
        <v>970.93032256000004</v>
      </c>
      <c r="V99" s="7">
        <f t="shared" si="19"/>
        <v>18.799805460000002</v>
      </c>
      <c r="W99" s="7">
        <f t="shared" si="20"/>
        <v>3.8095474999999999</v>
      </c>
      <c r="X99" s="7">
        <f t="shared" si="21"/>
        <v>28.677677620000001</v>
      </c>
      <c r="Y99" s="7">
        <f t="shared" si="22"/>
        <v>0.56974409999999998</v>
      </c>
      <c r="Z99" s="7">
        <f t="shared" si="23"/>
        <v>1022.7912245799999</v>
      </c>
      <c r="AA99" s="7">
        <f t="shared" si="24"/>
        <v>72.725981500000003</v>
      </c>
    </row>
    <row r="100" spans="1:27" x14ac:dyDescent="0.25">
      <c r="A100">
        <v>2010</v>
      </c>
      <c r="B100" t="s">
        <v>34</v>
      </c>
      <c r="C100" t="s">
        <v>19</v>
      </c>
      <c r="D100" s="3" t="s">
        <v>24</v>
      </c>
      <c r="E100" s="1">
        <v>1.34E-2</v>
      </c>
      <c r="F100" s="1">
        <v>1782.5108700000001</v>
      </c>
      <c r="G100" s="1">
        <v>44.897359999999999</v>
      </c>
      <c r="H100" s="1">
        <v>37.53546</v>
      </c>
      <c r="I100" s="1">
        <v>51.087679999999999</v>
      </c>
      <c r="J100" s="1">
        <v>5.1388499999999997</v>
      </c>
      <c r="K100" s="1">
        <f>SUM(E100:J100)</f>
        <v>1921.1836200000002</v>
      </c>
      <c r="L100" s="1">
        <v>135.09863000000001</v>
      </c>
      <c r="N100" s="1">
        <v>1.0025999999999999</v>
      </c>
      <c r="P100">
        <v>2010</v>
      </c>
      <c r="Q100" t="s">
        <v>34</v>
      </c>
      <c r="R100" t="s">
        <v>19</v>
      </c>
      <c r="S100" s="3" t="s">
        <v>24</v>
      </c>
      <c r="T100" s="7">
        <f t="shared" si="17"/>
        <v>1.343484E-2</v>
      </c>
      <c r="U100" s="7">
        <f t="shared" si="18"/>
        <v>1787.1453982619998</v>
      </c>
      <c r="V100" s="7">
        <f t="shared" si="19"/>
        <v>45.014093136</v>
      </c>
      <c r="W100" s="7">
        <f t="shared" si="20"/>
        <v>37.633052196000001</v>
      </c>
      <c r="X100" s="7">
        <f t="shared" si="21"/>
        <v>51.220507967999993</v>
      </c>
      <c r="Y100" s="7">
        <f t="shared" si="22"/>
        <v>5.1522110099999994</v>
      </c>
      <c r="Z100" s="7">
        <f t="shared" si="23"/>
        <v>1926.178697412</v>
      </c>
      <c r="AA100" s="7">
        <f t="shared" si="24"/>
        <v>135.44988643799999</v>
      </c>
    </row>
    <row r="101" spans="1:27" s="8" customFormat="1" x14ac:dyDescent="0.25">
      <c r="A101" s="8">
        <v>2010</v>
      </c>
      <c r="B101" s="8" t="s">
        <v>34</v>
      </c>
      <c r="C101" s="8" t="s">
        <v>19</v>
      </c>
      <c r="D101" s="8" t="s">
        <v>25</v>
      </c>
      <c r="E101" s="9">
        <v>1.7180000000000001E-2</v>
      </c>
      <c r="F101" s="9">
        <v>2343.9625700000001</v>
      </c>
      <c r="G101" s="9">
        <v>60.952770000000001</v>
      </c>
      <c r="H101" s="9">
        <v>52.097099999999998</v>
      </c>
      <c r="I101" s="9">
        <v>62.319299999999998</v>
      </c>
      <c r="J101" s="9">
        <v>7.0914999999999999</v>
      </c>
      <c r="K101" s="9">
        <f t="shared" ref="K101:K109" si="28">SUM(E101:J101)</f>
        <v>2526.4404199999999</v>
      </c>
      <c r="L101" s="9">
        <v>181.89454000000001</v>
      </c>
      <c r="N101" s="8">
        <v>0.93240999999999996</v>
      </c>
      <c r="P101" s="8">
        <v>2010</v>
      </c>
      <c r="Q101" s="8" t="s">
        <v>34</v>
      </c>
      <c r="R101" s="8" t="s">
        <v>19</v>
      </c>
      <c r="S101" s="8" t="s">
        <v>25</v>
      </c>
      <c r="T101" s="7">
        <f t="shared" si="17"/>
        <v>1.6018803799999998E-2</v>
      </c>
      <c r="U101" s="7">
        <f t="shared" si="18"/>
        <v>2185.5341398936998</v>
      </c>
      <c r="V101" s="7">
        <f t="shared" si="19"/>
        <v>56.832972275700001</v>
      </c>
      <c r="W101" s="7">
        <f t="shared" si="20"/>
        <v>48.575857010999997</v>
      </c>
      <c r="X101" s="7">
        <f t="shared" si="21"/>
        <v>58.107138512999995</v>
      </c>
      <c r="Y101" s="7">
        <f t="shared" si="22"/>
        <v>6.6121855149999993</v>
      </c>
      <c r="Z101" s="7">
        <f t="shared" si="23"/>
        <v>2355.6783120122</v>
      </c>
      <c r="AA101" s="7">
        <f t="shared" si="24"/>
        <v>169.60028804140001</v>
      </c>
    </row>
    <row r="102" spans="1:27" s="4" customFormat="1" x14ac:dyDescent="0.25">
      <c r="A102" s="4">
        <v>2010</v>
      </c>
      <c r="B102" s="4" t="s">
        <v>34</v>
      </c>
      <c r="C102" s="4" t="s">
        <v>19</v>
      </c>
      <c r="D102" s="4" t="s">
        <v>26</v>
      </c>
      <c r="E102" s="5">
        <v>3.0110000000000001E-2</v>
      </c>
      <c r="F102" s="5">
        <v>2799.0925400000001</v>
      </c>
      <c r="G102" s="5">
        <v>83.561490000000006</v>
      </c>
      <c r="H102" s="5">
        <v>83.882019999999997</v>
      </c>
      <c r="I102" s="5">
        <v>80.601889999999997</v>
      </c>
      <c r="J102" s="5">
        <v>10.526450000000001</v>
      </c>
      <c r="K102" s="5">
        <f t="shared" si="28"/>
        <v>3057.6945000000001</v>
      </c>
      <c r="L102" s="5">
        <v>220.27319</v>
      </c>
      <c r="N102" s="4">
        <v>1</v>
      </c>
      <c r="P102" s="4">
        <v>2010</v>
      </c>
      <c r="Q102" s="4" t="s">
        <v>34</v>
      </c>
      <c r="R102" s="4" t="s">
        <v>19</v>
      </c>
      <c r="S102" s="4" t="s">
        <v>26</v>
      </c>
      <c r="T102" s="7">
        <f t="shared" si="17"/>
        <v>3.0110000000000001E-2</v>
      </c>
      <c r="U102" s="7">
        <f t="shared" si="18"/>
        <v>2799.0925400000001</v>
      </c>
      <c r="V102" s="7">
        <f t="shared" si="19"/>
        <v>83.561490000000006</v>
      </c>
      <c r="W102" s="7">
        <f t="shared" si="20"/>
        <v>83.882019999999997</v>
      </c>
      <c r="X102" s="7">
        <f t="shared" si="21"/>
        <v>80.601889999999997</v>
      </c>
      <c r="Y102" s="7">
        <f t="shared" si="22"/>
        <v>10.526450000000001</v>
      </c>
      <c r="Z102" s="7">
        <f t="shared" si="23"/>
        <v>3057.6945000000001</v>
      </c>
      <c r="AA102" s="7">
        <f t="shared" si="24"/>
        <v>220.27319</v>
      </c>
    </row>
    <row r="103" spans="1:27" s="6" customFormat="1" x14ac:dyDescent="0.25">
      <c r="A103" s="6">
        <v>2010</v>
      </c>
      <c r="B103" s="6" t="s">
        <v>34</v>
      </c>
      <c r="C103" s="6" t="s">
        <v>7</v>
      </c>
      <c r="D103" s="6" t="s">
        <v>6</v>
      </c>
      <c r="E103" s="7">
        <v>2.5500000000000002E-3</v>
      </c>
      <c r="F103" s="7">
        <v>163.89694</v>
      </c>
      <c r="G103" s="7">
        <v>2.6628099999999999</v>
      </c>
      <c r="H103" s="7">
        <v>0.49175000000000002</v>
      </c>
      <c r="I103" s="7">
        <v>21.744900000000001</v>
      </c>
      <c r="J103" s="7">
        <v>7.17E-2</v>
      </c>
      <c r="K103" s="7">
        <v>188.87065000000001</v>
      </c>
      <c r="L103" s="7">
        <v>13.918950000000001</v>
      </c>
      <c r="N103" s="6">
        <v>1.2737000000000001</v>
      </c>
      <c r="P103" s="6">
        <v>2010</v>
      </c>
      <c r="Q103" s="6" t="s">
        <v>34</v>
      </c>
      <c r="R103" s="6" t="s">
        <v>7</v>
      </c>
      <c r="S103" s="6" t="s">
        <v>6</v>
      </c>
      <c r="T103" s="7">
        <f t="shared" si="17"/>
        <v>3.2479350000000004E-3</v>
      </c>
      <c r="U103" s="7">
        <f t="shared" si="18"/>
        <v>208.75553247800002</v>
      </c>
      <c r="V103" s="7">
        <f t="shared" si="19"/>
        <v>3.3916210969999998</v>
      </c>
      <c r="W103" s="7">
        <f t="shared" si="20"/>
        <v>0.62634197500000011</v>
      </c>
      <c r="X103" s="7">
        <f t="shared" si="21"/>
        <v>27.696479130000004</v>
      </c>
      <c r="Y103" s="7">
        <f t="shared" si="22"/>
        <v>9.1324290000000002E-2</v>
      </c>
      <c r="Z103" s="7">
        <f t="shared" si="23"/>
        <v>240.56454690500001</v>
      </c>
      <c r="AA103" s="7">
        <f t="shared" si="24"/>
        <v>17.728566615000002</v>
      </c>
    </row>
    <row r="104" spans="1:27" s="6" customFormat="1" x14ac:dyDescent="0.25">
      <c r="A104" s="6">
        <v>2010</v>
      </c>
      <c r="B104" s="6" t="s">
        <v>34</v>
      </c>
      <c r="C104" s="6" t="s">
        <v>7</v>
      </c>
      <c r="D104" s="6" t="s">
        <v>8</v>
      </c>
      <c r="E104" s="7">
        <v>6.8100000000000001E-3</v>
      </c>
      <c r="F104" s="7">
        <v>1603.2253000000001</v>
      </c>
      <c r="G104" s="7">
        <v>32.524279999999997</v>
      </c>
      <c r="H104" s="7">
        <v>7.0140500000000001</v>
      </c>
      <c r="I104" s="7">
        <v>46.13308</v>
      </c>
      <c r="J104" s="7">
        <v>1.0384100000000001</v>
      </c>
      <c r="K104" s="7">
        <v>1689.9419300000004</v>
      </c>
      <c r="L104" s="7">
        <v>121.05240999999999</v>
      </c>
      <c r="N104" s="6">
        <v>0.16539999999999999</v>
      </c>
      <c r="P104" s="6">
        <v>2010</v>
      </c>
      <c r="Q104" s="6" t="s">
        <v>34</v>
      </c>
      <c r="R104" s="6" t="s">
        <v>7</v>
      </c>
      <c r="S104" s="6" t="s">
        <v>8</v>
      </c>
      <c r="T104" s="7">
        <f t="shared" si="17"/>
        <v>1.1263739999999999E-3</v>
      </c>
      <c r="U104" s="7">
        <f t="shared" si="18"/>
        <v>265.17346462</v>
      </c>
      <c r="V104" s="7">
        <f t="shared" si="19"/>
        <v>5.3795159119999996</v>
      </c>
      <c r="W104" s="7">
        <f t="shared" si="20"/>
        <v>1.1601238700000001</v>
      </c>
      <c r="X104" s="7">
        <f t="shared" si="21"/>
        <v>7.6304114319999998</v>
      </c>
      <c r="Y104" s="7">
        <f t="shared" si="22"/>
        <v>0.17175301400000001</v>
      </c>
      <c r="Z104" s="7">
        <f t="shared" si="23"/>
        <v>279.51639522200003</v>
      </c>
      <c r="AA104" s="7">
        <f t="shared" si="24"/>
        <v>20.022068613999998</v>
      </c>
    </row>
    <row r="105" spans="1:27" s="6" customFormat="1" x14ac:dyDescent="0.25">
      <c r="A105" s="6">
        <v>2010</v>
      </c>
      <c r="B105" s="6" t="s">
        <v>34</v>
      </c>
      <c r="C105" s="6" t="s">
        <v>7</v>
      </c>
      <c r="D105" s="6" t="s">
        <v>9</v>
      </c>
      <c r="E105" s="7">
        <v>6.5100000000000002E-3</v>
      </c>
      <c r="F105" s="7">
        <v>1531.4358400000001</v>
      </c>
      <c r="G105" s="7">
        <v>29.65269</v>
      </c>
      <c r="H105" s="7">
        <v>6.00875</v>
      </c>
      <c r="I105" s="7">
        <v>45.232930000000003</v>
      </c>
      <c r="J105" s="7">
        <v>0.89864999999999995</v>
      </c>
      <c r="K105" s="7">
        <v>1613.2353699999999</v>
      </c>
      <c r="L105" s="7">
        <v>114.70975</v>
      </c>
      <c r="N105" s="6">
        <v>0.97119999999999995</v>
      </c>
      <c r="P105" s="6">
        <v>2010</v>
      </c>
      <c r="Q105" s="6" t="s">
        <v>34</v>
      </c>
      <c r="R105" s="6" t="s">
        <v>7</v>
      </c>
      <c r="S105" s="6" t="s">
        <v>9</v>
      </c>
      <c r="T105" s="7">
        <f t="shared" si="17"/>
        <v>6.3225119999999998E-3</v>
      </c>
      <c r="U105" s="7">
        <f t="shared" si="18"/>
        <v>1487.330487808</v>
      </c>
      <c r="V105" s="7">
        <f t="shared" si="19"/>
        <v>28.798692528</v>
      </c>
      <c r="W105" s="7">
        <f t="shared" si="20"/>
        <v>5.8356979999999998</v>
      </c>
      <c r="X105" s="7">
        <f t="shared" si="21"/>
        <v>43.930221616000004</v>
      </c>
      <c r="Y105" s="7">
        <f t="shared" si="22"/>
        <v>0.87276887999999986</v>
      </c>
      <c r="Z105" s="7">
        <f t="shared" si="23"/>
        <v>1566.7741913439997</v>
      </c>
      <c r="AA105" s="7">
        <f t="shared" si="24"/>
        <v>111.40610919999999</v>
      </c>
    </row>
    <row r="106" spans="1:27" x14ac:dyDescent="0.25">
      <c r="A106">
        <v>2010</v>
      </c>
      <c r="B106" t="s">
        <v>34</v>
      </c>
      <c r="C106" t="s">
        <v>20</v>
      </c>
      <c r="D106" s="3" t="s">
        <v>28</v>
      </c>
      <c r="E106" s="1">
        <v>1.4590000000000001E-2</v>
      </c>
      <c r="F106" s="1">
        <v>2814.52295</v>
      </c>
      <c r="G106" s="1">
        <v>66.259399999999999</v>
      </c>
      <c r="H106" s="1">
        <v>43.492640000000002</v>
      </c>
      <c r="I106" s="1">
        <v>67.881290000000007</v>
      </c>
      <c r="J106" s="1">
        <v>6.1180899999999996</v>
      </c>
      <c r="K106" s="1">
        <f t="shared" si="28"/>
        <v>2998.2889599999999</v>
      </c>
      <c r="L106" s="1">
        <v>213.75129999999999</v>
      </c>
      <c r="N106" s="1">
        <v>1.0623</v>
      </c>
      <c r="P106">
        <v>2010</v>
      </c>
      <c r="Q106" t="s">
        <v>34</v>
      </c>
      <c r="R106" t="s">
        <v>20</v>
      </c>
      <c r="S106" s="3" t="s">
        <v>28</v>
      </c>
      <c r="T106" s="7">
        <f t="shared" si="17"/>
        <v>1.5498957000000001E-2</v>
      </c>
      <c r="U106" s="7">
        <f t="shared" si="18"/>
        <v>2989.8677297849999</v>
      </c>
      <c r="V106" s="7">
        <f t="shared" si="19"/>
        <v>70.387360619999995</v>
      </c>
      <c r="W106" s="7">
        <f t="shared" si="20"/>
        <v>46.202231472000001</v>
      </c>
      <c r="X106" s="7">
        <f t="shared" si="21"/>
        <v>72.110294367000009</v>
      </c>
      <c r="Y106" s="7">
        <f t="shared" si="22"/>
        <v>6.4992470070000001</v>
      </c>
      <c r="Z106" s="7">
        <f t="shared" si="23"/>
        <v>3185.0823622079997</v>
      </c>
      <c r="AA106" s="7">
        <f t="shared" si="24"/>
        <v>227.06800598999999</v>
      </c>
    </row>
    <row r="107" spans="1:27" s="10" customFormat="1" x14ac:dyDescent="0.25">
      <c r="A107" s="10">
        <v>2010</v>
      </c>
      <c r="B107" s="10" t="s">
        <v>34</v>
      </c>
      <c r="C107" s="10" t="s">
        <v>20</v>
      </c>
      <c r="D107" s="10" t="s">
        <v>27</v>
      </c>
      <c r="E107" s="11">
        <v>4.156E-2</v>
      </c>
      <c r="F107" s="11">
        <v>3631.3674299999998</v>
      </c>
      <c r="G107" s="11">
        <v>92.679029999999997</v>
      </c>
      <c r="H107" s="11">
        <v>100.50698</v>
      </c>
      <c r="I107" s="11">
        <v>88.402280000000005</v>
      </c>
      <c r="J107" s="11">
        <v>13.28654</v>
      </c>
      <c r="K107" s="11">
        <f t="shared" si="28"/>
        <v>3926.2838199999997</v>
      </c>
      <c r="L107" s="11">
        <v>268.03680000000003</v>
      </c>
      <c r="N107" s="10">
        <v>0.98834999999999995</v>
      </c>
      <c r="P107" s="10">
        <v>2010</v>
      </c>
      <c r="Q107" s="10" t="s">
        <v>34</v>
      </c>
      <c r="R107" s="10" t="s">
        <v>20</v>
      </c>
      <c r="S107" s="10" t="s">
        <v>27</v>
      </c>
      <c r="T107" s="7">
        <f t="shared" si="17"/>
        <v>4.1075825999999996E-2</v>
      </c>
      <c r="U107" s="7">
        <f t="shared" si="18"/>
        <v>3589.0619994404997</v>
      </c>
      <c r="V107" s="7">
        <f t="shared" si="19"/>
        <v>91.599319300499999</v>
      </c>
      <c r="W107" s="7">
        <f t="shared" si="20"/>
        <v>99.336073682999995</v>
      </c>
      <c r="X107" s="7">
        <f t="shared" si="21"/>
        <v>87.372393438000003</v>
      </c>
      <c r="Y107" s="7">
        <f t="shared" si="22"/>
        <v>13.131751808999999</v>
      </c>
      <c r="Z107" s="7">
        <f t="shared" si="23"/>
        <v>3880.5426134969994</v>
      </c>
      <c r="AA107" s="7">
        <f t="shared" si="24"/>
        <v>264.91417128000001</v>
      </c>
    </row>
    <row r="108" spans="1:27" s="8" customFormat="1" x14ac:dyDescent="0.25">
      <c r="A108" s="8">
        <v>2010</v>
      </c>
      <c r="B108" s="8" t="s">
        <v>34</v>
      </c>
      <c r="C108" s="8" t="s">
        <v>20</v>
      </c>
      <c r="D108" s="8" t="s">
        <v>29</v>
      </c>
      <c r="E108" s="9">
        <v>4.6829999999999997E-2</v>
      </c>
      <c r="F108" s="9">
        <v>4276.4781199999998</v>
      </c>
      <c r="G108" s="9">
        <v>110.91441</v>
      </c>
      <c r="H108" s="9">
        <v>118.27261</v>
      </c>
      <c r="I108" s="9">
        <v>101.09114</v>
      </c>
      <c r="J108" s="9">
        <v>15.649419999999999</v>
      </c>
      <c r="K108" s="9">
        <f t="shared" si="28"/>
        <v>4622.4525300000005</v>
      </c>
      <c r="L108" s="9">
        <v>320.74200000000002</v>
      </c>
      <c r="N108" s="8">
        <v>0.93240999999999996</v>
      </c>
      <c r="P108" s="8">
        <v>2010</v>
      </c>
      <c r="Q108" s="8" t="s">
        <v>34</v>
      </c>
      <c r="R108" s="8" t="s">
        <v>20</v>
      </c>
      <c r="S108" s="8" t="s">
        <v>29</v>
      </c>
      <c r="T108" s="7">
        <f t="shared" si="17"/>
        <v>4.3664760299999994E-2</v>
      </c>
      <c r="U108" s="7">
        <f t="shared" si="18"/>
        <v>3987.4309638691998</v>
      </c>
      <c r="V108" s="7">
        <f t="shared" si="19"/>
        <v>103.4177050281</v>
      </c>
      <c r="W108" s="7">
        <f t="shared" si="20"/>
        <v>110.27856429009999</v>
      </c>
      <c r="X108" s="7">
        <f t="shared" si="21"/>
        <v>94.258389847399997</v>
      </c>
      <c r="Y108" s="7">
        <f t="shared" si="22"/>
        <v>14.591675702199998</v>
      </c>
      <c r="Z108" s="7">
        <f t="shared" si="23"/>
        <v>4310.0209634972998</v>
      </c>
      <c r="AA108" s="7">
        <f t="shared" si="24"/>
        <v>299.06304821999998</v>
      </c>
    </row>
    <row r="109" spans="1:27" s="4" customFormat="1" x14ac:dyDescent="0.25">
      <c r="A109" s="4">
        <v>2010</v>
      </c>
      <c r="B109" s="4" t="s">
        <v>34</v>
      </c>
      <c r="C109" s="4" t="s">
        <v>20</v>
      </c>
      <c r="D109" s="4" t="s">
        <v>30</v>
      </c>
      <c r="E109" s="5">
        <v>5.7750000000000003E-2</v>
      </c>
      <c r="F109" s="5">
        <v>4600.9893599999996</v>
      </c>
      <c r="G109" s="5">
        <v>130.14622</v>
      </c>
      <c r="H109" s="5">
        <v>145.58473000000001</v>
      </c>
      <c r="I109" s="5">
        <v>116.75314</v>
      </c>
      <c r="J109" s="5">
        <v>18.505949999999999</v>
      </c>
      <c r="K109" s="5">
        <f t="shared" si="28"/>
        <v>5012.0371499999983</v>
      </c>
      <c r="L109" s="5">
        <v>349.73594000000003</v>
      </c>
      <c r="N109" s="4">
        <v>1</v>
      </c>
      <c r="P109" s="4">
        <v>2010</v>
      </c>
      <c r="Q109" s="4" t="s">
        <v>34</v>
      </c>
      <c r="R109" s="4" t="s">
        <v>20</v>
      </c>
      <c r="S109" s="4" t="s">
        <v>30</v>
      </c>
      <c r="T109" s="7">
        <f t="shared" si="17"/>
        <v>5.7750000000000003E-2</v>
      </c>
      <c r="U109" s="7">
        <f t="shared" si="18"/>
        <v>4600.9893599999996</v>
      </c>
      <c r="V109" s="7">
        <f t="shared" si="19"/>
        <v>130.14622</v>
      </c>
      <c r="W109" s="7">
        <f t="shared" si="20"/>
        <v>145.58473000000001</v>
      </c>
      <c r="X109" s="7">
        <f t="shared" si="21"/>
        <v>116.75314</v>
      </c>
      <c r="Y109" s="7">
        <f t="shared" si="22"/>
        <v>18.505949999999999</v>
      </c>
      <c r="Z109" s="7">
        <f t="shared" si="23"/>
        <v>5012.0371499999983</v>
      </c>
      <c r="AA109" s="7">
        <f t="shared" si="24"/>
        <v>349.73594000000003</v>
      </c>
    </row>
    <row r="110" spans="1:27" x14ac:dyDescent="0.25">
      <c r="T110" s="7">
        <f t="shared" si="17"/>
        <v>0</v>
      </c>
      <c r="U110" s="7">
        <f t="shared" si="18"/>
        <v>0</v>
      </c>
      <c r="V110" s="7">
        <f t="shared" si="19"/>
        <v>0</v>
      </c>
      <c r="W110" s="7">
        <f t="shared" si="20"/>
        <v>0</v>
      </c>
      <c r="X110" s="7">
        <f t="shared" si="21"/>
        <v>0</v>
      </c>
      <c r="Y110" s="7">
        <f t="shared" si="22"/>
        <v>0</v>
      </c>
      <c r="Z110" s="7">
        <f t="shared" si="23"/>
        <v>0</v>
      </c>
      <c r="AA110" s="7">
        <f t="shared" si="24"/>
        <v>0</v>
      </c>
    </row>
    <row r="111" spans="1:27" s="6" customFormat="1" x14ac:dyDescent="0.25">
      <c r="A111" s="6">
        <v>2010</v>
      </c>
      <c r="B111" s="6" t="s">
        <v>35</v>
      </c>
      <c r="C111" s="6" t="s">
        <v>7</v>
      </c>
      <c r="D111" s="6" t="s">
        <v>6</v>
      </c>
      <c r="E111" s="7">
        <v>2.5799999999999998E-3</v>
      </c>
      <c r="F111" s="7">
        <v>143.11744999999999</v>
      </c>
      <c r="G111" s="7">
        <v>1.1357900000000001</v>
      </c>
      <c r="H111" s="7">
        <v>24.698399999999999</v>
      </c>
      <c r="I111" s="7">
        <v>20.213080000000001</v>
      </c>
      <c r="J111" s="7">
        <v>0.27605000000000002</v>
      </c>
      <c r="K111" s="7">
        <f t="shared" ref="K111:K117" si="29">SUM(E111:J111)</f>
        <v>189.44334999999995</v>
      </c>
      <c r="L111" s="7">
        <v>13.60346</v>
      </c>
      <c r="N111" s="6">
        <v>1.4399</v>
      </c>
      <c r="P111" s="6">
        <v>2010</v>
      </c>
      <c r="Q111" s="6" t="s">
        <v>35</v>
      </c>
      <c r="R111" s="6" t="s">
        <v>7</v>
      </c>
      <c r="S111" s="6" t="s">
        <v>6</v>
      </c>
      <c r="T111" s="7">
        <f t="shared" si="17"/>
        <v>3.7149419999999997E-3</v>
      </c>
      <c r="U111" s="7">
        <f t="shared" si="18"/>
        <v>206.07481625499997</v>
      </c>
      <c r="V111" s="7">
        <f t="shared" si="19"/>
        <v>1.6354240210000002</v>
      </c>
      <c r="W111" s="7">
        <f t="shared" si="20"/>
        <v>35.563226159999999</v>
      </c>
      <c r="X111" s="7">
        <f t="shared" si="21"/>
        <v>29.104813892000003</v>
      </c>
      <c r="Y111" s="7">
        <f t="shared" si="22"/>
        <v>0.39748439499999999</v>
      </c>
      <c r="Z111" s="7">
        <f t="shared" si="23"/>
        <v>272.77947966499994</v>
      </c>
      <c r="AA111" s="7">
        <f t="shared" si="24"/>
        <v>19.587622054000001</v>
      </c>
    </row>
    <row r="112" spans="1:27" s="6" customFormat="1" x14ac:dyDescent="0.25">
      <c r="A112" s="6">
        <v>2010</v>
      </c>
      <c r="B112" s="6" t="s">
        <v>35</v>
      </c>
      <c r="C112" s="6" t="s">
        <v>7</v>
      </c>
      <c r="D112" s="6" t="s">
        <v>8</v>
      </c>
      <c r="E112" s="7">
        <v>7.2500000000000004E-3</v>
      </c>
      <c r="F112" s="7">
        <v>1372.0763999999999</v>
      </c>
      <c r="G112" s="7">
        <v>14.372730000000001</v>
      </c>
      <c r="H112" s="7">
        <v>302.20857000000001</v>
      </c>
      <c r="I112" s="7">
        <v>27.828289999999999</v>
      </c>
      <c r="J112" s="7">
        <v>3.5365600000000001</v>
      </c>
      <c r="K112" s="7">
        <f t="shared" si="29"/>
        <v>1720.0298</v>
      </c>
      <c r="L112" s="7">
        <v>118.88251</v>
      </c>
      <c r="N112" s="6">
        <v>0.187</v>
      </c>
      <c r="P112" s="6">
        <v>2010</v>
      </c>
      <c r="Q112" s="6" t="s">
        <v>35</v>
      </c>
      <c r="R112" s="6" t="s">
        <v>7</v>
      </c>
      <c r="S112" s="6" t="s">
        <v>8</v>
      </c>
      <c r="T112" s="7">
        <f t="shared" si="17"/>
        <v>1.35575E-3</v>
      </c>
      <c r="U112" s="7">
        <f t="shared" si="18"/>
        <v>256.5782868</v>
      </c>
      <c r="V112" s="7">
        <f t="shared" si="19"/>
        <v>2.68770051</v>
      </c>
      <c r="W112" s="7">
        <f t="shared" si="20"/>
        <v>56.513002589999999</v>
      </c>
      <c r="X112" s="7">
        <f t="shared" si="21"/>
        <v>5.2038902299999998</v>
      </c>
      <c r="Y112" s="7">
        <f t="shared" si="22"/>
        <v>0.66133671999999999</v>
      </c>
      <c r="Z112" s="7">
        <f t="shared" si="23"/>
        <v>321.64557259999998</v>
      </c>
      <c r="AA112" s="7">
        <f t="shared" si="24"/>
        <v>22.231029369999998</v>
      </c>
    </row>
    <row r="113" spans="1:29" s="6" customFormat="1" x14ac:dyDescent="0.25">
      <c r="A113" s="6">
        <v>2010</v>
      </c>
      <c r="B113" s="6" t="s">
        <v>35</v>
      </c>
      <c r="C113" s="6" t="s">
        <v>7</v>
      </c>
      <c r="D113" s="6" t="s">
        <v>9</v>
      </c>
      <c r="E113" s="7">
        <v>6.9199999999999999E-3</v>
      </c>
      <c r="F113" s="7">
        <v>1318.6929299999999</v>
      </c>
      <c r="G113" s="7">
        <v>12.963800000000001</v>
      </c>
      <c r="H113" s="7">
        <v>277.31272999999999</v>
      </c>
      <c r="I113" s="7">
        <v>28.404499999999999</v>
      </c>
      <c r="J113" s="7">
        <v>3.1945399999999999</v>
      </c>
      <c r="K113" s="7">
        <f t="shared" si="29"/>
        <v>1640.5754200000001</v>
      </c>
      <c r="L113" s="7">
        <v>112.69275</v>
      </c>
      <c r="N113" s="6">
        <v>1.0979000000000001</v>
      </c>
      <c r="P113" s="6">
        <v>2010</v>
      </c>
      <c r="Q113" s="6" t="s">
        <v>35</v>
      </c>
      <c r="R113" s="6" t="s">
        <v>7</v>
      </c>
      <c r="S113" s="6" t="s">
        <v>9</v>
      </c>
      <c r="T113" s="7">
        <f t="shared" si="17"/>
        <v>7.5974680000000005E-3</v>
      </c>
      <c r="U113" s="7">
        <f t="shared" si="18"/>
        <v>1447.792967847</v>
      </c>
      <c r="V113" s="7">
        <f t="shared" si="19"/>
        <v>14.232956020000001</v>
      </c>
      <c r="W113" s="7">
        <f t="shared" si="20"/>
        <v>304.46164626699999</v>
      </c>
      <c r="X113" s="7">
        <f t="shared" si="21"/>
        <v>31.185300550000001</v>
      </c>
      <c r="Y113" s="7">
        <f t="shared" si="22"/>
        <v>3.5072854660000004</v>
      </c>
      <c r="Z113" s="7">
        <f t="shared" si="23"/>
        <v>1801.1877536180002</v>
      </c>
      <c r="AA113" s="7">
        <f t="shared" si="24"/>
        <v>123.72537022500002</v>
      </c>
    </row>
    <row r="114" spans="1:29" x14ac:dyDescent="0.25">
      <c r="A114">
        <v>2010</v>
      </c>
      <c r="B114" t="s">
        <v>35</v>
      </c>
      <c r="C114" t="s">
        <v>18</v>
      </c>
      <c r="D114" s="3" t="s">
        <v>17</v>
      </c>
      <c r="E114" s="1">
        <v>8.8100000000000001E-3</v>
      </c>
      <c r="F114" s="1">
        <v>1697.32491</v>
      </c>
      <c r="G114" s="1">
        <v>17.546250000000001</v>
      </c>
      <c r="H114" s="1">
        <v>365.01771000000002</v>
      </c>
      <c r="I114" s="1">
        <v>33.448680000000003</v>
      </c>
      <c r="J114" s="1">
        <v>4.3746</v>
      </c>
      <c r="K114" s="1">
        <f t="shared" si="29"/>
        <v>2117.7209600000001</v>
      </c>
      <c r="L114" s="1">
        <v>145.88165000000001</v>
      </c>
      <c r="N114" s="1">
        <v>1.1269</v>
      </c>
      <c r="P114">
        <v>2010</v>
      </c>
      <c r="Q114" t="s">
        <v>35</v>
      </c>
      <c r="R114" t="s">
        <v>18</v>
      </c>
      <c r="S114" s="3" t="s">
        <v>17</v>
      </c>
      <c r="T114" s="7">
        <f t="shared" si="17"/>
        <v>9.9279889999999999E-3</v>
      </c>
      <c r="U114" s="7">
        <f t="shared" si="18"/>
        <v>1912.7154410790001</v>
      </c>
      <c r="V114" s="7">
        <f t="shared" si="19"/>
        <v>19.772869125</v>
      </c>
      <c r="W114" s="7">
        <f t="shared" si="20"/>
        <v>411.33845739900005</v>
      </c>
      <c r="X114" s="7">
        <f t="shared" si="21"/>
        <v>37.693317492000006</v>
      </c>
      <c r="Y114" s="7">
        <f t="shared" si="22"/>
        <v>4.9297367400000001</v>
      </c>
      <c r="Z114" s="7">
        <f t="shared" si="23"/>
        <v>2386.459749824</v>
      </c>
      <c r="AA114" s="7">
        <f t="shared" si="24"/>
        <v>164.39403138500001</v>
      </c>
    </row>
    <row r="115" spans="1:29" s="10" customFormat="1" x14ac:dyDescent="0.25">
      <c r="A115" s="10">
        <v>2010</v>
      </c>
      <c r="B115" s="10" t="s">
        <v>35</v>
      </c>
      <c r="C115" s="10" t="s">
        <v>18</v>
      </c>
      <c r="D115" s="10" t="s">
        <v>21</v>
      </c>
      <c r="E115" s="11">
        <v>3.6020000000000003E-2</v>
      </c>
      <c r="F115" s="11">
        <v>2526.58221</v>
      </c>
      <c r="G115" s="11">
        <v>40.360370000000003</v>
      </c>
      <c r="H115" s="11">
        <v>487.56160999999997</v>
      </c>
      <c r="I115" s="11">
        <v>52.486739999999998</v>
      </c>
      <c r="J115" s="11">
        <v>11.84769</v>
      </c>
      <c r="K115" s="11">
        <f t="shared" si="29"/>
        <v>3118.87464</v>
      </c>
      <c r="L115" s="11">
        <v>204.40917999999999</v>
      </c>
      <c r="N115" s="10">
        <v>0.98834999999999995</v>
      </c>
      <c r="P115" s="10">
        <v>2010</v>
      </c>
      <c r="Q115" s="10" t="s">
        <v>35</v>
      </c>
      <c r="R115" s="10" t="s">
        <v>18</v>
      </c>
      <c r="S115" s="10" t="s">
        <v>21</v>
      </c>
      <c r="T115" s="7">
        <f t="shared" si="17"/>
        <v>3.5600367000000001E-2</v>
      </c>
      <c r="U115" s="7">
        <f t="shared" si="18"/>
        <v>2497.1475272534999</v>
      </c>
      <c r="V115" s="7">
        <f t="shared" si="19"/>
        <v>39.890171689500001</v>
      </c>
      <c r="W115" s="7">
        <f t="shared" si="20"/>
        <v>481.88151724349996</v>
      </c>
      <c r="X115" s="7">
        <f t="shared" si="21"/>
        <v>51.875269478999996</v>
      </c>
      <c r="Y115" s="7">
        <f t="shared" si="22"/>
        <v>11.709664411499999</v>
      </c>
      <c r="Z115" s="7">
        <f t="shared" si="23"/>
        <v>3082.5397504439998</v>
      </c>
      <c r="AA115" s="7">
        <f t="shared" si="24"/>
        <v>202.02781305299999</v>
      </c>
    </row>
    <row r="116" spans="1:29" s="8" customFormat="1" x14ac:dyDescent="0.25">
      <c r="A116" s="8">
        <v>2010</v>
      </c>
      <c r="B116" s="8" t="s">
        <v>35</v>
      </c>
      <c r="C116" s="8" t="s">
        <v>18</v>
      </c>
      <c r="D116" s="8" t="s">
        <v>22</v>
      </c>
      <c r="E116" s="9">
        <v>4.104E-2</v>
      </c>
      <c r="F116" s="9">
        <v>3048.2754100000002</v>
      </c>
      <c r="G116" s="9">
        <v>51.258299999999998</v>
      </c>
      <c r="H116" s="9">
        <v>595.10341000000005</v>
      </c>
      <c r="I116" s="9">
        <v>58.809150000000002</v>
      </c>
      <c r="J116" s="9">
        <v>14.68609</v>
      </c>
      <c r="K116" s="9">
        <f t="shared" si="29"/>
        <v>3768.1734000000006</v>
      </c>
      <c r="L116" s="9">
        <v>252.42930999999999</v>
      </c>
      <c r="N116" s="8">
        <v>0.93240999999999996</v>
      </c>
      <c r="P116" s="8">
        <v>2010</v>
      </c>
      <c r="Q116" s="8" t="s">
        <v>35</v>
      </c>
      <c r="R116" s="8" t="s">
        <v>18</v>
      </c>
      <c r="S116" s="8" t="s">
        <v>22</v>
      </c>
      <c r="T116" s="7">
        <f t="shared" si="17"/>
        <v>3.82661064E-2</v>
      </c>
      <c r="U116" s="7">
        <f t="shared" si="18"/>
        <v>2842.2424750381001</v>
      </c>
      <c r="V116" s="7">
        <f t="shared" si="19"/>
        <v>47.793751502999996</v>
      </c>
      <c r="W116" s="7">
        <f t="shared" si="20"/>
        <v>554.88037051809999</v>
      </c>
      <c r="X116" s="7">
        <f t="shared" si="21"/>
        <v>54.834239551499998</v>
      </c>
      <c r="Y116" s="7">
        <f t="shared" si="22"/>
        <v>13.693457176899999</v>
      </c>
      <c r="Z116" s="7">
        <f t="shared" si="23"/>
        <v>3513.4825598940006</v>
      </c>
      <c r="AA116" s="7">
        <f t="shared" si="24"/>
        <v>235.36761293709998</v>
      </c>
    </row>
    <row r="117" spans="1:29" s="4" customFormat="1" x14ac:dyDescent="0.25">
      <c r="A117" s="4">
        <v>2010</v>
      </c>
      <c r="B117" s="4" t="s">
        <v>35</v>
      </c>
      <c r="C117" s="4" t="s">
        <v>18</v>
      </c>
      <c r="D117" s="4" t="s">
        <v>23</v>
      </c>
      <c r="E117" s="5">
        <v>5.237E-2</v>
      </c>
      <c r="F117" s="5">
        <v>3446.9021499999999</v>
      </c>
      <c r="G117" s="5">
        <v>73.868319999999997</v>
      </c>
      <c r="H117" s="5">
        <v>600.55291999999997</v>
      </c>
      <c r="I117" s="5">
        <v>76.673000000000002</v>
      </c>
      <c r="J117" s="5">
        <v>17.695239999999998</v>
      </c>
      <c r="K117" s="5">
        <f t="shared" si="29"/>
        <v>4215.7439999999997</v>
      </c>
      <c r="L117" s="5">
        <v>285.90539999999999</v>
      </c>
      <c r="N117" s="4">
        <v>1</v>
      </c>
      <c r="P117" s="4">
        <v>2010</v>
      </c>
      <c r="Q117" s="4" t="s">
        <v>35</v>
      </c>
      <c r="R117" s="4" t="s">
        <v>18</v>
      </c>
      <c r="S117" s="4" t="s">
        <v>23</v>
      </c>
      <c r="T117" s="7">
        <f t="shared" si="17"/>
        <v>5.237E-2</v>
      </c>
      <c r="U117" s="7">
        <f t="shared" si="18"/>
        <v>3446.9021499999999</v>
      </c>
      <c r="V117" s="7">
        <f t="shared" si="19"/>
        <v>73.868319999999997</v>
      </c>
      <c r="W117" s="7">
        <f t="shared" si="20"/>
        <v>600.55291999999997</v>
      </c>
      <c r="X117" s="7">
        <f t="shared" si="21"/>
        <v>76.673000000000002</v>
      </c>
      <c r="Y117" s="7">
        <f t="shared" si="22"/>
        <v>17.695239999999998</v>
      </c>
      <c r="Z117" s="7">
        <f t="shared" si="23"/>
        <v>4215.7439999999997</v>
      </c>
      <c r="AA117" s="7">
        <f t="shared" si="24"/>
        <v>285.90539999999999</v>
      </c>
    </row>
    <row r="118" spans="1:29" s="6" customFormat="1" x14ac:dyDescent="0.25">
      <c r="A118" s="6">
        <v>2010</v>
      </c>
      <c r="B118" s="6" t="s">
        <v>35</v>
      </c>
      <c r="C118" s="6" t="s">
        <v>7</v>
      </c>
      <c r="D118" s="6" t="s">
        <v>6</v>
      </c>
      <c r="E118" s="7">
        <v>2.5799999999999998E-3</v>
      </c>
      <c r="F118" s="7">
        <v>143.11744999999999</v>
      </c>
      <c r="G118" s="7">
        <v>1.1357900000000001</v>
      </c>
      <c r="H118" s="7">
        <v>24.698399999999999</v>
      </c>
      <c r="I118" s="7">
        <v>20.213080000000001</v>
      </c>
      <c r="J118" s="7">
        <v>0.27605000000000002</v>
      </c>
      <c r="K118" s="7">
        <f t="shared" ref="K118:K120" si="30">SUM(E118:J118)</f>
        <v>189.44334999999995</v>
      </c>
      <c r="L118" s="7">
        <v>13.60346</v>
      </c>
      <c r="N118" s="6">
        <v>0.83150000000000002</v>
      </c>
      <c r="P118" s="6">
        <v>2010</v>
      </c>
      <c r="Q118" s="6" t="s">
        <v>35</v>
      </c>
      <c r="R118" s="6" t="s">
        <v>7</v>
      </c>
      <c r="S118" s="6" t="s">
        <v>6</v>
      </c>
      <c r="T118" s="7">
        <f t="shared" si="17"/>
        <v>2.1452699999999999E-3</v>
      </c>
      <c r="U118" s="7">
        <f t="shared" si="18"/>
        <v>119.002159675</v>
      </c>
      <c r="V118" s="7">
        <f t="shared" si="19"/>
        <v>0.94440938500000005</v>
      </c>
      <c r="W118" s="7">
        <f t="shared" si="20"/>
        <v>20.536719600000001</v>
      </c>
      <c r="X118" s="7">
        <f t="shared" si="21"/>
        <v>16.80717602</v>
      </c>
      <c r="Y118" s="7">
        <f t="shared" si="22"/>
        <v>0.22953557500000002</v>
      </c>
      <c r="Z118" s="7">
        <f t="shared" si="23"/>
        <v>157.52214552499996</v>
      </c>
      <c r="AA118" s="7">
        <f t="shared" si="24"/>
        <v>11.31127699</v>
      </c>
    </row>
    <row r="119" spans="1:29" s="6" customFormat="1" x14ac:dyDescent="0.25">
      <c r="A119" s="6">
        <v>2010</v>
      </c>
      <c r="B119" s="6" t="s">
        <v>35</v>
      </c>
      <c r="C119" s="6" t="s">
        <v>7</v>
      </c>
      <c r="D119" s="6" t="s">
        <v>8</v>
      </c>
      <c r="E119" s="7">
        <v>7.2500000000000004E-3</v>
      </c>
      <c r="F119" s="7">
        <v>1372.0763999999999</v>
      </c>
      <c r="G119" s="7">
        <v>14.372730000000001</v>
      </c>
      <c r="H119" s="7">
        <v>302.20857000000001</v>
      </c>
      <c r="I119" s="7">
        <v>27.828289999999999</v>
      </c>
      <c r="J119" s="7">
        <v>3.5365600000000001</v>
      </c>
      <c r="K119" s="7">
        <f t="shared" si="30"/>
        <v>1720.0298</v>
      </c>
      <c r="L119" s="7">
        <v>118.88251</v>
      </c>
      <c r="N119" s="6">
        <v>0.108</v>
      </c>
      <c r="P119" s="6">
        <v>2010</v>
      </c>
      <c r="Q119" s="6" t="s">
        <v>35</v>
      </c>
      <c r="R119" s="6" t="s">
        <v>7</v>
      </c>
      <c r="S119" s="6" t="s">
        <v>8</v>
      </c>
      <c r="T119" s="7">
        <f t="shared" si="17"/>
        <v>7.8300000000000006E-4</v>
      </c>
      <c r="U119" s="7">
        <f t="shared" si="18"/>
        <v>148.18425119999998</v>
      </c>
      <c r="V119" s="7">
        <f t="shared" si="19"/>
        <v>1.55225484</v>
      </c>
      <c r="W119" s="7">
        <f t="shared" si="20"/>
        <v>32.638525559999998</v>
      </c>
      <c r="X119" s="7">
        <f t="shared" si="21"/>
        <v>3.0054553199999998</v>
      </c>
      <c r="Y119" s="7">
        <f t="shared" si="22"/>
        <v>0.38194848000000003</v>
      </c>
      <c r="Z119" s="7">
        <f t="shared" si="23"/>
        <v>185.7632184</v>
      </c>
      <c r="AA119" s="7">
        <f t="shared" si="24"/>
        <v>12.83931108</v>
      </c>
    </row>
    <row r="120" spans="1:29" s="6" customFormat="1" x14ac:dyDescent="0.25">
      <c r="A120" s="6">
        <v>2010</v>
      </c>
      <c r="B120" s="6" t="s">
        <v>35</v>
      </c>
      <c r="C120" s="6" t="s">
        <v>7</v>
      </c>
      <c r="D120" s="6" t="s">
        <v>9</v>
      </c>
      <c r="E120" s="7">
        <v>6.9199999999999999E-3</v>
      </c>
      <c r="F120" s="7">
        <v>1318.6929299999999</v>
      </c>
      <c r="G120" s="7">
        <v>12.963800000000001</v>
      </c>
      <c r="H120" s="7">
        <v>277.31272999999999</v>
      </c>
      <c r="I120" s="7">
        <v>28.404499999999999</v>
      </c>
      <c r="J120" s="7">
        <v>3.1945399999999999</v>
      </c>
      <c r="K120" s="7">
        <f t="shared" si="30"/>
        <v>1640.5754200000001</v>
      </c>
      <c r="L120" s="7">
        <v>112.69275</v>
      </c>
      <c r="N120" s="6">
        <v>0.63400000000000001</v>
      </c>
      <c r="P120" s="6">
        <v>2010</v>
      </c>
      <c r="Q120" s="6" t="s">
        <v>35</v>
      </c>
      <c r="R120" s="6" t="s">
        <v>7</v>
      </c>
      <c r="S120" s="6" t="s">
        <v>9</v>
      </c>
      <c r="T120" s="7">
        <f t="shared" si="17"/>
        <v>4.3872800000000003E-3</v>
      </c>
      <c r="U120" s="7">
        <f t="shared" si="18"/>
        <v>836.05131761999996</v>
      </c>
      <c r="V120" s="7">
        <f t="shared" si="19"/>
        <v>8.2190492000000006</v>
      </c>
      <c r="W120" s="7">
        <f t="shared" si="20"/>
        <v>175.81627082</v>
      </c>
      <c r="X120" s="7">
        <f t="shared" si="21"/>
        <v>18.008452999999999</v>
      </c>
      <c r="Y120" s="7">
        <f t="shared" si="22"/>
        <v>2.0253383600000001</v>
      </c>
      <c r="Z120" s="7">
        <f t="shared" si="23"/>
        <v>1040.12481628</v>
      </c>
      <c r="AA120" s="7">
        <f t="shared" si="24"/>
        <v>71.447203500000001</v>
      </c>
    </row>
    <row r="121" spans="1:29" x14ac:dyDescent="0.25">
      <c r="A121">
        <v>2010</v>
      </c>
      <c r="B121" t="s">
        <v>35</v>
      </c>
      <c r="C121" t="s">
        <v>19</v>
      </c>
      <c r="D121" s="3" t="s">
        <v>24</v>
      </c>
      <c r="E121" s="1">
        <v>1.383E-2</v>
      </c>
      <c r="F121" s="1">
        <v>1543.19191</v>
      </c>
      <c r="G121" s="1">
        <v>26.517939999999999</v>
      </c>
      <c r="H121" s="1">
        <v>333.95938999999998</v>
      </c>
      <c r="I121" s="1">
        <v>32.585090000000001</v>
      </c>
      <c r="J121" s="1">
        <v>7.6454399999999998</v>
      </c>
      <c r="K121" s="1">
        <f>SUM(E121:J121)</f>
        <v>1943.9136000000001</v>
      </c>
      <c r="L121" s="1">
        <v>132.37636000000001</v>
      </c>
      <c r="N121" s="1">
        <v>1.0025999999999999</v>
      </c>
      <c r="P121">
        <v>2010</v>
      </c>
      <c r="Q121" t="s">
        <v>35</v>
      </c>
      <c r="R121" t="s">
        <v>19</v>
      </c>
      <c r="S121" s="3" t="s">
        <v>24</v>
      </c>
      <c r="T121" s="7">
        <f t="shared" si="17"/>
        <v>1.3865957999999999E-2</v>
      </c>
      <c r="U121" s="7">
        <f t="shared" si="18"/>
        <v>1547.2042089659999</v>
      </c>
      <c r="V121" s="7">
        <f t="shared" si="19"/>
        <v>26.586886643999996</v>
      </c>
      <c r="W121" s="7">
        <f t="shared" si="20"/>
        <v>334.82768441399998</v>
      </c>
      <c r="X121" s="7">
        <f t="shared" si="21"/>
        <v>32.669811234000001</v>
      </c>
      <c r="Y121" s="7">
        <f t="shared" si="22"/>
        <v>7.6653181439999996</v>
      </c>
      <c r="Z121" s="7">
        <f t="shared" si="23"/>
        <v>1948.9677753599999</v>
      </c>
      <c r="AA121" s="7">
        <f t="shared" si="24"/>
        <v>132.72053853599999</v>
      </c>
    </row>
    <row r="122" spans="1:29" s="8" customFormat="1" x14ac:dyDescent="0.25">
      <c r="A122" s="8">
        <v>2010</v>
      </c>
      <c r="B122" s="8" t="s">
        <v>35</v>
      </c>
      <c r="C122" s="8" t="s">
        <v>19</v>
      </c>
      <c r="D122" s="8" t="s">
        <v>25</v>
      </c>
      <c r="E122" s="9">
        <v>1.772E-2</v>
      </c>
      <c r="F122" s="9">
        <v>2029.49253</v>
      </c>
      <c r="G122" s="9">
        <v>36.991039999999998</v>
      </c>
      <c r="H122" s="9">
        <v>437.39463000000001</v>
      </c>
      <c r="I122" s="9">
        <v>38.211950000000002</v>
      </c>
      <c r="J122" s="9">
        <v>10.34868</v>
      </c>
      <c r="K122" s="9">
        <f>SUM(E122:J122)</f>
        <v>2552.4565499999999</v>
      </c>
      <c r="L122" s="9">
        <v>178.09988000000001</v>
      </c>
      <c r="N122" s="8">
        <v>0.93240999999999996</v>
      </c>
      <c r="P122" s="8">
        <v>2010</v>
      </c>
      <c r="Q122" s="8" t="s">
        <v>35</v>
      </c>
      <c r="R122" s="8" t="s">
        <v>19</v>
      </c>
      <c r="S122" s="8" t="s">
        <v>25</v>
      </c>
      <c r="T122" s="7">
        <f t="shared" si="17"/>
        <v>1.65223052E-2</v>
      </c>
      <c r="U122" s="7">
        <f t="shared" si="18"/>
        <v>1892.3191298972999</v>
      </c>
      <c r="V122" s="7">
        <f t="shared" si="19"/>
        <v>34.490815606399998</v>
      </c>
      <c r="W122" s="7">
        <f t="shared" si="20"/>
        <v>407.83112695829999</v>
      </c>
      <c r="X122" s="7">
        <f t="shared" si="21"/>
        <v>35.629204299500003</v>
      </c>
      <c r="Y122" s="7">
        <f t="shared" si="22"/>
        <v>9.6492127187999994</v>
      </c>
      <c r="Z122" s="7">
        <f t="shared" si="23"/>
        <v>2379.9360117854999</v>
      </c>
      <c r="AA122" s="7">
        <f t="shared" si="24"/>
        <v>166.06210911080001</v>
      </c>
    </row>
    <row r="123" spans="1:29" s="4" customFormat="1" x14ac:dyDescent="0.25">
      <c r="A123" s="4">
        <v>2010</v>
      </c>
      <c r="B123" s="4" t="s">
        <v>35</v>
      </c>
      <c r="C123" s="4" t="s">
        <v>19</v>
      </c>
      <c r="D123" s="4" t="s">
        <v>26</v>
      </c>
      <c r="E123" s="5">
        <v>3.0630000000000001E-2</v>
      </c>
      <c r="F123" s="5">
        <v>2496.9788100000001</v>
      </c>
      <c r="G123" s="5">
        <v>60.565390000000001</v>
      </c>
      <c r="H123" s="5">
        <v>453.50367999999997</v>
      </c>
      <c r="I123" s="5">
        <v>57.467970000000001</v>
      </c>
      <c r="J123" s="5">
        <v>13.651</v>
      </c>
      <c r="K123" s="5">
        <f>SUM(E123:J123)</f>
        <v>3082.1974800000003</v>
      </c>
      <c r="L123" s="5">
        <v>216.59989999999999</v>
      </c>
      <c r="N123" s="4">
        <v>1</v>
      </c>
      <c r="P123" s="4">
        <v>2010</v>
      </c>
      <c r="Q123" s="4" t="s">
        <v>35</v>
      </c>
      <c r="R123" s="4" t="s">
        <v>19</v>
      </c>
      <c r="S123" s="4" t="s">
        <v>26</v>
      </c>
      <c r="T123" s="7">
        <f t="shared" si="17"/>
        <v>3.0630000000000001E-2</v>
      </c>
      <c r="U123" s="7">
        <f t="shared" si="18"/>
        <v>2496.9788100000001</v>
      </c>
      <c r="V123" s="7">
        <f t="shared" si="19"/>
        <v>60.565390000000001</v>
      </c>
      <c r="W123" s="7">
        <f t="shared" si="20"/>
        <v>453.50367999999997</v>
      </c>
      <c r="X123" s="7">
        <f t="shared" si="21"/>
        <v>57.467970000000001</v>
      </c>
      <c r="Y123" s="7">
        <f t="shared" si="22"/>
        <v>13.651</v>
      </c>
      <c r="Z123" s="7">
        <f t="shared" si="23"/>
        <v>3082.1974800000003</v>
      </c>
      <c r="AA123" s="7">
        <f t="shared" si="24"/>
        <v>216.59989999999999</v>
      </c>
    </row>
    <row r="124" spans="1:29" s="6" customFormat="1" x14ac:dyDescent="0.25">
      <c r="A124" s="6">
        <v>2010</v>
      </c>
      <c r="B124" s="6" t="s">
        <v>35</v>
      </c>
      <c r="C124" s="6" t="s">
        <v>7</v>
      </c>
      <c r="D124" s="6" t="s">
        <v>6</v>
      </c>
      <c r="E124" s="7">
        <v>2.5799999999999998E-3</v>
      </c>
      <c r="F124" s="7">
        <v>143.11744999999999</v>
      </c>
      <c r="G124" s="7">
        <v>1.1357900000000001</v>
      </c>
      <c r="H124" s="7">
        <v>24.698399999999999</v>
      </c>
      <c r="I124" s="7">
        <v>20.213080000000001</v>
      </c>
      <c r="J124" s="7">
        <v>0.27605000000000002</v>
      </c>
      <c r="K124" s="7">
        <f t="shared" ref="K124:K127" si="31">SUM(E124:J124)</f>
        <v>189.44334999999995</v>
      </c>
      <c r="L124" s="7">
        <v>13.60346</v>
      </c>
      <c r="N124" s="6">
        <v>1.2737000000000001</v>
      </c>
      <c r="P124" s="6">
        <v>2010</v>
      </c>
      <c r="Q124" s="6" t="s">
        <v>35</v>
      </c>
      <c r="R124" s="6" t="s">
        <v>7</v>
      </c>
      <c r="S124" s="6" t="s">
        <v>6</v>
      </c>
      <c r="T124" s="7">
        <f t="shared" si="17"/>
        <v>3.2861459999999998E-3</v>
      </c>
      <c r="U124" s="7">
        <f t="shared" si="18"/>
        <v>182.28869606499998</v>
      </c>
      <c r="V124" s="7">
        <f t="shared" si="19"/>
        <v>1.4466557230000001</v>
      </c>
      <c r="W124" s="7">
        <f t="shared" si="20"/>
        <v>31.458352080000001</v>
      </c>
      <c r="X124" s="7">
        <f t="shared" si="21"/>
        <v>25.745399996000003</v>
      </c>
      <c r="Y124" s="7">
        <f t="shared" si="22"/>
        <v>0.35160488500000003</v>
      </c>
      <c r="Z124" s="7">
        <f t="shared" si="23"/>
        <v>241.29399489499994</v>
      </c>
      <c r="AA124" s="7">
        <f t="shared" si="24"/>
        <v>17.326727002000002</v>
      </c>
    </row>
    <row r="125" spans="1:29" s="6" customFormat="1" x14ac:dyDescent="0.25">
      <c r="A125" s="6">
        <v>2010</v>
      </c>
      <c r="B125" s="6" t="s">
        <v>35</v>
      </c>
      <c r="C125" s="6" t="s">
        <v>7</v>
      </c>
      <c r="D125" s="6" t="s">
        <v>8</v>
      </c>
      <c r="E125" s="7">
        <v>7.2500000000000004E-3</v>
      </c>
      <c r="F125" s="7">
        <v>1372.0763999999999</v>
      </c>
      <c r="G125" s="7">
        <v>14.372730000000001</v>
      </c>
      <c r="H125" s="7">
        <v>302.20857000000001</v>
      </c>
      <c r="I125" s="7">
        <v>27.828289999999999</v>
      </c>
      <c r="J125" s="7">
        <v>3.5365600000000001</v>
      </c>
      <c r="K125" s="7">
        <f t="shared" si="31"/>
        <v>1720.0298</v>
      </c>
      <c r="L125" s="7">
        <v>118.88251</v>
      </c>
      <c r="N125" s="6">
        <v>0.16539999999999999</v>
      </c>
      <c r="P125" s="6">
        <v>2010</v>
      </c>
      <c r="Q125" s="6" t="s">
        <v>35</v>
      </c>
      <c r="R125" s="6" t="s">
        <v>7</v>
      </c>
      <c r="S125" s="6" t="s">
        <v>8</v>
      </c>
      <c r="T125" s="7">
        <f t="shared" si="17"/>
        <v>1.19915E-3</v>
      </c>
      <c r="U125" s="7">
        <f t="shared" si="18"/>
        <v>226.94143655999997</v>
      </c>
      <c r="V125" s="7">
        <f t="shared" si="19"/>
        <v>2.3772495419999999</v>
      </c>
      <c r="W125" s="7">
        <f t="shared" si="20"/>
        <v>49.985297478</v>
      </c>
      <c r="X125" s="7">
        <f t="shared" si="21"/>
        <v>4.6027991659999996</v>
      </c>
      <c r="Y125" s="7">
        <f t="shared" si="22"/>
        <v>0.58494702399999998</v>
      </c>
      <c r="Z125" s="7">
        <f t="shared" si="23"/>
        <v>284.49292892</v>
      </c>
      <c r="AA125" s="7">
        <f t="shared" si="24"/>
        <v>19.663167154</v>
      </c>
    </row>
    <row r="126" spans="1:29" s="6" customFormat="1" x14ac:dyDescent="0.25">
      <c r="A126" s="6">
        <v>2010</v>
      </c>
      <c r="B126" s="6" t="s">
        <v>35</v>
      </c>
      <c r="C126" s="6" t="s">
        <v>7</v>
      </c>
      <c r="D126" s="6" t="s">
        <v>9</v>
      </c>
      <c r="E126" s="7">
        <v>6.9199999999999999E-3</v>
      </c>
      <c r="F126" s="7">
        <v>1318.6929299999999</v>
      </c>
      <c r="G126" s="7">
        <v>12.963800000000001</v>
      </c>
      <c r="H126" s="7">
        <v>277.31272999999999</v>
      </c>
      <c r="I126" s="7">
        <v>28.404499999999999</v>
      </c>
      <c r="J126" s="7">
        <v>3.1945399999999999</v>
      </c>
      <c r="K126" s="7">
        <f t="shared" si="31"/>
        <v>1640.5754200000001</v>
      </c>
      <c r="L126" s="7">
        <v>112.69275</v>
      </c>
      <c r="N126" s="6">
        <v>0.97119999999999995</v>
      </c>
      <c r="P126" s="6">
        <v>2010</v>
      </c>
      <c r="Q126" s="6" t="s">
        <v>35</v>
      </c>
      <c r="R126" s="6" t="s">
        <v>7</v>
      </c>
      <c r="S126" s="6" t="s">
        <v>9</v>
      </c>
      <c r="T126" s="7">
        <f t="shared" si="17"/>
        <v>6.7207039999999992E-3</v>
      </c>
      <c r="U126" s="7">
        <f t="shared" si="18"/>
        <v>1280.7145736159998</v>
      </c>
      <c r="V126" s="7">
        <f t="shared" si="19"/>
        <v>12.59044256</v>
      </c>
      <c r="W126" s="7">
        <f t="shared" si="20"/>
        <v>269.326123376</v>
      </c>
      <c r="X126" s="7">
        <f t="shared" si="21"/>
        <v>27.586450399999997</v>
      </c>
      <c r="Y126" s="7">
        <f t="shared" si="22"/>
        <v>3.102537248</v>
      </c>
      <c r="Z126" s="7">
        <f t="shared" si="23"/>
        <v>1593.326847904</v>
      </c>
      <c r="AA126" s="7">
        <f t="shared" si="24"/>
        <v>109.4471988</v>
      </c>
    </row>
    <row r="127" spans="1:29" x14ac:dyDescent="0.25">
      <c r="A127">
        <v>2010</v>
      </c>
      <c r="B127" t="s">
        <v>35</v>
      </c>
      <c r="C127" t="s">
        <v>20</v>
      </c>
      <c r="D127" s="3" t="s">
        <v>28</v>
      </c>
      <c r="E127" s="1">
        <v>1.528E-2</v>
      </c>
      <c r="F127" s="1">
        <v>2422.31907</v>
      </c>
      <c r="G127" s="1">
        <v>36.29148</v>
      </c>
      <c r="H127" s="1">
        <v>525.88066000000003</v>
      </c>
      <c r="I127" s="1">
        <v>37.724620000000002</v>
      </c>
      <c r="J127" s="1">
        <v>10.19646</v>
      </c>
      <c r="K127" s="1">
        <f t="shared" si="31"/>
        <v>3032.4275699999998</v>
      </c>
      <c r="L127" s="1">
        <v>209.11419000000001</v>
      </c>
      <c r="N127" s="1">
        <v>1.0623</v>
      </c>
      <c r="P127">
        <v>2010</v>
      </c>
      <c r="Q127" t="s">
        <v>35</v>
      </c>
      <c r="R127" t="s">
        <v>20</v>
      </c>
      <c r="S127" s="3" t="s">
        <v>28</v>
      </c>
      <c r="T127" s="7">
        <f t="shared" si="17"/>
        <v>1.6231944000000002E-2</v>
      </c>
      <c r="U127" s="7">
        <f t="shared" si="18"/>
        <v>2573.2295480610001</v>
      </c>
      <c r="V127" s="7">
        <f t="shared" si="19"/>
        <v>38.552439204000002</v>
      </c>
      <c r="W127" s="7">
        <f t="shared" si="20"/>
        <v>558.64302511800008</v>
      </c>
      <c r="X127" s="7">
        <f t="shared" si="21"/>
        <v>40.074863826000005</v>
      </c>
      <c r="Y127" s="7">
        <f t="shared" si="22"/>
        <v>10.831699458000001</v>
      </c>
      <c r="Z127" s="7">
        <f t="shared" si="23"/>
        <v>3221.347807611</v>
      </c>
      <c r="AA127" s="7">
        <f t="shared" si="24"/>
        <v>222.14200403700002</v>
      </c>
      <c r="AC127" s="1"/>
    </row>
    <row r="128" spans="1:29" s="10" customFormat="1" x14ac:dyDescent="0.25">
      <c r="A128" s="10">
        <v>2010</v>
      </c>
      <c r="B128" s="10" t="s">
        <v>35</v>
      </c>
      <c r="C128" s="10" t="s">
        <v>20</v>
      </c>
      <c r="D128" s="10" t="s">
        <v>27</v>
      </c>
      <c r="E128" s="11">
        <v>4.2320000000000003E-2</v>
      </c>
      <c r="F128" s="11">
        <v>3194.7143500000002</v>
      </c>
      <c r="G128" s="11">
        <v>59.35895</v>
      </c>
      <c r="H128" s="11">
        <v>636.58245999999997</v>
      </c>
      <c r="I128" s="11">
        <v>54.87585</v>
      </c>
      <c r="J128" s="11">
        <v>17.81859</v>
      </c>
      <c r="K128" s="11">
        <f>SUM(E128:J128)</f>
        <v>3963.3925199999999</v>
      </c>
      <c r="L128" s="11">
        <v>262.82337999999999</v>
      </c>
      <c r="N128" s="10">
        <v>0.98834999999999995</v>
      </c>
      <c r="P128" s="10">
        <v>2010</v>
      </c>
      <c r="Q128" s="10" t="s">
        <v>35</v>
      </c>
      <c r="R128" s="10" t="s">
        <v>20</v>
      </c>
      <c r="S128" s="10" t="s">
        <v>27</v>
      </c>
      <c r="T128" s="7">
        <f t="shared" si="17"/>
        <v>4.1826972000000004E-2</v>
      </c>
      <c r="U128" s="7">
        <f t="shared" si="18"/>
        <v>3157.4959278225001</v>
      </c>
      <c r="V128" s="7">
        <f t="shared" si="19"/>
        <v>58.667418232499998</v>
      </c>
      <c r="W128" s="7">
        <f t="shared" si="20"/>
        <v>629.16627434099996</v>
      </c>
      <c r="X128" s="7">
        <f t="shared" si="21"/>
        <v>54.236546347499996</v>
      </c>
      <c r="Y128" s="7">
        <f t="shared" si="22"/>
        <v>17.611003426499998</v>
      </c>
      <c r="Z128" s="7">
        <f t="shared" si="23"/>
        <v>3917.2189971419998</v>
      </c>
      <c r="AA128" s="7">
        <f t="shared" si="24"/>
        <v>259.76148762299999</v>
      </c>
    </row>
    <row r="129" spans="1:27" s="8" customFormat="1" x14ac:dyDescent="0.25">
      <c r="A129" s="8">
        <v>2010</v>
      </c>
      <c r="B129" s="8" t="s">
        <v>35</v>
      </c>
      <c r="C129" s="8" t="s">
        <v>20</v>
      </c>
      <c r="D129" s="8" t="s">
        <v>29</v>
      </c>
      <c r="E129" s="9">
        <v>4.7719999999999999E-2</v>
      </c>
      <c r="F129" s="9">
        <v>3756.49548</v>
      </c>
      <c r="G129" s="9">
        <v>71.396789999999996</v>
      </c>
      <c r="H129" s="9">
        <v>753.06551000000002</v>
      </c>
      <c r="I129" s="9">
        <v>61.341610000000003</v>
      </c>
      <c r="J129" s="9">
        <v>21.015239999999999</v>
      </c>
      <c r="K129" s="9">
        <f>SUM(E129:J129)</f>
        <v>4663.3623500000003</v>
      </c>
      <c r="L129" s="9">
        <v>314.34836000000001</v>
      </c>
      <c r="N129" s="8">
        <v>0.93240999999999996</v>
      </c>
      <c r="P129" s="8">
        <v>2010</v>
      </c>
      <c r="Q129" s="8" t="s">
        <v>35</v>
      </c>
      <c r="R129" s="8" t="s">
        <v>20</v>
      </c>
      <c r="S129" s="8" t="s">
        <v>29</v>
      </c>
      <c r="T129" s="7">
        <f t="shared" si="17"/>
        <v>4.4494605199999995E-2</v>
      </c>
      <c r="U129" s="7">
        <f t="shared" si="18"/>
        <v>3502.5939505068</v>
      </c>
      <c r="V129" s="7">
        <f t="shared" si="19"/>
        <v>66.571080963899988</v>
      </c>
      <c r="W129" s="7">
        <f t="shared" si="20"/>
        <v>702.16581217909993</v>
      </c>
      <c r="X129" s="7">
        <f t="shared" si="21"/>
        <v>57.195530580099998</v>
      </c>
      <c r="Y129" s="7">
        <f t="shared" si="22"/>
        <v>19.594819928399996</v>
      </c>
      <c r="Z129" s="7">
        <f t="shared" si="23"/>
        <v>4348.1656887634999</v>
      </c>
      <c r="AA129" s="7">
        <f t="shared" si="24"/>
        <v>293.10155434760003</v>
      </c>
    </row>
    <row r="130" spans="1:27" s="4" customFormat="1" x14ac:dyDescent="0.25">
      <c r="A130" s="4">
        <v>2010</v>
      </c>
      <c r="B130" s="4" t="s">
        <v>35</v>
      </c>
      <c r="C130" s="4" t="s">
        <v>20</v>
      </c>
      <c r="D130" s="4" t="s">
        <v>30</v>
      </c>
      <c r="E130" s="5">
        <v>5.8599999999999999E-2</v>
      </c>
      <c r="F130" s="5">
        <v>4107.2536300000002</v>
      </c>
      <c r="G130" s="5">
        <v>92.645650000000003</v>
      </c>
      <c r="H130" s="5">
        <v>747.83835999999997</v>
      </c>
      <c r="I130" s="5">
        <v>79.034289999999999</v>
      </c>
      <c r="J130" s="5">
        <v>23.596609999999998</v>
      </c>
      <c r="K130" s="5">
        <f>SUM(E130:J130)</f>
        <v>5050.4271399999998</v>
      </c>
      <c r="L130" s="5">
        <v>343.63934</v>
      </c>
      <c r="N130" s="4">
        <v>1</v>
      </c>
      <c r="P130" s="4">
        <v>2010</v>
      </c>
      <c r="Q130" s="4" t="s">
        <v>35</v>
      </c>
      <c r="R130" s="4" t="s">
        <v>20</v>
      </c>
      <c r="S130" s="4" t="s">
        <v>30</v>
      </c>
      <c r="T130" s="7">
        <f t="shared" si="17"/>
        <v>5.8599999999999999E-2</v>
      </c>
      <c r="U130" s="7">
        <f t="shared" si="18"/>
        <v>4107.2536300000002</v>
      </c>
      <c r="V130" s="7">
        <f t="shared" si="19"/>
        <v>92.645650000000003</v>
      </c>
      <c r="W130" s="7">
        <f t="shared" si="20"/>
        <v>747.83835999999997</v>
      </c>
      <c r="X130" s="7">
        <f t="shared" si="21"/>
        <v>79.034289999999999</v>
      </c>
      <c r="Y130" s="7">
        <f t="shared" si="22"/>
        <v>23.596609999999998</v>
      </c>
      <c r="Z130" s="7">
        <f t="shared" si="23"/>
        <v>5050.4271399999998</v>
      </c>
      <c r="AA130" s="7">
        <f t="shared" si="24"/>
        <v>343.63934</v>
      </c>
    </row>
    <row r="131" spans="1:27" s="4" customFormat="1" x14ac:dyDescent="0.25">
      <c r="A131" s="4">
        <v>2010</v>
      </c>
      <c r="B131" s="4" t="s">
        <v>41</v>
      </c>
      <c r="C131" s="4" t="s">
        <v>18</v>
      </c>
      <c r="D131" s="4" t="s">
        <v>23</v>
      </c>
      <c r="E131" s="5">
        <v>5.1958727069599642E-2</v>
      </c>
      <c r="F131" s="5">
        <v>3502.7484920050592</v>
      </c>
      <c r="G131" s="5">
        <v>108.26012424715704</v>
      </c>
      <c r="H131" s="5">
        <v>409.5755135525028</v>
      </c>
      <c r="I131" s="5">
        <v>94.11216901988513</v>
      </c>
      <c r="J131" s="5">
        <v>21.811119584142478</v>
      </c>
      <c r="K131" s="5">
        <v>4136.5593771358162</v>
      </c>
      <c r="L131" s="5">
        <v>286.60330591252836</v>
      </c>
      <c r="N131" s="4">
        <v>1</v>
      </c>
      <c r="P131" s="4">
        <v>2010</v>
      </c>
      <c r="Q131" s="4" t="s">
        <v>41</v>
      </c>
      <c r="R131" s="4" t="s">
        <v>18</v>
      </c>
      <c r="S131" s="4" t="s">
        <v>23</v>
      </c>
      <c r="T131" s="7">
        <f t="shared" si="17"/>
        <v>5.1958727069599642E-2</v>
      </c>
      <c r="U131" s="7">
        <f t="shared" si="18"/>
        <v>3502.7484920050592</v>
      </c>
      <c r="V131" s="7">
        <f t="shared" si="19"/>
        <v>108.26012424715704</v>
      </c>
      <c r="W131" s="7">
        <f t="shared" si="20"/>
        <v>409.5755135525028</v>
      </c>
      <c r="X131" s="7">
        <f t="shared" si="21"/>
        <v>94.11216901988513</v>
      </c>
      <c r="Y131" s="7">
        <f t="shared" si="22"/>
        <v>21.811119584142478</v>
      </c>
      <c r="Z131" s="7">
        <f t="shared" si="23"/>
        <v>4136.5593771358162</v>
      </c>
      <c r="AA131" s="7">
        <f t="shared" si="24"/>
        <v>286.60330591252836</v>
      </c>
    </row>
    <row r="132" spans="1:27" s="4" customFormat="1" x14ac:dyDescent="0.25">
      <c r="A132" s="4">
        <v>2010</v>
      </c>
      <c r="B132" s="4" t="s">
        <v>41</v>
      </c>
      <c r="C132" s="4" t="s">
        <v>19</v>
      </c>
      <c r="D132" s="4" t="s">
        <v>26</v>
      </c>
      <c r="E132" s="5">
        <v>3.0144248551596985E-2</v>
      </c>
      <c r="F132" s="5">
        <v>2540.2146549055969</v>
      </c>
      <c r="G132" s="5">
        <v>86.583080972495495</v>
      </c>
      <c r="H132" s="5">
        <v>311.9001915094932</v>
      </c>
      <c r="I132" s="5">
        <v>70.707052203339714</v>
      </c>
      <c r="J132" s="5">
        <v>16.989331344169582</v>
      </c>
      <c r="K132" s="5">
        <v>3026.4244551836473</v>
      </c>
      <c r="L132" s="5">
        <v>217.06912958781908</v>
      </c>
      <c r="N132" s="4">
        <v>1</v>
      </c>
      <c r="P132" s="4">
        <v>2010</v>
      </c>
      <c r="Q132" s="4" t="s">
        <v>41</v>
      </c>
      <c r="R132" s="4" t="s">
        <v>19</v>
      </c>
      <c r="S132" s="4" t="s">
        <v>26</v>
      </c>
      <c r="T132" s="7">
        <f t="shared" si="17"/>
        <v>3.0144248551596985E-2</v>
      </c>
      <c r="U132" s="7">
        <f t="shared" si="18"/>
        <v>2540.2146549055969</v>
      </c>
      <c r="V132" s="7">
        <f t="shared" si="19"/>
        <v>86.583080972495495</v>
      </c>
      <c r="W132" s="7">
        <f t="shared" si="20"/>
        <v>311.9001915094932</v>
      </c>
      <c r="X132" s="7">
        <f t="shared" si="21"/>
        <v>70.707052203339714</v>
      </c>
      <c r="Y132" s="7">
        <f t="shared" si="22"/>
        <v>16.989331344169582</v>
      </c>
      <c r="Z132" s="7">
        <f t="shared" si="23"/>
        <v>3026.4244551836473</v>
      </c>
      <c r="AA132" s="7">
        <f t="shared" si="24"/>
        <v>217.06912958781908</v>
      </c>
    </row>
    <row r="133" spans="1:27" s="4" customFormat="1" x14ac:dyDescent="0.25">
      <c r="A133" s="4">
        <v>2010</v>
      </c>
      <c r="B133" s="4" t="s">
        <v>41</v>
      </c>
      <c r="C133" s="4" t="s">
        <v>20</v>
      </c>
      <c r="D133" s="4" t="s">
        <v>30</v>
      </c>
      <c r="E133" s="5">
        <v>5.7870411975305222E-2</v>
      </c>
      <c r="F133" s="5">
        <v>4176.6953570807882</v>
      </c>
      <c r="G133" s="5">
        <v>135.00792652861315</v>
      </c>
      <c r="H133" s="5">
        <v>516.10125467417333</v>
      </c>
      <c r="I133" s="5">
        <v>100.56950100721293</v>
      </c>
      <c r="J133" s="5">
        <v>28.930805781334904</v>
      </c>
      <c r="K133" s="5">
        <v>4957.362715484097</v>
      </c>
      <c r="L133" s="5">
        <v>344.45315887102851</v>
      </c>
      <c r="N133" s="4">
        <v>1</v>
      </c>
      <c r="P133" s="4">
        <v>2010</v>
      </c>
      <c r="Q133" s="4" t="s">
        <v>41</v>
      </c>
      <c r="R133" s="4" t="s">
        <v>20</v>
      </c>
      <c r="S133" s="4" t="s">
        <v>30</v>
      </c>
      <c r="T133" s="7">
        <f t="shared" si="17"/>
        <v>5.7870411975305222E-2</v>
      </c>
      <c r="U133" s="7">
        <f t="shared" si="18"/>
        <v>4176.6953570807882</v>
      </c>
      <c r="V133" s="7">
        <f t="shared" si="19"/>
        <v>135.00792652861315</v>
      </c>
      <c r="W133" s="7">
        <f t="shared" si="20"/>
        <v>516.10125467417333</v>
      </c>
      <c r="X133" s="7">
        <f t="shared" si="21"/>
        <v>100.56950100721293</v>
      </c>
      <c r="Y133" s="7">
        <f t="shared" si="22"/>
        <v>28.930805781334904</v>
      </c>
      <c r="Z133" s="7">
        <f t="shared" si="23"/>
        <v>4957.362715484097</v>
      </c>
      <c r="AA133" s="7">
        <f t="shared" si="24"/>
        <v>344.45315887102851</v>
      </c>
    </row>
    <row r="134" spans="1:27" x14ac:dyDescent="0.25">
      <c r="T134" s="7">
        <f t="shared" si="17"/>
        <v>0</v>
      </c>
      <c r="U134" s="7">
        <f t="shared" si="18"/>
        <v>0</v>
      </c>
      <c r="V134" s="7">
        <f t="shared" si="19"/>
        <v>0</v>
      </c>
      <c r="W134" s="7">
        <f t="shared" si="20"/>
        <v>0</v>
      </c>
      <c r="X134" s="7">
        <f t="shared" si="21"/>
        <v>0</v>
      </c>
      <c r="Y134" s="7">
        <f t="shared" si="22"/>
        <v>0</v>
      </c>
      <c r="Z134" s="7">
        <f t="shared" si="23"/>
        <v>0</v>
      </c>
      <c r="AA134" s="7">
        <f t="shared" si="24"/>
        <v>0</v>
      </c>
    </row>
    <row r="135" spans="1:27" x14ac:dyDescent="0.25">
      <c r="T135" s="7">
        <f t="shared" ref="T135:T198" si="32">E135*$N135</f>
        <v>0</v>
      </c>
      <c r="U135" s="7">
        <f t="shared" ref="U135:U198" si="33">F135*$N135</f>
        <v>0</v>
      </c>
      <c r="V135" s="7">
        <f t="shared" ref="V135:V198" si="34">G135*$N135</f>
        <v>0</v>
      </c>
      <c r="W135" s="7">
        <f t="shared" ref="W135:W198" si="35">H135*$N135</f>
        <v>0</v>
      </c>
      <c r="X135" s="7">
        <f t="shared" ref="X135:X198" si="36">I135*$N135</f>
        <v>0</v>
      </c>
      <c r="Y135" s="7">
        <f t="shared" ref="Y135:Y198" si="37">J135*$N135</f>
        <v>0</v>
      </c>
      <c r="Z135" s="7">
        <f t="shared" ref="Z135:Z198" si="38">K135*$N135</f>
        <v>0</v>
      </c>
      <c r="AA135" s="7">
        <f t="shared" ref="AA135:AA198" si="39">L135*$N135</f>
        <v>0</v>
      </c>
    </row>
    <row r="136" spans="1:27" s="6" customFormat="1" x14ac:dyDescent="0.25">
      <c r="A136" s="6">
        <v>2015</v>
      </c>
      <c r="B136" s="6" t="s">
        <v>5</v>
      </c>
      <c r="C136" s="6" t="s">
        <v>7</v>
      </c>
      <c r="D136" s="6" t="s">
        <v>6</v>
      </c>
      <c r="E136" s="7">
        <v>2.5899999999999999E-3</v>
      </c>
      <c r="F136" s="7">
        <v>134.60711000000001</v>
      </c>
      <c r="G136" s="7">
        <v>8.7992299999999997</v>
      </c>
      <c r="H136" s="7">
        <v>4.9259899999999996</v>
      </c>
      <c r="I136" s="7">
        <v>22.653310000000001</v>
      </c>
      <c r="J136" s="7">
        <v>1.45137</v>
      </c>
      <c r="K136" s="7">
        <f t="shared" ref="K136:K155" si="40">SUM(E136:J136)</f>
        <v>172.43960000000001</v>
      </c>
      <c r="L136" s="7">
        <v>14.75028</v>
      </c>
      <c r="N136" s="6">
        <v>1.4399</v>
      </c>
      <c r="P136" s="6">
        <v>2015</v>
      </c>
      <c r="Q136" s="6" t="s">
        <v>5</v>
      </c>
      <c r="R136" s="6" t="s">
        <v>7</v>
      </c>
      <c r="S136" s="6" t="s">
        <v>6</v>
      </c>
      <c r="T136" s="7">
        <f t="shared" si="32"/>
        <v>3.7293409999999997E-3</v>
      </c>
      <c r="U136" s="7">
        <f t="shared" si="33"/>
        <v>193.82077768900001</v>
      </c>
      <c r="V136" s="7">
        <f t="shared" si="34"/>
        <v>12.670011276999999</v>
      </c>
      <c r="W136" s="7">
        <f t="shared" si="35"/>
        <v>7.0929330009999996</v>
      </c>
      <c r="X136" s="7">
        <f t="shared" si="36"/>
        <v>32.618501069000004</v>
      </c>
      <c r="Y136" s="7">
        <f t="shared" si="37"/>
        <v>2.0898276629999999</v>
      </c>
      <c r="Z136" s="7">
        <f t="shared" si="38"/>
        <v>248.29578004000001</v>
      </c>
      <c r="AA136" s="7">
        <f t="shared" si="39"/>
        <v>21.238928171999998</v>
      </c>
    </row>
    <row r="137" spans="1:27" s="6" customFormat="1" x14ac:dyDescent="0.25">
      <c r="A137" s="6">
        <v>2015</v>
      </c>
      <c r="B137" s="6" t="s">
        <v>5</v>
      </c>
      <c r="C137" s="6" t="s">
        <v>7</v>
      </c>
      <c r="D137" s="6" t="s">
        <v>8</v>
      </c>
      <c r="E137" s="7">
        <v>7.3200000000000001E-3</v>
      </c>
      <c r="F137" s="7">
        <v>1254.0616399999999</v>
      </c>
      <c r="G137" s="7">
        <v>106.44795999999999</v>
      </c>
      <c r="H137" s="7">
        <v>60.386960000000002</v>
      </c>
      <c r="I137" s="7">
        <v>57.122300000000003</v>
      </c>
      <c r="J137" s="7">
        <v>17.644079999999999</v>
      </c>
      <c r="K137" s="7">
        <f t="shared" si="40"/>
        <v>1495.6702599999999</v>
      </c>
      <c r="L137" s="7">
        <v>131.75027</v>
      </c>
      <c r="N137" s="6">
        <v>0.187</v>
      </c>
      <c r="P137" s="6">
        <v>2015</v>
      </c>
      <c r="Q137" s="6" t="s">
        <v>5</v>
      </c>
      <c r="R137" s="6" t="s">
        <v>7</v>
      </c>
      <c r="S137" s="6" t="s">
        <v>8</v>
      </c>
      <c r="T137" s="7">
        <f t="shared" si="32"/>
        <v>1.3688400000000001E-3</v>
      </c>
      <c r="U137" s="7">
        <f t="shared" si="33"/>
        <v>234.50952667999999</v>
      </c>
      <c r="V137" s="7">
        <f t="shared" si="34"/>
        <v>19.905768519999999</v>
      </c>
      <c r="W137" s="7">
        <f t="shared" si="35"/>
        <v>11.29236152</v>
      </c>
      <c r="X137" s="7">
        <f t="shared" si="36"/>
        <v>10.681870100000001</v>
      </c>
      <c r="Y137" s="7">
        <f t="shared" si="37"/>
        <v>3.2994429599999999</v>
      </c>
      <c r="Z137" s="7">
        <f t="shared" si="38"/>
        <v>279.69033861999998</v>
      </c>
      <c r="AA137" s="7">
        <f t="shared" si="39"/>
        <v>24.637300490000001</v>
      </c>
    </row>
    <row r="138" spans="1:27" s="6" customFormat="1" x14ac:dyDescent="0.25">
      <c r="A138" s="6">
        <v>2015</v>
      </c>
      <c r="B138" s="6" t="s">
        <v>5</v>
      </c>
      <c r="C138" s="6" t="s">
        <v>7</v>
      </c>
      <c r="D138" s="6" t="s">
        <v>9</v>
      </c>
      <c r="E138" s="7">
        <v>6.9800000000000001E-3</v>
      </c>
      <c r="F138" s="7">
        <v>1210.4219599999999</v>
      </c>
      <c r="G138" s="7">
        <v>97.605909999999994</v>
      </c>
      <c r="H138" s="7">
        <v>55.07161</v>
      </c>
      <c r="I138" s="7">
        <v>55.333979999999997</v>
      </c>
      <c r="J138" s="7">
        <v>16.16337</v>
      </c>
      <c r="K138" s="7">
        <f t="shared" si="40"/>
        <v>1434.6038099999998</v>
      </c>
      <c r="L138" s="7">
        <v>124.53424</v>
      </c>
      <c r="N138" s="6">
        <v>1.0979000000000001</v>
      </c>
      <c r="P138" s="6">
        <v>2015</v>
      </c>
      <c r="Q138" s="6" t="s">
        <v>5</v>
      </c>
      <c r="R138" s="6" t="s">
        <v>7</v>
      </c>
      <c r="S138" s="6" t="s">
        <v>9</v>
      </c>
      <c r="T138" s="7">
        <f t="shared" si="32"/>
        <v>7.6633420000000009E-3</v>
      </c>
      <c r="U138" s="7">
        <f t="shared" si="33"/>
        <v>1328.9222698840001</v>
      </c>
      <c r="V138" s="7">
        <f t="shared" si="34"/>
        <v>107.161528589</v>
      </c>
      <c r="W138" s="7">
        <f t="shared" si="35"/>
        <v>60.463120619000009</v>
      </c>
      <c r="X138" s="7">
        <f t="shared" si="36"/>
        <v>60.751176642000004</v>
      </c>
      <c r="Y138" s="7">
        <f t="shared" si="37"/>
        <v>17.745763923000002</v>
      </c>
      <c r="Z138" s="7">
        <f t="shared" si="38"/>
        <v>1575.0515229989999</v>
      </c>
      <c r="AA138" s="7">
        <f t="shared" si="39"/>
        <v>136.72614209600002</v>
      </c>
    </row>
    <row r="139" spans="1:27" x14ac:dyDescent="0.25">
      <c r="A139">
        <v>2015</v>
      </c>
      <c r="B139" t="s">
        <v>5</v>
      </c>
      <c r="C139" t="s">
        <v>18</v>
      </c>
      <c r="D139" s="3" t="s">
        <v>17</v>
      </c>
      <c r="E139" s="1">
        <v>8.8999999999999999E-3</v>
      </c>
      <c r="F139" s="1">
        <v>1557.32927</v>
      </c>
      <c r="G139" s="1">
        <v>128.73124000000001</v>
      </c>
      <c r="H139" s="1">
        <v>73.685980000000001</v>
      </c>
      <c r="I139" s="1">
        <v>68.826499999999996</v>
      </c>
      <c r="J139" s="1">
        <v>21.412269999999999</v>
      </c>
      <c r="K139" s="1">
        <f t="shared" si="40"/>
        <v>1849.99416</v>
      </c>
      <c r="L139" s="1">
        <v>161.56527</v>
      </c>
      <c r="N139" s="1">
        <v>1.1269</v>
      </c>
      <c r="P139">
        <v>2015</v>
      </c>
      <c r="Q139" t="s">
        <v>5</v>
      </c>
      <c r="R139" t="s">
        <v>18</v>
      </c>
      <c r="S139" s="3" t="s">
        <v>17</v>
      </c>
      <c r="T139" s="7">
        <f t="shared" si="32"/>
        <v>1.0029410000000001E-2</v>
      </c>
      <c r="U139" s="7">
        <f t="shared" si="33"/>
        <v>1754.954354363</v>
      </c>
      <c r="V139" s="7">
        <f t="shared" si="34"/>
        <v>145.06723435600003</v>
      </c>
      <c r="W139" s="7">
        <f t="shared" si="35"/>
        <v>83.036730861999999</v>
      </c>
      <c r="X139" s="7">
        <f t="shared" si="36"/>
        <v>77.560582850000003</v>
      </c>
      <c r="Y139" s="7">
        <f t="shared" si="37"/>
        <v>24.129487062999999</v>
      </c>
      <c r="Z139" s="7">
        <f t="shared" si="38"/>
        <v>2084.7584189039999</v>
      </c>
      <c r="AA139" s="7">
        <f t="shared" si="39"/>
        <v>182.06790276300001</v>
      </c>
    </row>
    <row r="140" spans="1:27" s="10" customFormat="1" x14ac:dyDescent="0.25">
      <c r="A140" s="10">
        <v>2015</v>
      </c>
      <c r="B140" s="10" t="s">
        <v>5</v>
      </c>
      <c r="C140" s="10" t="s">
        <v>18</v>
      </c>
      <c r="D140" s="10" t="s">
        <v>21</v>
      </c>
      <c r="E140" s="11">
        <v>3.6130000000000002E-2</v>
      </c>
      <c r="F140" s="11">
        <v>2360.7698399999999</v>
      </c>
      <c r="G140" s="11">
        <v>172.70689999999999</v>
      </c>
      <c r="H140" s="11">
        <v>141.00523999999999</v>
      </c>
      <c r="I140" s="11">
        <v>94.599249999999998</v>
      </c>
      <c r="J140" s="11">
        <v>32.128819999999997</v>
      </c>
      <c r="K140" s="11">
        <f t="shared" si="40"/>
        <v>2801.2461800000001</v>
      </c>
      <c r="L140" s="11">
        <v>223.12569999999999</v>
      </c>
      <c r="N140" s="10">
        <v>0.98834999999999995</v>
      </c>
      <c r="P140" s="10">
        <v>2015</v>
      </c>
      <c r="Q140" s="10" t="s">
        <v>5</v>
      </c>
      <c r="R140" s="10" t="s">
        <v>18</v>
      </c>
      <c r="S140" s="10" t="s">
        <v>21</v>
      </c>
      <c r="T140" s="7">
        <f t="shared" si="32"/>
        <v>3.5709085500000001E-2</v>
      </c>
      <c r="U140" s="7">
        <f t="shared" si="33"/>
        <v>2333.2668713639996</v>
      </c>
      <c r="V140" s="7">
        <f t="shared" si="34"/>
        <v>170.69486461499997</v>
      </c>
      <c r="W140" s="7">
        <f t="shared" si="35"/>
        <v>139.36252895399997</v>
      </c>
      <c r="X140" s="7">
        <f t="shared" si="36"/>
        <v>93.49716873749999</v>
      </c>
      <c r="Y140" s="7">
        <f t="shared" si="37"/>
        <v>31.754519246999998</v>
      </c>
      <c r="Z140" s="7">
        <f t="shared" si="38"/>
        <v>2768.6116620029998</v>
      </c>
      <c r="AA140" s="7">
        <f t="shared" si="39"/>
        <v>220.52628559499999</v>
      </c>
    </row>
    <row r="141" spans="1:27" s="8" customFormat="1" x14ac:dyDescent="0.25">
      <c r="A141" s="8">
        <v>2015</v>
      </c>
      <c r="B141" s="8" t="s">
        <v>5</v>
      </c>
      <c r="C141" s="8" t="s">
        <v>18</v>
      </c>
      <c r="D141" s="8" t="s">
        <v>22</v>
      </c>
      <c r="E141" s="9">
        <v>4.1180000000000001E-2</v>
      </c>
      <c r="F141" s="9">
        <v>2849.1519600000001</v>
      </c>
      <c r="G141" s="9">
        <v>212.61564999999999</v>
      </c>
      <c r="H141" s="9">
        <v>173.39112</v>
      </c>
      <c r="I141" s="9">
        <v>110.15470000000001</v>
      </c>
      <c r="J141" s="9">
        <v>39.415309999999998</v>
      </c>
      <c r="K141" s="9">
        <f t="shared" si="40"/>
        <v>3384.7699200000002</v>
      </c>
      <c r="L141" s="9">
        <v>275.47050000000002</v>
      </c>
      <c r="N141" s="8">
        <v>0.93240999999999996</v>
      </c>
      <c r="P141" s="8">
        <v>2015</v>
      </c>
      <c r="Q141" s="8" t="s">
        <v>5</v>
      </c>
      <c r="R141" s="8" t="s">
        <v>18</v>
      </c>
      <c r="S141" s="8" t="s">
        <v>22</v>
      </c>
      <c r="T141" s="7">
        <f t="shared" si="32"/>
        <v>3.8396643799999998E-2</v>
      </c>
      <c r="U141" s="7">
        <f t="shared" si="33"/>
        <v>2656.5777790236002</v>
      </c>
      <c r="V141" s="7">
        <f t="shared" si="34"/>
        <v>198.24495821649998</v>
      </c>
      <c r="W141" s="7">
        <f t="shared" si="35"/>
        <v>161.67161419920001</v>
      </c>
      <c r="X141" s="7">
        <f t="shared" si="36"/>
        <v>102.709343827</v>
      </c>
      <c r="Y141" s="7">
        <f t="shared" si="37"/>
        <v>36.751229197099995</v>
      </c>
      <c r="Z141" s="7">
        <f t="shared" si="38"/>
        <v>3155.9933211072002</v>
      </c>
      <c r="AA141" s="7">
        <f t="shared" si="39"/>
        <v>256.85144890499998</v>
      </c>
    </row>
    <row r="142" spans="1:27" s="4" customFormat="1" x14ac:dyDescent="0.25">
      <c r="A142" s="4">
        <v>2015</v>
      </c>
      <c r="B142" s="4" t="s">
        <v>5</v>
      </c>
      <c r="C142" s="4" t="s">
        <v>18</v>
      </c>
      <c r="D142" s="4" t="s">
        <v>23</v>
      </c>
      <c r="E142" s="5">
        <v>5.2499999999999998E-2</v>
      </c>
      <c r="F142" s="5">
        <v>3257.5929500000002</v>
      </c>
      <c r="G142" s="5">
        <v>227.60137</v>
      </c>
      <c r="H142" s="5">
        <v>198.87672000000001</v>
      </c>
      <c r="I142" s="5">
        <v>125.59312</v>
      </c>
      <c r="J142" s="5">
        <v>41.256340000000002</v>
      </c>
      <c r="K142" s="5">
        <f t="shared" si="40"/>
        <v>3850.973</v>
      </c>
      <c r="L142" s="5">
        <v>307.88036</v>
      </c>
      <c r="N142" s="4">
        <v>1</v>
      </c>
      <c r="P142" s="4">
        <v>2015</v>
      </c>
      <c r="Q142" s="4" t="s">
        <v>5</v>
      </c>
      <c r="R142" s="4" t="s">
        <v>18</v>
      </c>
      <c r="S142" s="4" t="s">
        <v>23</v>
      </c>
      <c r="T142" s="7">
        <f t="shared" si="32"/>
        <v>5.2499999999999998E-2</v>
      </c>
      <c r="U142" s="7">
        <f t="shared" si="33"/>
        <v>3257.5929500000002</v>
      </c>
      <c r="V142" s="7">
        <f t="shared" si="34"/>
        <v>227.60137</v>
      </c>
      <c r="W142" s="7">
        <f t="shared" si="35"/>
        <v>198.87672000000001</v>
      </c>
      <c r="X142" s="7">
        <f t="shared" si="36"/>
        <v>125.59312</v>
      </c>
      <c r="Y142" s="7">
        <f t="shared" si="37"/>
        <v>41.256340000000002</v>
      </c>
      <c r="Z142" s="7">
        <f t="shared" si="38"/>
        <v>3850.973</v>
      </c>
      <c r="AA142" s="7">
        <f t="shared" si="39"/>
        <v>307.88036</v>
      </c>
    </row>
    <row r="143" spans="1:27" s="6" customFormat="1" x14ac:dyDescent="0.25">
      <c r="A143" s="6">
        <v>2015</v>
      </c>
      <c r="B143" s="6" t="s">
        <v>5</v>
      </c>
      <c r="C143" s="6" t="s">
        <v>7</v>
      </c>
      <c r="D143" s="6" t="s">
        <v>6</v>
      </c>
      <c r="E143" s="7">
        <v>2.5899999999999999E-3</v>
      </c>
      <c r="F143" s="7">
        <v>134.60711000000001</v>
      </c>
      <c r="G143" s="7">
        <v>8.7992299999999997</v>
      </c>
      <c r="H143" s="7">
        <v>4.9259899999999996</v>
      </c>
      <c r="I143" s="7">
        <v>22.653310000000001</v>
      </c>
      <c r="J143" s="7">
        <v>1.45137</v>
      </c>
      <c r="K143" s="7">
        <v>172.43960000000001</v>
      </c>
      <c r="L143" s="7">
        <v>14.75028</v>
      </c>
      <c r="N143" s="6">
        <v>0.83150000000000002</v>
      </c>
      <c r="P143" s="6">
        <v>2015</v>
      </c>
      <c r="Q143" s="6" t="s">
        <v>5</v>
      </c>
      <c r="R143" s="6" t="s">
        <v>7</v>
      </c>
      <c r="S143" s="6" t="s">
        <v>6</v>
      </c>
      <c r="T143" s="7">
        <f t="shared" si="32"/>
        <v>2.153585E-3</v>
      </c>
      <c r="U143" s="7">
        <f t="shared" si="33"/>
        <v>111.92581196500001</v>
      </c>
      <c r="V143" s="7">
        <f t="shared" si="34"/>
        <v>7.3165597450000002</v>
      </c>
      <c r="W143" s="7">
        <f t="shared" si="35"/>
        <v>4.0959606849999997</v>
      </c>
      <c r="X143" s="7">
        <f t="shared" si="36"/>
        <v>18.836227265000002</v>
      </c>
      <c r="Y143" s="7">
        <f t="shared" si="37"/>
        <v>1.206814155</v>
      </c>
      <c r="Z143" s="7">
        <f t="shared" si="38"/>
        <v>143.38352740000002</v>
      </c>
      <c r="AA143" s="7">
        <f t="shared" si="39"/>
        <v>12.26485782</v>
      </c>
    </row>
    <row r="144" spans="1:27" s="6" customFormat="1" x14ac:dyDescent="0.25">
      <c r="A144" s="6">
        <v>2015</v>
      </c>
      <c r="B144" s="6" t="s">
        <v>5</v>
      </c>
      <c r="C144" s="6" t="s">
        <v>7</v>
      </c>
      <c r="D144" s="6" t="s">
        <v>8</v>
      </c>
      <c r="E144" s="7">
        <v>7.3200000000000001E-3</v>
      </c>
      <c r="F144" s="7">
        <v>1254.0616399999999</v>
      </c>
      <c r="G144" s="7">
        <v>106.44795999999999</v>
      </c>
      <c r="H144" s="7">
        <v>60.386960000000002</v>
      </c>
      <c r="I144" s="7">
        <v>57.122300000000003</v>
      </c>
      <c r="J144" s="7">
        <v>17.644079999999999</v>
      </c>
      <c r="K144" s="7">
        <v>1495.6702599999999</v>
      </c>
      <c r="L144" s="7">
        <v>131.75027</v>
      </c>
      <c r="N144" s="6">
        <v>0.108</v>
      </c>
      <c r="P144" s="6">
        <v>2015</v>
      </c>
      <c r="Q144" s="6" t="s">
        <v>5</v>
      </c>
      <c r="R144" s="6" t="s">
        <v>7</v>
      </c>
      <c r="S144" s="6" t="s">
        <v>8</v>
      </c>
      <c r="T144" s="7">
        <f t="shared" si="32"/>
        <v>7.9056000000000005E-4</v>
      </c>
      <c r="U144" s="7">
        <f t="shared" si="33"/>
        <v>135.43865711999999</v>
      </c>
      <c r="V144" s="7">
        <f t="shared" si="34"/>
        <v>11.496379679999999</v>
      </c>
      <c r="W144" s="7">
        <f t="shared" si="35"/>
        <v>6.5217916799999998</v>
      </c>
      <c r="X144" s="7">
        <f t="shared" si="36"/>
        <v>6.1692084000000005</v>
      </c>
      <c r="Y144" s="7">
        <f t="shared" si="37"/>
        <v>1.9055606399999998</v>
      </c>
      <c r="Z144" s="7">
        <f t="shared" si="38"/>
        <v>161.53238807999998</v>
      </c>
      <c r="AA144" s="7">
        <f t="shared" si="39"/>
        <v>14.22902916</v>
      </c>
    </row>
    <row r="145" spans="1:27" s="6" customFormat="1" x14ac:dyDescent="0.25">
      <c r="A145" s="6">
        <v>2015</v>
      </c>
      <c r="B145" s="6" t="s">
        <v>5</v>
      </c>
      <c r="C145" s="6" t="s">
        <v>7</v>
      </c>
      <c r="D145" s="6" t="s">
        <v>9</v>
      </c>
      <c r="E145" s="7">
        <v>6.9800000000000001E-3</v>
      </c>
      <c r="F145" s="7">
        <v>1210.4219599999999</v>
      </c>
      <c r="G145" s="7">
        <v>97.605909999999994</v>
      </c>
      <c r="H145" s="7">
        <v>55.07161</v>
      </c>
      <c r="I145" s="7">
        <v>55.333979999999997</v>
      </c>
      <c r="J145" s="7">
        <v>16.16337</v>
      </c>
      <c r="K145" s="7">
        <v>1434.6038099999998</v>
      </c>
      <c r="L145" s="7">
        <v>124.53424</v>
      </c>
      <c r="N145" s="6">
        <v>0.63400000000000001</v>
      </c>
      <c r="P145" s="6">
        <v>2015</v>
      </c>
      <c r="Q145" s="6" t="s">
        <v>5</v>
      </c>
      <c r="R145" s="6" t="s">
        <v>7</v>
      </c>
      <c r="S145" s="6" t="s">
        <v>9</v>
      </c>
      <c r="T145" s="7">
        <f t="shared" si="32"/>
        <v>4.4253199999999999E-3</v>
      </c>
      <c r="U145" s="7">
        <f t="shared" si="33"/>
        <v>767.40752263999991</v>
      </c>
      <c r="V145" s="7">
        <f t="shared" si="34"/>
        <v>61.882146939999998</v>
      </c>
      <c r="W145" s="7">
        <f t="shared" si="35"/>
        <v>34.915400740000003</v>
      </c>
      <c r="X145" s="7">
        <f t="shared" si="36"/>
        <v>35.081743320000001</v>
      </c>
      <c r="Y145" s="7">
        <f t="shared" si="37"/>
        <v>10.24757658</v>
      </c>
      <c r="Z145" s="7">
        <f t="shared" si="38"/>
        <v>909.53881553999986</v>
      </c>
      <c r="AA145" s="7">
        <f t="shared" si="39"/>
        <v>78.954708159999996</v>
      </c>
    </row>
    <row r="146" spans="1:27" x14ac:dyDescent="0.25">
      <c r="A146">
        <v>2015</v>
      </c>
      <c r="B146" t="s">
        <v>5</v>
      </c>
      <c r="C146" t="s">
        <v>19</v>
      </c>
      <c r="D146" s="3" t="s">
        <v>24</v>
      </c>
      <c r="E146" s="1">
        <v>1.391E-2</v>
      </c>
      <c r="F146" s="1">
        <v>1429.2957100000001</v>
      </c>
      <c r="G146" s="1">
        <v>119.42318</v>
      </c>
      <c r="H146" s="1">
        <v>91.357910000000004</v>
      </c>
      <c r="I146" s="1">
        <v>62.151400000000002</v>
      </c>
      <c r="J146" s="1">
        <v>21.884679999999999</v>
      </c>
      <c r="K146" s="1">
        <f t="shared" si="40"/>
        <v>1724.1267899999998</v>
      </c>
      <c r="L146" s="1">
        <v>145.65967000000001</v>
      </c>
      <c r="N146" s="1">
        <v>1.0025999999999999</v>
      </c>
      <c r="P146">
        <v>2015</v>
      </c>
      <c r="Q146" t="s">
        <v>5</v>
      </c>
      <c r="R146" t="s">
        <v>19</v>
      </c>
      <c r="S146" s="3" t="s">
        <v>24</v>
      </c>
      <c r="T146" s="7">
        <f t="shared" si="32"/>
        <v>1.3946165999999999E-2</v>
      </c>
      <c r="U146" s="7">
        <f t="shared" si="33"/>
        <v>1433.0118788459999</v>
      </c>
      <c r="V146" s="7">
        <f t="shared" si="34"/>
        <v>119.733680268</v>
      </c>
      <c r="W146" s="7">
        <f t="shared" si="35"/>
        <v>91.595440565999994</v>
      </c>
      <c r="X146" s="7">
        <f t="shared" si="36"/>
        <v>62.312993640000002</v>
      </c>
      <c r="Y146" s="7">
        <f t="shared" si="37"/>
        <v>21.941580167999998</v>
      </c>
      <c r="Z146" s="7">
        <f t="shared" si="38"/>
        <v>1728.6095196539998</v>
      </c>
      <c r="AA146" s="7">
        <f t="shared" si="39"/>
        <v>146.03838514200001</v>
      </c>
    </row>
    <row r="147" spans="1:27" s="8" customFormat="1" x14ac:dyDescent="0.25">
      <c r="A147" s="8">
        <v>2015</v>
      </c>
      <c r="B147" s="8" t="s">
        <v>5</v>
      </c>
      <c r="C147" s="8" t="s">
        <v>19</v>
      </c>
      <c r="D147" s="8" t="s">
        <v>25</v>
      </c>
      <c r="E147" s="9">
        <v>1.7840000000000002E-2</v>
      </c>
      <c r="F147" s="9">
        <v>1883.65761</v>
      </c>
      <c r="G147" s="9">
        <v>157.96208999999999</v>
      </c>
      <c r="H147" s="9">
        <v>122.16271999999999</v>
      </c>
      <c r="I147" s="9">
        <v>76.710890000000006</v>
      </c>
      <c r="J147" s="9">
        <v>28.891359999999999</v>
      </c>
      <c r="K147" s="9">
        <f t="shared" si="40"/>
        <v>2269.4025099999999</v>
      </c>
      <c r="L147" s="9">
        <v>195.58509000000001</v>
      </c>
      <c r="N147" s="8">
        <v>0.93240999999999996</v>
      </c>
      <c r="P147" s="8">
        <v>2015</v>
      </c>
      <c r="Q147" s="8" t="s">
        <v>5</v>
      </c>
      <c r="R147" s="8" t="s">
        <v>19</v>
      </c>
      <c r="S147" s="8" t="s">
        <v>25</v>
      </c>
      <c r="T147" s="7">
        <f t="shared" si="32"/>
        <v>1.66341944E-2</v>
      </c>
      <c r="U147" s="7">
        <f t="shared" si="33"/>
        <v>1756.3411921400998</v>
      </c>
      <c r="V147" s="7">
        <f t="shared" si="34"/>
        <v>147.28543233689999</v>
      </c>
      <c r="W147" s="7">
        <f t="shared" si="35"/>
        <v>113.90574175519998</v>
      </c>
      <c r="X147" s="7">
        <f t="shared" si="36"/>
        <v>71.526000944900005</v>
      </c>
      <c r="Y147" s="7">
        <f t="shared" si="37"/>
        <v>26.938592977599999</v>
      </c>
      <c r="Z147" s="7">
        <f t="shared" si="38"/>
        <v>2116.0135943491</v>
      </c>
      <c r="AA147" s="7">
        <f t="shared" si="39"/>
        <v>182.36549376689999</v>
      </c>
    </row>
    <row r="148" spans="1:27" s="4" customFormat="1" x14ac:dyDescent="0.25">
      <c r="A148" s="4">
        <v>2015</v>
      </c>
      <c r="B148" s="4" t="s">
        <v>5</v>
      </c>
      <c r="C148" s="4" t="s">
        <v>19</v>
      </c>
      <c r="D148" s="4" t="s">
        <v>26</v>
      </c>
      <c r="E148" s="5">
        <v>3.074E-2</v>
      </c>
      <c r="F148" s="5">
        <v>2357.35635</v>
      </c>
      <c r="G148" s="5">
        <v>176.64184</v>
      </c>
      <c r="H148" s="5">
        <v>151.11085</v>
      </c>
      <c r="I148" s="5">
        <v>94.409779999999998</v>
      </c>
      <c r="J148" s="5">
        <v>31.4437</v>
      </c>
      <c r="K148" s="5">
        <f t="shared" si="40"/>
        <v>2810.9932600000002</v>
      </c>
      <c r="L148" s="5">
        <v>233.39440999999999</v>
      </c>
      <c r="N148" s="4">
        <v>1</v>
      </c>
      <c r="P148" s="4">
        <v>2015</v>
      </c>
      <c r="Q148" s="4" t="s">
        <v>5</v>
      </c>
      <c r="R148" s="4" t="s">
        <v>19</v>
      </c>
      <c r="S148" s="4" t="s">
        <v>26</v>
      </c>
      <c r="T148" s="7">
        <f t="shared" si="32"/>
        <v>3.074E-2</v>
      </c>
      <c r="U148" s="7">
        <f t="shared" si="33"/>
        <v>2357.35635</v>
      </c>
      <c r="V148" s="7">
        <f t="shared" si="34"/>
        <v>176.64184</v>
      </c>
      <c r="W148" s="7">
        <f t="shared" si="35"/>
        <v>151.11085</v>
      </c>
      <c r="X148" s="7">
        <f t="shared" si="36"/>
        <v>94.409779999999998</v>
      </c>
      <c r="Y148" s="7">
        <f t="shared" si="37"/>
        <v>31.4437</v>
      </c>
      <c r="Z148" s="7">
        <f t="shared" si="38"/>
        <v>2810.9932600000002</v>
      </c>
      <c r="AA148" s="7">
        <f t="shared" si="39"/>
        <v>233.39440999999999</v>
      </c>
    </row>
    <row r="149" spans="1:27" s="6" customFormat="1" x14ac:dyDescent="0.25">
      <c r="A149" s="6">
        <v>2015</v>
      </c>
      <c r="B149" s="6" t="s">
        <v>5</v>
      </c>
      <c r="C149" s="6" t="s">
        <v>7</v>
      </c>
      <c r="D149" s="6" t="s">
        <v>6</v>
      </c>
      <c r="E149" s="7">
        <v>2.5899999999999999E-3</v>
      </c>
      <c r="F149" s="7">
        <v>134.60711000000001</v>
      </c>
      <c r="G149" s="7">
        <v>8.7992299999999997</v>
      </c>
      <c r="H149" s="7">
        <v>4.9259899999999996</v>
      </c>
      <c r="I149" s="7">
        <v>22.653310000000001</v>
      </c>
      <c r="J149" s="7">
        <v>1.45137</v>
      </c>
      <c r="K149" s="7">
        <v>172.43960000000001</v>
      </c>
      <c r="L149" s="7">
        <v>14.75028</v>
      </c>
      <c r="N149" s="6">
        <v>1.2737000000000001</v>
      </c>
      <c r="P149" s="6">
        <v>2015</v>
      </c>
      <c r="Q149" s="6" t="s">
        <v>5</v>
      </c>
      <c r="R149" s="6" t="s">
        <v>7</v>
      </c>
      <c r="S149" s="6" t="s">
        <v>6</v>
      </c>
      <c r="T149" s="7">
        <f t="shared" si="32"/>
        <v>3.2988829999999999E-3</v>
      </c>
      <c r="U149" s="7">
        <f t="shared" si="33"/>
        <v>171.449076007</v>
      </c>
      <c r="V149" s="7">
        <f t="shared" si="34"/>
        <v>11.207579251</v>
      </c>
      <c r="W149" s="7">
        <f t="shared" si="35"/>
        <v>6.2742334629999998</v>
      </c>
      <c r="X149" s="7">
        <f t="shared" si="36"/>
        <v>28.853520947000003</v>
      </c>
      <c r="Y149" s="7">
        <f t="shared" si="37"/>
        <v>1.8486099690000002</v>
      </c>
      <c r="Z149" s="7">
        <f t="shared" si="38"/>
        <v>219.63631852000003</v>
      </c>
      <c r="AA149" s="7">
        <f t="shared" si="39"/>
        <v>18.787431636000001</v>
      </c>
    </row>
    <row r="150" spans="1:27" s="6" customFormat="1" x14ac:dyDescent="0.25">
      <c r="A150" s="6">
        <v>2015</v>
      </c>
      <c r="B150" s="6" t="s">
        <v>5</v>
      </c>
      <c r="C150" s="6" t="s">
        <v>7</v>
      </c>
      <c r="D150" s="6" t="s">
        <v>8</v>
      </c>
      <c r="E150" s="7">
        <v>7.3200000000000001E-3</v>
      </c>
      <c r="F150" s="7">
        <v>1254.0616399999999</v>
      </c>
      <c r="G150" s="7">
        <v>106.44795999999999</v>
      </c>
      <c r="H150" s="7">
        <v>60.386960000000002</v>
      </c>
      <c r="I150" s="7">
        <v>57.122300000000003</v>
      </c>
      <c r="J150" s="7">
        <v>17.644079999999999</v>
      </c>
      <c r="K150" s="7">
        <v>1495.6702599999999</v>
      </c>
      <c r="L150" s="7">
        <v>131.75027</v>
      </c>
      <c r="N150" s="6">
        <v>0.16539999999999999</v>
      </c>
      <c r="P150" s="6">
        <v>2015</v>
      </c>
      <c r="Q150" s="6" t="s">
        <v>5</v>
      </c>
      <c r="R150" s="6" t="s">
        <v>7</v>
      </c>
      <c r="S150" s="6" t="s">
        <v>8</v>
      </c>
      <c r="T150" s="7">
        <f t="shared" si="32"/>
        <v>1.2107279999999999E-3</v>
      </c>
      <c r="U150" s="7">
        <f t="shared" si="33"/>
        <v>207.42179525599997</v>
      </c>
      <c r="V150" s="7">
        <f t="shared" si="34"/>
        <v>17.606492583999998</v>
      </c>
      <c r="W150" s="7">
        <f t="shared" si="35"/>
        <v>9.9880031840000001</v>
      </c>
      <c r="X150" s="7">
        <f t="shared" si="36"/>
        <v>9.44802842</v>
      </c>
      <c r="Y150" s="7">
        <f t="shared" si="37"/>
        <v>2.9183308319999997</v>
      </c>
      <c r="Z150" s="7">
        <f t="shared" si="38"/>
        <v>247.38386100399995</v>
      </c>
      <c r="AA150" s="7">
        <f t="shared" si="39"/>
        <v>21.791494657999998</v>
      </c>
    </row>
    <row r="151" spans="1:27" s="6" customFormat="1" x14ac:dyDescent="0.25">
      <c r="A151" s="6">
        <v>2015</v>
      </c>
      <c r="B151" s="6" t="s">
        <v>5</v>
      </c>
      <c r="C151" s="6" t="s">
        <v>7</v>
      </c>
      <c r="D151" s="6" t="s">
        <v>9</v>
      </c>
      <c r="E151" s="7">
        <v>6.9800000000000001E-3</v>
      </c>
      <c r="F151" s="7">
        <v>1210.4219599999999</v>
      </c>
      <c r="G151" s="7">
        <v>97.605909999999994</v>
      </c>
      <c r="H151" s="7">
        <v>55.07161</v>
      </c>
      <c r="I151" s="7">
        <v>55.333979999999997</v>
      </c>
      <c r="J151" s="7">
        <v>16.16337</v>
      </c>
      <c r="K151" s="7">
        <v>1434.6038099999998</v>
      </c>
      <c r="L151" s="7">
        <v>124.53424</v>
      </c>
      <c r="N151" s="6">
        <v>0.97119999999999995</v>
      </c>
      <c r="P151" s="6">
        <v>2015</v>
      </c>
      <c r="Q151" s="6" t="s">
        <v>5</v>
      </c>
      <c r="R151" s="6" t="s">
        <v>7</v>
      </c>
      <c r="S151" s="6" t="s">
        <v>9</v>
      </c>
      <c r="T151" s="7">
        <f t="shared" si="32"/>
        <v>6.7789759999999999E-3</v>
      </c>
      <c r="U151" s="7">
        <f t="shared" si="33"/>
        <v>1175.5618075519999</v>
      </c>
      <c r="V151" s="7">
        <f t="shared" si="34"/>
        <v>94.794859791999997</v>
      </c>
      <c r="W151" s="7">
        <f t="shared" si="35"/>
        <v>53.485547631999999</v>
      </c>
      <c r="X151" s="7">
        <f t="shared" si="36"/>
        <v>53.740361375999996</v>
      </c>
      <c r="Y151" s="7">
        <f t="shared" si="37"/>
        <v>15.697864943999999</v>
      </c>
      <c r="Z151" s="7">
        <f t="shared" si="38"/>
        <v>1393.2872202719998</v>
      </c>
      <c r="AA151" s="7">
        <f t="shared" si="39"/>
        <v>120.94765388799999</v>
      </c>
    </row>
    <row r="152" spans="1:27" x14ac:dyDescent="0.25">
      <c r="A152">
        <v>2015</v>
      </c>
      <c r="B152" t="s">
        <v>5</v>
      </c>
      <c r="C152" t="s">
        <v>20</v>
      </c>
      <c r="D152" s="3" t="s">
        <v>28</v>
      </c>
      <c r="E152" s="1">
        <v>1.542E-2</v>
      </c>
      <c r="F152" s="1">
        <v>2238.8120399999998</v>
      </c>
      <c r="G152" s="1">
        <v>187.65289999999999</v>
      </c>
      <c r="H152" s="1">
        <v>131.16555</v>
      </c>
      <c r="I152" s="1">
        <v>85.891869999999997</v>
      </c>
      <c r="J152" s="1">
        <v>33.396299999999997</v>
      </c>
      <c r="K152" s="1">
        <f t="shared" si="40"/>
        <v>2676.93408</v>
      </c>
      <c r="L152" s="1">
        <v>230.99734000000001</v>
      </c>
      <c r="N152" s="1">
        <v>1.0623</v>
      </c>
      <c r="P152">
        <v>2015</v>
      </c>
      <c r="Q152" t="s">
        <v>5</v>
      </c>
      <c r="R152" t="s">
        <v>20</v>
      </c>
      <c r="S152" s="3" t="s">
        <v>28</v>
      </c>
      <c r="T152" s="7">
        <f t="shared" si="32"/>
        <v>1.6380665999999999E-2</v>
      </c>
      <c r="U152" s="7">
        <f t="shared" si="33"/>
        <v>2378.2900300920001</v>
      </c>
      <c r="V152" s="7">
        <f t="shared" si="34"/>
        <v>199.34367566999998</v>
      </c>
      <c r="W152" s="7">
        <f t="shared" si="35"/>
        <v>139.33716376499999</v>
      </c>
      <c r="X152" s="7">
        <f t="shared" si="36"/>
        <v>91.242933500999996</v>
      </c>
      <c r="Y152" s="7">
        <f t="shared" si="37"/>
        <v>35.476889489999998</v>
      </c>
      <c r="Z152" s="7">
        <f t="shared" si="38"/>
        <v>2843.7070731839999</v>
      </c>
      <c r="AA152" s="7">
        <f t="shared" si="39"/>
        <v>245.388474282</v>
      </c>
    </row>
    <row r="153" spans="1:27" s="10" customFormat="1" x14ac:dyDescent="0.25">
      <c r="A153" s="10">
        <v>2015</v>
      </c>
      <c r="B153" s="10" t="s">
        <v>5</v>
      </c>
      <c r="C153" s="10" t="s">
        <v>20</v>
      </c>
      <c r="D153" s="10" t="s">
        <v>27</v>
      </c>
      <c r="E153" s="11">
        <v>4.2479999999999997E-2</v>
      </c>
      <c r="F153" s="11">
        <v>2991.2916500000001</v>
      </c>
      <c r="G153" s="11">
        <v>227.61561</v>
      </c>
      <c r="H153" s="11">
        <v>197.96272999999999</v>
      </c>
      <c r="I153" s="11">
        <v>108.42072</v>
      </c>
      <c r="J153" s="11">
        <v>43.608550000000001</v>
      </c>
      <c r="K153" s="11">
        <f t="shared" si="40"/>
        <v>3568.9417400000002</v>
      </c>
      <c r="L153" s="11">
        <v>287.17743999999999</v>
      </c>
      <c r="N153" s="10">
        <v>0.98834999999999995</v>
      </c>
      <c r="P153" s="10">
        <v>2015</v>
      </c>
      <c r="Q153" s="10" t="s">
        <v>5</v>
      </c>
      <c r="R153" s="10" t="s">
        <v>20</v>
      </c>
      <c r="S153" s="10" t="s">
        <v>27</v>
      </c>
      <c r="T153" s="7">
        <f t="shared" si="32"/>
        <v>4.1985107999999993E-2</v>
      </c>
      <c r="U153" s="7">
        <f t="shared" si="33"/>
        <v>2956.4431022774997</v>
      </c>
      <c r="V153" s="7">
        <f t="shared" si="34"/>
        <v>224.96388814349999</v>
      </c>
      <c r="W153" s="7">
        <f t="shared" si="35"/>
        <v>195.65646419549998</v>
      </c>
      <c r="X153" s="7">
        <f t="shared" si="36"/>
        <v>107.15761861199999</v>
      </c>
      <c r="Y153" s="7">
        <f t="shared" si="37"/>
        <v>43.100510392499999</v>
      </c>
      <c r="Z153" s="7">
        <f t="shared" si="38"/>
        <v>3527.3635687290002</v>
      </c>
      <c r="AA153" s="7">
        <f t="shared" si="39"/>
        <v>283.83182282399997</v>
      </c>
    </row>
    <row r="154" spans="1:27" s="8" customFormat="1" x14ac:dyDescent="0.25">
      <c r="A154" s="8">
        <v>2015</v>
      </c>
      <c r="B154" s="8" t="s">
        <v>5</v>
      </c>
      <c r="C154" s="8" t="s">
        <v>20</v>
      </c>
      <c r="D154" s="8" t="s">
        <v>29</v>
      </c>
      <c r="E154" s="9">
        <v>4.7919999999999997E-2</v>
      </c>
      <c r="F154" s="9">
        <v>3517.5050900000001</v>
      </c>
      <c r="G154" s="9">
        <v>270.81887999999998</v>
      </c>
      <c r="H154" s="9">
        <v>233.76606000000001</v>
      </c>
      <c r="I154" s="9">
        <v>124.80544999999999</v>
      </c>
      <c r="J154" s="9">
        <v>51.583829999999999</v>
      </c>
      <c r="K154" s="9">
        <f t="shared" si="40"/>
        <v>4198.5272299999997</v>
      </c>
      <c r="L154" s="9">
        <v>343.36534999999998</v>
      </c>
      <c r="N154" s="8">
        <v>0.93240999999999996</v>
      </c>
      <c r="P154" s="8">
        <v>2015</v>
      </c>
      <c r="Q154" s="8" t="s">
        <v>5</v>
      </c>
      <c r="R154" s="8" t="s">
        <v>20</v>
      </c>
      <c r="S154" s="8" t="s">
        <v>29</v>
      </c>
      <c r="T154" s="7">
        <f t="shared" si="32"/>
        <v>4.4681087199999997E-2</v>
      </c>
      <c r="U154" s="7">
        <f t="shared" si="33"/>
        <v>3279.7569209669</v>
      </c>
      <c r="V154" s="7">
        <f t="shared" si="34"/>
        <v>252.51423190079996</v>
      </c>
      <c r="W154" s="7">
        <f t="shared" si="35"/>
        <v>217.9658120046</v>
      </c>
      <c r="X154" s="7">
        <f t="shared" si="36"/>
        <v>116.36984963449999</v>
      </c>
      <c r="Y154" s="7">
        <f t="shared" si="37"/>
        <v>48.0972789303</v>
      </c>
      <c r="Z154" s="7">
        <f t="shared" si="38"/>
        <v>3914.7487745242997</v>
      </c>
      <c r="AA154" s="7">
        <f t="shared" si="39"/>
        <v>320.15728599349995</v>
      </c>
    </row>
    <row r="155" spans="1:27" s="4" customFormat="1" x14ac:dyDescent="0.25">
      <c r="A155" s="4">
        <v>2015</v>
      </c>
      <c r="B155" s="4" t="s">
        <v>5</v>
      </c>
      <c r="C155" s="4" t="s">
        <v>20</v>
      </c>
      <c r="D155" s="4" t="s">
        <v>30</v>
      </c>
      <c r="E155" s="5">
        <v>5.8790000000000002E-2</v>
      </c>
      <c r="F155" s="5">
        <v>3880.7720800000002</v>
      </c>
      <c r="G155" s="5">
        <v>281.87065000000001</v>
      </c>
      <c r="H155" s="5">
        <v>255.17092</v>
      </c>
      <c r="I155" s="5">
        <v>139.25362999999999</v>
      </c>
      <c r="J155" s="5">
        <v>52.60239</v>
      </c>
      <c r="K155" s="5">
        <f t="shared" si="40"/>
        <v>4609.7284600000003</v>
      </c>
      <c r="L155" s="5">
        <v>371.18619000000001</v>
      </c>
      <c r="N155" s="4">
        <v>1</v>
      </c>
      <c r="P155" s="4">
        <v>2015</v>
      </c>
      <c r="Q155" s="4" t="s">
        <v>5</v>
      </c>
      <c r="R155" s="4" t="s">
        <v>20</v>
      </c>
      <c r="S155" s="4" t="s">
        <v>30</v>
      </c>
      <c r="T155" s="7">
        <f t="shared" si="32"/>
        <v>5.8790000000000002E-2</v>
      </c>
      <c r="U155" s="7">
        <f t="shared" si="33"/>
        <v>3880.7720800000002</v>
      </c>
      <c r="V155" s="7">
        <f t="shared" si="34"/>
        <v>281.87065000000001</v>
      </c>
      <c r="W155" s="7">
        <f t="shared" si="35"/>
        <v>255.17092</v>
      </c>
      <c r="X155" s="7">
        <f t="shared" si="36"/>
        <v>139.25362999999999</v>
      </c>
      <c r="Y155" s="7">
        <f t="shared" si="37"/>
        <v>52.60239</v>
      </c>
      <c r="Z155" s="7">
        <f t="shared" si="38"/>
        <v>4609.7284600000003</v>
      </c>
      <c r="AA155" s="7">
        <f t="shared" si="39"/>
        <v>371.18619000000001</v>
      </c>
    </row>
    <row r="156" spans="1:27" x14ac:dyDescent="0.25">
      <c r="T156" s="7">
        <f t="shared" si="32"/>
        <v>0</v>
      </c>
      <c r="U156" s="7">
        <f t="shared" si="33"/>
        <v>0</v>
      </c>
      <c r="V156" s="7">
        <f t="shared" si="34"/>
        <v>0</v>
      </c>
      <c r="W156" s="7">
        <f t="shared" si="35"/>
        <v>0</v>
      </c>
      <c r="X156" s="7">
        <f t="shared" si="36"/>
        <v>0</v>
      </c>
      <c r="Y156" s="7">
        <f t="shared" si="37"/>
        <v>0</v>
      </c>
      <c r="Z156" s="7">
        <f t="shared" si="38"/>
        <v>0</v>
      </c>
      <c r="AA156" s="7">
        <f t="shared" si="39"/>
        <v>0</v>
      </c>
    </row>
    <row r="157" spans="1:27" s="6" customFormat="1" x14ac:dyDescent="0.25">
      <c r="A157" s="6">
        <v>2015</v>
      </c>
      <c r="B157" s="6" t="s">
        <v>32</v>
      </c>
      <c r="C157" s="6" t="s">
        <v>7</v>
      </c>
      <c r="D157" s="6" t="s">
        <v>6</v>
      </c>
      <c r="E157" s="7">
        <v>2.82E-3</v>
      </c>
      <c r="F157" s="7">
        <v>140.03827000000001</v>
      </c>
      <c r="G157" s="7">
        <v>3.9124699999999999</v>
      </c>
      <c r="H157" s="7">
        <v>3.2517100000000001</v>
      </c>
      <c r="I157" s="7">
        <v>22.502359999999999</v>
      </c>
      <c r="J157" s="7">
        <v>0.55373000000000006</v>
      </c>
      <c r="K157" s="7">
        <f t="shared" ref="K157:K163" si="41">SUM(E157:J157)</f>
        <v>170.26136000000005</v>
      </c>
      <c r="L157" s="7">
        <v>12.38724</v>
      </c>
      <c r="N157" s="6">
        <v>1.4399</v>
      </c>
      <c r="P157" s="6">
        <v>2015</v>
      </c>
      <c r="Q157" s="6" t="s">
        <v>32</v>
      </c>
      <c r="R157" s="6" t="s">
        <v>7</v>
      </c>
      <c r="S157" s="6" t="s">
        <v>6</v>
      </c>
      <c r="T157" s="7">
        <f t="shared" si="32"/>
        <v>4.0605179999999999E-3</v>
      </c>
      <c r="U157" s="7">
        <f t="shared" si="33"/>
        <v>201.64110497300001</v>
      </c>
      <c r="V157" s="7">
        <f t="shared" si="34"/>
        <v>5.6335655529999995</v>
      </c>
      <c r="W157" s="7">
        <f t="shared" si="35"/>
        <v>4.6821372290000003</v>
      </c>
      <c r="X157" s="7">
        <f t="shared" si="36"/>
        <v>32.401148163999999</v>
      </c>
      <c r="Y157" s="7">
        <f t="shared" si="37"/>
        <v>0.79731582700000003</v>
      </c>
      <c r="Z157" s="7">
        <f t="shared" si="38"/>
        <v>245.15933226400006</v>
      </c>
      <c r="AA157" s="7">
        <f t="shared" si="39"/>
        <v>17.836386875999999</v>
      </c>
    </row>
    <row r="158" spans="1:27" s="6" customFormat="1" x14ac:dyDescent="0.25">
      <c r="A158" s="6">
        <v>2015</v>
      </c>
      <c r="B158" s="6" t="s">
        <v>32</v>
      </c>
      <c r="C158" s="6" t="s">
        <v>7</v>
      </c>
      <c r="D158" s="6" t="s">
        <v>8</v>
      </c>
      <c r="E158" s="7">
        <v>1.021E-2</v>
      </c>
      <c r="F158" s="7">
        <v>1332.41347</v>
      </c>
      <c r="G158" s="7">
        <v>48.14602</v>
      </c>
      <c r="H158" s="7">
        <v>40.640250000000002</v>
      </c>
      <c r="I158" s="7">
        <v>55.680489999999999</v>
      </c>
      <c r="J158" s="7">
        <v>6.9108900000000002</v>
      </c>
      <c r="K158" s="7">
        <f t="shared" si="41"/>
        <v>1483.8013299999998</v>
      </c>
      <c r="L158" s="7">
        <v>104.75642000000001</v>
      </c>
      <c r="N158" s="6">
        <v>0.187</v>
      </c>
      <c r="P158" s="6">
        <v>2015</v>
      </c>
      <c r="Q158" s="6" t="s">
        <v>32</v>
      </c>
      <c r="R158" s="6" t="s">
        <v>7</v>
      </c>
      <c r="S158" s="6" t="s">
        <v>8</v>
      </c>
      <c r="T158" s="7">
        <f t="shared" si="32"/>
        <v>1.90927E-3</v>
      </c>
      <c r="U158" s="7">
        <f t="shared" si="33"/>
        <v>249.16131888999999</v>
      </c>
      <c r="V158" s="7">
        <f t="shared" si="34"/>
        <v>9.0033057400000001</v>
      </c>
      <c r="W158" s="7">
        <f t="shared" si="35"/>
        <v>7.5997267500000003</v>
      </c>
      <c r="X158" s="7">
        <f t="shared" si="36"/>
        <v>10.41225163</v>
      </c>
      <c r="Y158" s="7">
        <f t="shared" si="37"/>
        <v>1.29233643</v>
      </c>
      <c r="Z158" s="7">
        <f t="shared" si="38"/>
        <v>277.47084870999998</v>
      </c>
      <c r="AA158" s="7">
        <f t="shared" si="39"/>
        <v>19.589450540000001</v>
      </c>
    </row>
    <row r="159" spans="1:27" s="6" customFormat="1" x14ac:dyDescent="0.25">
      <c r="A159" s="6">
        <v>2015</v>
      </c>
      <c r="B159" s="6" t="s">
        <v>32</v>
      </c>
      <c r="C159" s="6" t="s">
        <v>7</v>
      </c>
      <c r="D159" s="6" t="s">
        <v>9</v>
      </c>
      <c r="E159" s="7">
        <v>9.6299999999999997E-3</v>
      </c>
      <c r="F159" s="7">
        <v>1282.2685799999999</v>
      </c>
      <c r="G159" s="7">
        <v>44.004959999999997</v>
      </c>
      <c r="H159" s="7">
        <v>36.91395</v>
      </c>
      <c r="I159" s="7">
        <v>54.003450000000001</v>
      </c>
      <c r="J159" s="7">
        <v>6.2959399999999999</v>
      </c>
      <c r="K159" s="7">
        <f t="shared" si="41"/>
        <v>1423.4965099999997</v>
      </c>
      <c r="L159" s="7">
        <v>99.700360000000003</v>
      </c>
      <c r="N159" s="6">
        <v>1.0979000000000001</v>
      </c>
      <c r="P159" s="6">
        <v>2015</v>
      </c>
      <c r="Q159" s="6" t="s">
        <v>32</v>
      </c>
      <c r="R159" s="6" t="s">
        <v>7</v>
      </c>
      <c r="S159" s="6" t="s">
        <v>9</v>
      </c>
      <c r="T159" s="7">
        <f t="shared" si="32"/>
        <v>1.0572777E-2</v>
      </c>
      <c r="U159" s="7">
        <f t="shared" si="33"/>
        <v>1407.802673982</v>
      </c>
      <c r="V159" s="7">
        <f t="shared" si="34"/>
        <v>48.313045584000001</v>
      </c>
      <c r="W159" s="7">
        <f t="shared" si="35"/>
        <v>40.527825705000005</v>
      </c>
      <c r="X159" s="7">
        <f t="shared" si="36"/>
        <v>59.290387755000005</v>
      </c>
      <c r="Y159" s="7">
        <f t="shared" si="37"/>
        <v>6.9123125260000009</v>
      </c>
      <c r="Z159" s="7">
        <f t="shared" si="38"/>
        <v>1562.8568183289999</v>
      </c>
      <c r="AA159" s="7">
        <f t="shared" si="39"/>
        <v>109.46102524400001</v>
      </c>
    </row>
    <row r="160" spans="1:27" x14ac:dyDescent="0.25">
      <c r="A160">
        <v>2015</v>
      </c>
      <c r="B160" t="s">
        <v>32</v>
      </c>
      <c r="C160" t="s">
        <v>18</v>
      </c>
      <c r="D160" s="3" t="s">
        <v>17</v>
      </c>
      <c r="E160" s="1">
        <v>1.2370000000000001E-2</v>
      </c>
      <c r="F160" s="1">
        <v>1649.8552</v>
      </c>
      <c r="G160" s="1">
        <v>58.263390000000001</v>
      </c>
      <c r="H160" s="1">
        <v>49.782049999999998</v>
      </c>
      <c r="I160" s="1">
        <v>67.026169999999993</v>
      </c>
      <c r="J160" s="1">
        <v>8.4431700000000003</v>
      </c>
      <c r="K160" s="1">
        <f t="shared" si="41"/>
        <v>1833.3823500000001</v>
      </c>
      <c r="L160" s="1">
        <v>128.74619999999999</v>
      </c>
      <c r="N160" s="1">
        <v>1.1269</v>
      </c>
      <c r="P160">
        <v>2015</v>
      </c>
      <c r="Q160" t="s">
        <v>32</v>
      </c>
      <c r="R160" t="s">
        <v>18</v>
      </c>
      <c r="S160" s="3" t="s">
        <v>17</v>
      </c>
      <c r="T160" s="7">
        <f t="shared" si="32"/>
        <v>1.3939753000000001E-2</v>
      </c>
      <c r="U160" s="7">
        <f t="shared" si="33"/>
        <v>1859.22182488</v>
      </c>
      <c r="V160" s="7">
        <f t="shared" si="34"/>
        <v>65.657014191000002</v>
      </c>
      <c r="W160" s="7">
        <f t="shared" si="35"/>
        <v>56.099392144999996</v>
      </c>
      <c r="X160" s="7">
        <f t="shared" si="36"/>
        <v>75.531790973</v>
      </c>
      <c r="Y160" s="7">
        <f t="shared" si="37"/>
        <v>9.5146082730000003</v>
      </c>
      <c r="Z160" s="7">
        <f t="shared" si="38"/>
        <v>2066.0385702150002</v>
      </c>
      <c r="AA160" s="7">
        <f t="shared" si="39"/>
        <v>145.08409277999999</v>
      </c>
    </row>
    <row r="161" spans="1:27" s="10" customFormat="1" x14ac:dyDescent="0.25">
      <c r="A161" s="10">
        <v>2015</v>
      </c>
      <c r="B161" s="10" t="s">
        <v>32</v>
      </c>
      <c r="C161" s="10" t="s">
        <v>18</v>
      </c>
      <c r="D161" s="10" t="s">
        <v>21</v>
      </c>
      <c r="E161" s="11">
        <v>4.0259999999999997E-2</v>
      </c>
      <c r="F161" s="11">
        <v>2470.21783</v>
      </c>
      <c r="G161" s="11">
        <v>88.805459999999997</v>
      </c>
      <c r="H161" s="11">
        <v>112.53232</v>
      </c>
      <c r="I161" s="11">
        <v>92.436719999999994</v>
      </c>
      <c r="J161" s="11">
        <v>16.68862</v>
      </c>
      <c r="K161" s="11">
        <f t="shared" si="41"/>
        <v>2780.7212100000002</v>
      </c>
      <c r="L161" s="11">
        <v>183.98681999999999</v>
      </c>
      <c r="N161" s="10">
        <v>0.98834999999999995</v>
      </c>
      <c r="P161" s="10">
        <v>2015</v>
      </c>
      <c r="Q161" s="10" t="s">
        <v>32</v>
      </c>
      <c r="R161" s="10" t="s">
        <v>18</v>
      </c>
      <c r="S161" s="10" t="s">
        <v>21</v>
      </c>
      <c r="T161" s="7">
        <f t="shared" si="32"/>
        <v>3.9790970999999994E-2</v>
      </c>
      <c r="U161" s="7">
        <f t="shared" si="33"/>
        <v>2441.4397922805001</v>
      </c>
      <c r="V161" s="7">
        <f t="shared" si="34"/>
        <v>87.770876390999987</v>
      </c>
      <c r="W161" s="7">
        <f t="shared" si="35"/>
        <v>111.22131847199999</v>
      </c>
      <c r="X161" s="7">
        <f t="shared" si="36"/>
        <v>91.359832211999986</v>
      </c>
      <c r="Y161" s="7">
        <f t="shared" si="37"/>
        <v>16.494197576999998</v>
      </c>
      <c r="Z161" s="7">
        <f t="shared" si="38"/>
        <v>2748.3258079034999</v>
      </c>
      <c r="AA161" s="7">
        <f t="shared" si="39"/>
        <v>181.843373547</v>
      </c>
    </row>
    <row r="162" spans="1:27" s="8" customFormat="1" x14ac:dyDescent="0.25">
      <c r="A162" s="8">
        <v>2015</v>
      </c>
      <c r="B162" s="8" t="s">
        <v>32</v>
      </c>
      <c r="C162" s="8" t="s">
        <v>18</v>
      </c>
      <c r="D162" s="8" t="s">
        <v>22</v>
      </c>
      <c r="E162" s="9">
        <v>4.6199999999999998E-2</v>
      </c>
      <c r="F162" s="9">
        <v>2980.0633800000001</v>
      </c>
      <c r="G162" s="9">
        <v>110.24420000000001</v>
      </c>
      <c r="H162" s="9">
        <v>138.60760999999999</v>
      </c>
      <c r="I162" s="9">
        <v>107.45017</v>
      </c>
      <c r="J162" s="9">
        <v>20.5809</v>
      </c>
      <c r="K162" s="9">
        <f t="shared" si="41"/>
        <v>3356.9924600000004</v>
      </c>
      <c r="L162" s="9">
        <v>227.43778</v>
      </c>
      <c r="N162" s="8">
        <v>0.93240999999999996</v>
      </c>
      <c r="P162" s="8">
        <v>2015</v>
      </c>
      <c r="Q162" s="8" t="s">
        <v>32</v>
      </c>
      <c r="R162" s="8" t="s">
        <v>18</v>
      </c>
      <c r="S162" s="8" t="s">
        <v>22</v>
      </c>
      <c r="T162" s="7">
        <f t="shared" si="32"/>
        <v>4.3077341999999998E-2</v>
      </c>
      <c r="U162" s="7">
        <f t="shared" si="33"/>
        <v>2778.6408961458001</v>
      </c>
      <c r="V162" s="7">
        <f t="shared" si="34"/>
        <v>102.79279452200001</v>
      </c>
      <c r="W162" s="7">
        <f t="shared" si="35"/>
        <v>129.2391216401</v>
      </c>
      <c r="X162" s="7">
        <f t="shared" si="36"/>
        <v>100.1876130097</v>
      </c>
      <c r="Y162" s="7">
        <f t="shared" si="37"/>
        <v>19.189836968999998</v>
      </c>
      <c r="Z162" s="7">
        <f t="shared" si="38"/>
        <v>3130.0933396286005</v>
      </c>
      <c r="AA162" s="7">
        <f t="shared" si="39"/>
        <v>212.06526044980001</v>
      </c>
    </row>
    <row r="163" spans="1:27" s="4" customFormat="1" x14ac:dyDescent="0.25">
      <c r="A163" s="4">
        <v>2015</v>
      </c>
      <c r="B163" s="4" t="s">
        <v>32</v>
      </c>
      <c r="C163" s="4" t="s">
        <v>18</v>
      </c>
      <c r="D163" s="4" t="s">
        <v>23</v>
      </c>
      <c r="E163" s="5">
        <v>5.7290000000000001E-2</v>
      </c>
      <c r="F163" s="5">
        <v>3381.9819299999999</v>
      </c>
      <c r="G163" s="5">
        <v>130.05647999999999</v>
      </c>
      <c r="H163" s="5">
        <v>165.72721999999999</v>
      </c>
      <c r="I163" s="5">
        <v>123.00673999999999</v>
      </c>
      <c r="J163" s="5">
        <v>23.31054</v>
      </c>
      <c r="K163" s="5">
        <f t="shared" si="41"/>
        <v>3824.1402000000003</v>
      </c>
      <c r="L163" s="5">
        <v>262.08220999999998</v>
      </c>
      <c r="N163" s="4">
        <v>1</v>
      </c>
      <c r="P163" s="4">
        <v>2015</v>
      </c>
      <c r="Q163" s="4" t="s">
        <v>32</v>
      </c>
      <c r="R163" s="4" t="s">
        <v>18</v>
      </c>
      <c r="S163" s="4" t="s">
        <v>23</v>
      </c>
      <c r="T163" s="7">
        <f t="shared" si="32"/>
        <v>5.7290000000000001E-2</v>
      </c>
      <c r="U163" s="7">
        <f t="shared" si="33"/>
        <v>3381.9819299999999</v>
      </c>
      <c r="V163" s="7">
        <f t="shared" si="34"/>
        <v>130.05647999999999</v>
      </c>
      <c r="W163" s="7">
        <f t="shared" si="35"/>
        <v>165.72721999999999</v>
      </c>
      <c r="X163" s="7">
        <f t="shared" si="36"/>
        <v>123.00673999999999</v>
      </c>
      <c r="Y163" s="7">
        <f t="shared" si="37"/>
        <v>23.31054</v>
      </c>
      <c r="Z163" s="7">
        <f t="shared" si="38"/>
        <v>3824.1402000000003</v>
      </c>
      <c r="AA163" s="7">
        <f t="shared" si="39"/>
        <v>262.08220999999998</v>
      </c>
    </row>
    <row r="164" spans="1:27" s="6" customFormat="1" x14ac:dyDescent="0.25">
      <c r="A164" s="6">
        <v>2015</v>
      </c>
      <c r="B164" s="6" t="s">
        <v>32</v>
      </c>
      <c r="C164" s="6" t="s">
        <v>7</v>
      </c>
      <c r="D164" s="6" t="s">
        <v>6</v>
      </c>
      <c r="E164" s="7">
        <v>2.82E-3</v>
      </c>
      <c r="F164" s="7">
        <v>140.03827000000001</v>
      </c>
      <c r="G164" s="7">
        <v>3.9124699999999999</v>
      </c>
      <c r="H164" s="7">
        <v>3.2517100000000001</v>
      </c>
      <c r="I164" s="7">
        <v>22.502359999999999</v>
      </c>
      <c r="J164" s="7">
        <v>0.55373000000000006</v>
      </c>
      <c r="K164" s="7">
        <f t="shared" ref="K164:K166" si="42">SUM(E164:J164)</f>
        <v>170.26136000000005</v>
      </c>
      <c r="L164" s="7">
        <v>12.38724</v>
      </c>
      <c r="N164" s="6">
        <v>0.83150000000000002</v>
      </c>
      <c r="P164" s="6">
        <v>2015</v>
      </c>
      <c r="Q164" s="6" t="s">
        <v>32</v>
      </c>
      <c r="R164" s="6" t="s">
        <v>7</v>
      </c>
      <c r="S164" s="6" t="s">
        <v>6</v>
      </c>
      <c r="T164" s="7">
        <f t="shared" si="32"/>
        <v>2.34483E-3</v>
      </c>
      <c r="U164" s="7">
        <f t="shared" si="33"/>
        <v>116.44182150500001</v>
      </c>
      <c r="V164" s="7">
        <f t="shared" si="34"/>
        <v>3.2532188049999999</v>
      </c>
      <c r="W164" s="7">
        <f t="shared" si="35"/>
        <v>2.7037968650000002</v>
      </c>
      <c r="X164" s="7">
        <f t="shared" si="36"/>
        <v>18.710712340000001</v>
      </c>
      <c r="Y164" s="7">
        <f t="shared" si="37"/>
        <v>0.46042649500000005</v>
      </c>
      <c r="Z164" s="7">
        <f t="shared" si="38"/>
        <v>141.57232084000006</v>
      </c>
      <c r="AA164" s="7">
        <f t="shared" si="39"/>
        <v>10.299990060000001</v>
      </c>
    </row>
    <row r="165" spans="1:27" s="6" customFormat="1" x14ac:dyDescent="0.25">
      <c r="A165" s="6">
        <v>2015</v>
      </c>
      <c r="B165" s="6" t="s">
        <v>32</v>
      </c>
      <c r="C165" s="6" t="s">
        <v>7</v>
      </c>
      <c r="D165" s="6" t="s">
        <v>8</v>
      </c>
      <c r="E165" s="7">
        <v>1.021E-2</v>
      </c>
      <c r="F165" s="7">
        <v>1332.41347</v>
      </c>
      <c r="G165" s="7">
        <v>48.14602</v>
      </c>
      <c r="H165" s="7">
        <v>40.640250000000002</v>
      </c>
      <c r="I165" s="7">
        <v>55.680489999999999</v>
      </c>
      <c r="J165" s="7">
        <v>6.9108900000000002</v>
      </c>
      <c r="K165" s="7">
        <f t="shared" si="42"/>
        <v>1483.8013299999998</v>
      </c>
      <c r="L165" s="7">
        <v>104.75642000000001</v>
      </c>
      <c r="N165" s="6">
        <v>0.108</v>
      </c>
      <c r="P165" s="6">
        <v>2015</v>
      </c>
      <c r="Q165" s="6" t="s">
        <v>32</v>
      </c>
      <c r="R165" s="6" t="s">
        <v>7</v>
      </c>
      <c r="S165" s="6" t="s">
        <v>8</v>
      </c>
      <c r="T165" s="7">
        <f t="shared" si="32"/>
        <v>1.10268E-3</v>
      </c>
      <c r="U165" s="7">
        <f t="shared" si="33"/>
        <v>143.90065475999998</v>
      </c>
      <c r="V165" s="7">
        <f t="shared" si="34"/>
        <v>5.1997701599999999</v>
      </c>
      <c r="W165" s="7">
        <f t="shared" si="35"/>
        <v>4.3891470000000004</v>
      </c>
      <c r="X165" s="7">
        <f t="shared" si="36"/>
        <v>6.01349292</v>
      </c>
      <c r="Y165" s="7">
        <f t="shared" si="37"/>
        <v>0.74637611999999998</v>
      </c>
      <c r="Z165" s="7">
        <f t="shared" si="38"/>
        <v>160.25054363999996</v>
      </c>
      <c r="AA165" s="7">
        <f t="shared" si="39"/>
        <v>11.31369336</v>
      </c>
    </row>
    <row r="166" spans="1:27" s="6" customFormat="1" x14ac:dyDescent="0.25">
      <c r="A166" s="6">
        <v>2015</v>
      </c>
      <c r="B166" s="6" t="s">
        <v>32</v>
      </c>
      <c r="C166" s="6" t="s">
        <v>7</v>
      </c>
      <c r="D166" s="6" t="s">
        <v>9</v>
      </c>
      <c r="E166" s="7">
        <v>9.6299999999999997E-3</v>
      </c>
      <c r="F166" s="7">
        <v>1282.2685799999999</v>
      </c>
      <c r="G166" s="7">
        <v>44.004959999999997</v>
      </c>
      <c r="H166" s="7">
        <v>36.91395</v>
      </c>
      <c r="I166" s="7">
        <v>54.003450000000001</v>
      </c>
      <c r="J166" s="7">
        <v>6.2959399999999999</v>
      </c>
      <c r="K166" s="7">
        <f t="shared" si="42"/>
        <v>1423.4965099999997</v>
      </c>
      <c r="L166" s="7">
        <v>99.700360000000003</v>
      </c>
      <c r="N166" s="6">
        <v>0.63400000000000001</v>
      </c>
      <c r="P166" s="6">
        <v>2015</v>
      </c>
      <c r="Q166" s="6" t="s">
        <v>32</v>
      </c>
      <c r="R166" s="6" t="s">
        <v>7</v>
      </c>
      <c r="S166" s="6" t="s">
        <v>9</v>
      </c>
      <c r="T166" s="7">
        <f t="shared" si="32"/>
        <v>6.1054200000000003E-3</v>
      </c>
      <c r="U166" s="7">
        <f t="shared" si="33"/>
        <v>812.95827971999995</v>
      </c>
      <c r="V166" s="7">
        <f t="shared" si="34"/>
        <v>27.899144639999999</v>
      </c>
      <c r="W166" s="7">
        <f t="shared" si="35"/>
        <v>23.4034443</v>
      </c>
      <c r="X166" s="7">
        <f t="shared" si="36"/>
        <v>34.2381873</v>
      </c>
      <c r="Y166" s="7">
        <f t="shared" si="37"/>
        <v>3.9916259599999999</v>
      </c>
      <c r="Z166" s="7">
        <f t="shared" si="38"/>
        <v>902.49678733999986</v>
      </c>
      <c r="AA166" s="7">
        <f t="shared" si="39"/>
        <v>63.21002824</v>
      </c>
    </row>
    <row r="167" spans="1:27" x14ac:dyDescent="0.25">
      <c r="A167">
        <v>2015</v>
      </c>
      <c r="B167" t="s">
        <v>32</v>
      </c>
      <c r="C167" t="s">
        <v>19</v>
      </c>
      <c r="D167" s="3" t="s">
        <v>24</v>
      </c>
      <c r="E167" s="1">
        <v>1.6799999999999999E-2</v>
      </c>
      <c r="F167" s="1">
        <v>1504.04819</v>
      </c>
      <c r="G167" s="1">
        <v>60.460299999999997</v>
      </c>
      <c r="H167" s="1">
        <v>71.311710000000005</v>
      </c>
      <c r="I167" s="1">
        <v>60.57432</v>
      </c>
      <c r="J167" s="1">
        <v>11.037649999999999</v>
      </c>
      <c r="K167" s="1">
        <f>SUM(E167:J167)</f>
        <v>1707.4489699999999</v>
      </c>
      <c r="L167" s="1">
        <v>117.96296</v>
      </c>
      <c r="N167" s="1">
        <v>1.0025999999999999</v>
      </c>
      <c r="P167">
        <v>2015</v>
      </c>
      <c r="Q167" t="s">
        <v>32</v>
      </c>
      <c r="R167" t="s">
        <v>19</v>
      </c>
      <c r="S167" s="3" t="s">
        <v>24</v>
      </c>
      <c r="T167" s="7">
        <f t="shared" si="32"/>
        <v>1.6843679999999996E-2</v>
      </c>
      <c r="U167" s="7">
        <f t="shared" si="33"/>
        <v>1507.9587152939998</v>
      </c>
      <c r="V167" s="7">
        <f t="shared" si="34"/>
        <v>60.617496779999996</v>
      </c>
      <c r="W167" s="7">
        <f t="shared" si="35"/>
        <v>71.497120445999997</v>
      </c>
      <c r="X167" s="7">
        <f t="shared" si="36"/>
        <v>60.731813231999993</v>
      </c>
      <c r="Y167" s="7">
        <f t="shared" si="37"/>
        <v>11.066347889999999</v>
      </c>
      <c r="Z167" s="7">
        <f t="shared" si="38"/>
        <v>1711.8883373219999</v>
      </c>
      <c r="AA167" s="7">
        <f t="shared" si="39"/>
        <v>118.26966369599998</v>
      </c>
    </row>
    <row r="168" spans="1:27" s="8" customFormat="1" x14ac:dyDescent="0.25">
      <c r="A168" s="8">
        <v>2015</v>
      </c>
      <c r="B168" s="8" t="s">
        <v>32</v>
      </c>
      <c r="C168" s="8" t="s">
        <v>19</v>
      </c>
      <c r="D168" s="8" t="s">
        <v>25</v>
      </c>
      <c r="E168" s="9">
        <v>2.1590000000000002E-2</v>
      </c>
      <c r="F168" s="9">
        <v>1978.9354900000001</v>
      </c>
      <c r="G168" s="9">
        <v>81.123379999999997</v>
      </c>
      <c r="H168" s="9">
        <v>96.004829999999998</v>
      </c>
      <c r="I168" s="9">
        <v>74.602800000000002</v>
      </c>
      <c r="J168" s="9">
        <v>14.75975</v>
      </c>
      <c r="K168" s="9">
        <f>SUM(E168:J168)</f>
        <v>2245.4478400000003</v>
      </c>
      <c r="L168" s="9">
        <v>159.25730999999999</v>
      </c>
      <c r="N168" s="8">
        <v>0.93240999999999996</v>
      </c>
      <c r="P168" s="8">
        <v>2015</v>
      </c>
      <c r="Q168" s="8" t="s">
        <v>32</v>
      </c>
      <c r="R168" s="8" t="s">
        <v>19</v>
      </c>
      <c r="S168" s="8" t="s">
        <v>25</v>
      </c>
      <c r="T168" s="7">
        <f t="shared" si="32"/>
        <v>2.0130731900000001E-2</v>
      </c>
      <c r="U168" s="7">
        <f t="shared" si="33"/>
        <v>1845.1792402308999</v>
      </c>
      <c r="V168" s="7">
        <f t="shared" si="34"/>
        <v>75.640250745799989</v>
      </c>
      <c r="W168" s="7">
        <f t="shared" si="35"/>
        <v>89.515863540299989</v>
      </c>
      <c r="X168" s="7">
        <f t="shared" si="36"/>
        <v>69.560396748000002</v>
      </c>
      <c r="Y168" s="7">
        <f t="shared" si="37"/>
        <v>13.762138497500001</v>
      </c>
      <c r="Z168" s="7">
        <f t="shared" si="38"/>
        <v>2093.6780204944002</v>
      </c>
      <c r="AA168" s="7">
        <f t="shared" si="39"/>
        <v>148.49310841709999</v>
      </c>
    </row>
    <row r="169" spans="1:27" s="4" customFormat="1" x14ac:dyDescent="0.25">
      <c r="A169" s="4">
        <v>2015</v>
      </c>
      <c r="B169" s="4" t="s">
        <v>32</v>
      </c>
      <c r="C169" s="4" t="s">
        <v>19</v>
      </c>
      <c r="D169" s="4" t="s">
        <v>26</v>
      </c>
      <c r="E169" s="5">
        <v>3.4340000000000002E-2</v>
      </c>
      <c r="F169" s="5">
        <v>2448.52027</v>
      </c>
      <c r="G169" s="5">
        <v>102.90393</v>
      </c>
      <c r="H169" s="5">
        <v>126.00396000000001</v>
      </c>
      <c r="I169" s="5">
        <v>92.379530000000003</v>
      </c>
      <c r="J169" s="5">
        <v>17.882840000000002</v>
      </c>
      <c r="K169" s="5">
        <f>SUM(E169:J169)</f>
        <v>2787.7248700000005</v>
      </c>
      <c r="L169" s="5">
        <v>198.51006000000001</v>
      </c>
      <c r="N169" s="4">
        <v>1</v>
      </c>
      <c r="P169" s="4">
        <v>2015</v>
      </c>
      <c r="Q169" s="4" t="s">
        <v>32</v>
      </c>
      <c r="R169" s="4" t="s">
        <v>19</v>
      </c>
      <c r="S169" s="4" t="s">
        <v>26</v>
      </c>
      <c r="T169" s="7">
        <f t="shared" si="32"/>
        <v>3.4340000000000002E-2</v>
      </c>
      <c r="U169" s="7">
        <f t="shared" si="33"/>
        <v>2448.52027</v>
      </c>
      <c r="V169" s="7">
        <f t="shared" si="34"/>
        <v>102.90393</v>
      </c>
      <c r="W169" s="7">
        <f t="shared" si="35"/>
        <v>126.00396000000001</v>
      </c>
      <c r="X169" s="7">
        <f t="shared" si="36"/>
        <v>92.379530000000003</v>
      </c>
      <c r="Y169" s="7">
        <f t="shared" si="37"/>
        <v>17.882840000000002</v>
      </c>
      <c r="Z169" s="7">
        <f t="shared" si="38"/>
        <v>2787.7248700000005</v>
      </c>
      <c r="AA169" s="7">
        <f t="shared" si="39"/>
        <v>198.51006000000001</v>
      </c>
    </row>
    <row r="170" spans="1:27" s="6" customFormat="1" x14ac:dyDescent="0.25">
      <c r="A170" s="6">
        <v>2015</v>
      </c>
      <c r="B170" s="6" t="s">
        <v>32</v>
      </c>
      <c r="C170" s="6" t="s">
        <v>7</v>
      </c>
      <c r="D170" s="6" t="s">
        <v>6</v>
      </c>
      <c r="E170" s="7">
        <v>2.82E-3</v>
      </c>
      <c r="F170" s="7">
        <v>140.03827000000001</v>
      </c>
      <c r="G170" s="7">
        <v>3.9124699999999999</v>
      </c>
      <c r="H170" s="7">
        <v>3.2517100000000001</v>
      </c>
      <c r="I170" s="7">
        <v>22.502359999999999</v>
      </c>
      <c r="J170" s="7">
        <v>0.55373000000000006</v>
      </c>
      <c r="K170" s="7">
        <f t="shared" ref="K170:K172" si="43">SUM(E170:J170)</f>
        <v>170.26136000000005</v>
      </c>
      <c r="L170" s="7">
        <v>12.38724</v>
      </c>
      <c r="N170" s="6">
        <v>1.2737000000000001</v>
      </c>
      <c r="P170" s="6">
        <v>2015</v>
      </c>
      <c r="Q170" s="6" t="s">
        <v>32</v>
      </c>
      <c r="R170" s="6" t="s">
        <v>7</v>
      </c>
      <c r="S170" s="6" t="s">
        <v>6</v>
      </c>
      <c r="T170" s="7">
        <f t="shared" si="32"/>
        <v>3.5918340000000003E-3</v>
      </c>
      <c r="U170" s="7">
        <f t="shared" si="33"/>
        <v>178.36674449900002</v>
      </c>
      <c r="V170" s="7">
        <f t="shared" si="34"/>
        <v>4.9833130390000004</v>
      </c>
      <c r="W170" s="7">
        <f t="shared" si="35"/>
        <v>4.1417030270000001</v>
      </c>
      <c r="X170" s="7">
        <f t="shared" si="36"/>
        <v>28.661255932</v>
      </c>
      <c r="Y170" s="7">
        <f t="shared" si="37"/>
        <v>0.7052859010000001</v>
      </c>
      <c r="Z170" s="7">
        <f t="shared" si="38"/>
        <v>216.86189423200008</v>
      </c>
      <c r="AA170" s="7">
        <f t="shared" si="39"/>
        <v>15.777627588000001</v>
      </c>
    </row>
    <row r="171" spans="1:27" s="6" customFormat="1" x14ac:dyDescent="0.25">
      <c r="A171" s="6">
        <v>2015</v>
      </c>
      <c r="B171" s="6" t="s">
        <v>32</v>
      </c>
      <c r="C171" s="6" t="s">
        <v>7</v>
      </c>
      <c r="D171" s="6" t="s">
        <v>8</v>
      </c>
      <c r="E171" s="7">
        <v>1.021E-2</v>
      </c>
      <c r="F171" s="7">
        <v>1332.41347</v>
      </c>
      <c r="G171" s="7">
        <v>48.14602</v>
      </c>
      <c r="H171" s="7">
        <v>40.640250000000002</v>
      </c>
      <c r="I171" s="7">
        <v>55.680489999999999</v>
      </c>
      <c r="J171" s="7">
        <v>6.9108900000000002</v>
      </c>
      <c r="K171" s="7">
        <f t="shared" si="43"/>
        <v>1483.8013299999998</v>
      </c>
      <c r="L171" s="7">
        <v>104.75642000000001</v>
      </c>
      <c r="N171" s="6">
        <v>0.16539999999999999</v>
      </c>
      <c r="P171" s="6">
        <v>2015</v>
      </c>
      <c r="Q171" s="6" t="s">
        <v>32</v>
      </c>
      <c r="R171" s="6" t="s">
        <v>7</v>
      </c>
      <c r="S171" s="6" t="s">
        <v>8</v>
      </c>
      <c r="T171" s="7">
        <f t="shared" si="32"/>
        <v>1.6887339999999999E-3</v>
      </c>
      <c r="U171" s="7">
        <f t="shared" si="33"/>
        <v>220.38118793799998</v>
      </c>
      <c r="V171" s="7">
        <f t="shared" si="34"/>
        <v>7.9633517079999994</v>
      </c>
      <c r="W171" s="7">
        <f t="shared" si="35"/>
        <v>6.7218973499999999</v>
      </c>
      <c r="X171" s="7">
        <f t="shared" si="36"/>
        <v>9.2095530459999999</v>
      </c>
      <c r="Y171" s="7">
        <f t="shared" si="37"/>
        <v>1.1430612060000001</v>
      </c>
      <c r="Z171" s="7">
        <f t="shared" si="38"/>
        <v>245.42073998199996</v>
      </c>
      <c r="AA171" s="7">
        <f t="shared" si="39"/>
        <v>17.326711868</v>
      </c>
    </row>
    <row r="172" spans="1:27" s="6" customFormat="1" x14ac:dyDescent="0.25">
      <c r="A172" s="6">
        <v>2015</v>
      </c>
      <c r="B172" s="6" t="s">
        <v>32</v>
      </c>
      <c r="C172" s="6" t="s">
        <v>7</v>
      </c>
      <c r="D172" s="6" t="s">
        <v>9</v>
      </c>
      <c r="E172" s="7">
        <v>9.6299999999999997E-3</v>
      </c>
      <c r="F172" s="7">
        <v>1282.2685799999999</v>
      </c>
      <c r="G172" s="7">
        <v>44.004959999999997</v>
      </c>
      <c r="H172" s="7">
        <v>36.91395</v>
      </c>
      <c r="I172" s="7">
        <v>54.003450000000001</v>
      </c>
      <c r="J172" s="7">
        <v>6.2959399999999999</v>
      </c>
      <c r="K172" s="7">
        <f t="shared" si="43"/>
        <v>1423.4965099999997</v>
      </c>
      <c r="L172" s="7">
        <v>99.700360000000003</v>
      </c>
      <c r="N172" s="6">
        <v>0.97119999999999995</v>
      </c>
      <c r="P172" s="6">
        <v>2015</v>
      </c>
      <c r="Q172" s="6" t="s">
        <v>32</v>
      </c>
      <c r="R172" s="6" t="s">
        <v>7</v>
      </c>
      <c r="S172" s="6" t="s">
        <v>9</v>
      </c>
      <c r="T172" s="7">
        <f t="shared" si="32"/>
        <v>9.3526559999999991E-3</v>
      </c>
      <c r="U172" s="7">
        <f t="shared" si="33"/>
        <v>1245.3392448959999</v>
      </c>
      <c r="V172" s="7">
        <f t="shared" si="34"/>
        <v>42.737617151999991</v>
      </c>
      <c r="W172" s="7">
        <f t="shared" si="35"/>
        <v>35.850828239999998</v>
      </c>
      <c r="X172" s="7">
        <f t="shared" si="36"/>
        <v>52.448150640000001</v>
      </c>
      <c r="Y172" s="7">
        <f t="shared" si="37"/>
        <v>6.1146169279999993</v>
      </c>
      <c r="Z172" s="7">
        <f t="shared" si="38"/>
        <v>1382.4998105119996</v>
      </c>
      <c r="AA172" s="7">
        <f t="shared" si="39"/>
        <v>96.828989632000003</v>
      </c>
    </row>
    <row r="173" spans="1:27" x14ac:dyDescent="0.25">
      <c r="A173">
        <v>2015</v>
      </c>
      <c r="B173" t="s">
        <v>32</v>
      </c>
      <c r="C173" t="s">
        <v>20</v>
      </c>
      <c r="D173" s="3" t="s">
        <v>28</v>
      </c>
      <c r="E173" s="1">
        <v>2.0119999999999999E-2</v>
      </c>
      <c r="F173" s="1">
        <v>2358.87896</v>
      </c>
      <c r="G173" s="1">
        <v>91.538700000000006</v>
      </c>
      <c r="H173" s="1">
        <v>98.462509999999995</v>
      </c>
      <c r="I173" s="1">
        <v>83.281139999999994</v>
      </c>
      <c r="J173" s="1">
        <v>15.71827</v>
      </c>
      <c r="K173" s="1">
        <f>SUM(E173:J173)</f>
        <v>2647.8996999999999</v>
      </c>
      <c r="L173" s="1">
        <v>185.57133999999999</v>
      </c>
      <c r="N173" s="1">
        <v>1.0623</v>
      </c>
      <c r="P173">
        <v>2015</v>
      </c>
      <c r="Q173" t="s">
        <v>32</v>
      </c>
      <c r="R173" t="s">
        <v>20</v>
      </c>
      <c r="S173" s="3" t="s">
        <v>28</v>
      </c>
      <c r="T173" s="7">
        <f t="shared" si="32"/>
        <v>2.1373475999999999E-2</v>
      </c>
      <c r="U173" s="7">
        <f t="shared" si="33"/>
        <v>2505.8371192079999</v>
      </c>
      <c r="V173" s="7">
        <f t="shared" si="34"/>
        <v>97.241561010000012</v>
      </c>
      <c r="W173" s="7">
        <f t="shared" si="35"/>
        <v>104.596724373</v>
      </c>
      <c r="X173" s="7">
        <f t="shared" si="36"/>
        <v>88.469555021999994</v>
      </c>
      <c r="Y173" s="7">
        <f t="shared" si="37"/>
        <v>16.697518220999999</v>
      </c>
      <c r="Z173" s="7">
        <f t="shared" si="38"/>
        <v>2812.86385131</v>
      </c>
      <c r="AA173" s="7">
        <f t="shared" si="39"/>
        <v>197.13243448200001</v>
      </c>
    </row>
    <row r="174" spans="1:27" s="10" customFormat="1" x14ac:dyDescent="0.25">
      <c r="A174" s="10">
        <v>2015</v>
      </c>
      <c r="B174" s="10" t="s">
        <v>32</v>
      </c>
      <c r="C174" s="10" t="s">
        <v>20</v>
      </c>
      <c r="D174" s="10" t="s">
        <v>27</v>
      </c>
      <c r="E174" s="11">
        <v>4.7699999999999999E-2</v>
      </c>
      <c r="F174" s="11">
        <v>3124.2895100000001</v>
      </c>
      <c r="G174" s="11">
        <v>120.75807</v>
      </c>
      <c r="H174" s="11">
        <v>161.59585000000001</v>
      </c>
      <c r="I174" s="11">
        <v>105.50492</v>
      </c>
      <c r="J174" s="11">
        <v>23.955369999999998</v>
      </c>
      <c r="K174" s="11">
        <f>SUM(E174:J174)</f>
        <v>3536.1514200000001</v>
      </c>
      <c r="L174" s="11">
        <v>236.63500999999999</v>
      </c>
      <c r="N174" s="10">
        <v>0.98834999999999995</v>
      </c>
      <c r="P174" s="10">
        <v>2015</v>
      </c>
      <c r="Q174" s="10" t="s">
        <v>32</v>
      </c>
      <c r="R174" s="10" t="s">
        <v>20</v>
      </c>
      <c r="S174" s="10" t="s">
        <v>27</v>
      </c>
      <c r="T174" s="7">
        <f t="shared" si="32"/>
        <v>4.7144294999999996E-2</v>
      </c>
      <c r="U174" s="7">
        <f t="shared" si="33"/>
        <v>3087.8915372084998</v>
      </c>
      <c r="V174" s="7">
        <f t="shared" si="34"/>
        <v>119.3512384845</v>
      </c>
      <c r="W174" s="7">
        <f t="shared" si="35"/>
        <v>159.71325834750002</v>
      </c>
      <c r="X174" s="7">
        <f t="shared" si="36"/>
        <v>104.27578768199999</v>
      </c>
      <c r="Y174" s="7">
        <f t="shared" si="37"/>
        <v>23.676289939499998</v>
      </c>
      <c r="Z174" s="7">
        <f t="shared" si="38"/>
        <v>3494.9552559570002</v>
      </c>
      <c r="AA174" s="7">
        <f t="shared" si="39"/>
        <v>233.87821213349997</v>
      </c>
    </row>
    <row r="175" spans="1:27" s="8" customFormat="1" x14ac:dyDescent="0.25">
      <c r="A175" s="8">
        <v>2015</v>
      </c>
      <c r="B175" s="8" t="s">
        <v>32</v>
      </c>
      <c r="C175" s="8" t="s">
        <v>20</v>
      </c>
      <c r="D175" s="8" t="s">
        <v>29</v>
      </c>
      <c r="E175" s="9">
        <v>5.4089999999999999E-2</v>
      </c>
      <c r="F175" s="9">
        <v>3673.3793599999999</v>
      </c>
      <c r="G175" s="9">
        <v>144.11396999999999</v>
      </c>
      <c r="H175" s="9">
        <v>190.61493999999999</v>
      </c>
      <c r="I175" s="9">
        <v>121.30246</v>
      </c>
      <c r="J175" s="9">
        <v>28.283660000000001</v>
      </c>
      <c r="K175" s="9">
        <f>SUM(E175:J175)</f>
        <v>4157.7484800000002</v>
      </c>
      <c r="L175" s="9">
        <v>283.24484999999999</v>
      </c>
      <c r="N175" s="8">
        <v>0.93240999999999996</v>
      </c>
      <c r="P175" s="8">
        <v>2015</v>
      </c>
      <c r="Q175" s="8" t="s">
        <v>32</v>
      </c>
      <c r="R175" s="8" t="s">
        <v>20</v>
      </c>
      <c r="S175" s="8" t="s">
        <v>29</v>
      </c>
      <c r="T175" s="7">
        <f t="shared" si="32"/>
        <v>5.0434056899999996E-2</v>
      </c>
      <c r="U175" s="7">
        <f t="shared" si="33"/>
        <v>3425.0956490576</v>
      </c>
      <c r="V175" s="7">
        <f t="shared" si="34"/>
        <v>134.3733067677</v>
      </c>
      <c r="W175" s="7">
        <f t="shared" si="35"/>
        <v>177.73127620539998</v>
      </c>
      <c r="X175" s="7">
        <f t="shared" si="36"/>
        <v>113.10362672859999</v>
      </c>
      <c r="Y175" s="7">
        <f t="shared" si="37"/>
        <v>26.371967420600001</v>
      </c>
      <c r="Z175" s="7">
        <f t="shared" si="38"/>
        <v>3876.7262602368</v>
      </c>
      <c r="AA175" s="7">
        <f t="shared" si="39"/>
        <v>264.10033058849996</v>
      </c>
    </row>
    <row r="176" spans="1:27" s="4" customFormat="1" x14ac:dyDescent="0.25">
      <c r="A176" s="4">
        <v>2015</v>
      </c>
      <c r="B176" s="4" t="s">
        <v>32</v>
      </c>
      <c r="C176" s="4" t="s">
        <v>20</v>
      </c>
      <c r="D176" s="4" t="s">
        <v>30</v>
      </c>
      <c r="E176" s="5">
        <v>6.4640000000000003E-2</v>
      </c>
      <c r="F176" s="5">
        <v>4028.4366799999998</v>
      </c>
      <c r="G176" s="5">
        <v>161.63699</v>
      </c>
      <c r="H176" s="5">
        <v>214.21938</v>
      </c>
      <c r="I176" s="5">
        <v>135.92276000000001</v>
      </c>
      <c r="J176" s="5">
        <v>30.492660000000001</v>
      </c>
      <c r="K176" s="5">
        <f>SUM(E176:J176)</f>
        <v>4570.773110000001</v>
      </c>
      <c r="L176" s="5">
        <v>314.11727999999999</v>
      </c>
      <c r="N176" s="4">
        <v>1</v>
      </c>
      <c r="P176" s="4">
        <v>2015</v>
      </c>
      <c r="Q176" s="4" t="s">
        <v>32</v>
      </c>
      <c r="R176" s="4" t="s">
        <v>20</v>
      </c>
      <c r="S176" s="4" t="s">
        <v>30</v>
      </c>
      <c r="T176" s="7">
        <f t="shared" si="32"/>
        <v>6.4640000000000003E-2</v>
      </c>
      <c r="U176" s="7">
        <f t="shared" si="33"/>
        <v>4028.4366799999998</v>
      </c>
      <c r="V176" s="7">
        <f t="shared" si="34"/>
        <v>161.63699</v>
      </c>
      <c r="W176" s="7">
        <f t="shared" si="35"/>
        <v>214.21938</v>
      </c>
      <c r="X176" s="7">
        <f t="shared" si="36"/>
        <v>135.92276000000001</v>
      </c>
      <c r="Y176" s="7">
        <f t="shared" si="37"/>
        <v>30.492660000000001</v>
      </c>
      <c r="Z176" s="7">
        <f t="shared" si="38"/>
        <v>4570.773110000001</v>
      </c>
      <c r="AA176" s="7">
        <f t="shared" si="39"/>
        <v>314.11727999999999</v>
      </c>
    </row>
    <row r="177" spans="1:27" x14ac:dyDescent="0.25">
      <c r="T177" s="7">
        <f t="shared" si="32"/>
        <v>0</v>
      </c>
      <c r="U177" s="7">
        <f t="shared" si="33"/>
        <v>0</v>
      </c>
      <c r="V177" s="7">
        <f t="shared" si="34"/>
        <v>0</v>
      </c>
      <c r="W177" s="7">
        <f t="shared" si="35"/>
        <v>0</v>
      </c>
      <c r="X177" s="7">
        <f t="shared" si="36"/>
        <v>0</v>
      </c>
      <c r="Y177" s="7">
        <f t="shared" si="37"/>
        <v>0</v>
      </c>
      <c r="Z177" s="7">
        <f t="shared" si="38"/>
        <v>0</v>
      </c>
      <c r="AA177" s="7">
        <f t="shared" si="39"/>
        <v>0</v>
      </c>
    </row>
    <row r="178" spans="1:27" s="6" customFormat="1" x14ac:dyDescent="0.25">
      <c r="A178" s="6">
        <v>2015</v>
      </c>
      <c r="B178" s="6" t="s">
        <v>36</v>
      </c>
      <c r="C178" s="6" t="s">
        <v>7</v>
      </c>
      <c r="D178" s="6" t="s">
        <v>6</v>
      </c>
      <c r="E178" s="7">
        <v>2.5400000000000002E-3</v>
      </c>
      <c r="F178" s="7">
        <v>131.35652999999999</v>
      </c>
      <c r="G178" s="7">
        <v>0.50693999999999995</v>
      </c>
      <c r="H178" s="7">
        <v>43.60472</v>
      </c>
      <c r="I178" s="7">
        <v>20.757680000000001</v>
      </c>
      <c r="J178" s="7">
        <v>0.19994000000000001</v>
      </c>
      <c r="K178" s="7">
        <f t="shared" ref="K178:K184" si="44">SUM(E178:J178)</f>
        <v>196.42834999999999</v>
      </c>
      <c r="L178" s="7">
        <v>12.035539999999999</v>
      </c>
      <c r="N178" s="6">
        <v>1.4399</v>
      </c>
      <c r="P178" s="6">
        <v>2015</v>
      </c>
      <c r="Q178" s="6" t="s">
        <v>36</v>
      </c>
      <c r="R178" s="6" t="s">
        <v>7</v>
      </c>
      <c r="S178" s="6" t="s">
        <v>6</v>
      </c>
      <c r="T178" s="7">
        <f t="shared" si="32"/>
        <v>3.6573460000000001E-3</v>
      </c>
      <c r="U178" s="7">
        <f t="shared" si="33"/>
        <v>189.14026754699998</v>
      </c>
      <c r="V178" s="7">
        <f t="shared" si="34"/>
        <v>0.72994290599999989</v>
      </c>
      <c r="W178" s="7">
        <f t="shared" si="35"/>
        <v>62.786436328000001</v>
      </c>
      <c r="X178" s="7">
        <f t="shared" si="36"/>
        <v>29.888983432</v>
      </c>
      <c r="Y178" s="7">
        <f t="shared" si="37"/>
        <v>0.28789360600000002</v>
      </c>
      <c r="Z178" s="7">
        <f t="shared" si="38"/>
        <v>282.837181165</v>
      </c>
      <c r="AA178" s="7">
        <f t="shared" si="39"/>
        <v>17.329974045999997</v>
      </c>
    </row>
    <row r="179" spans="1:27" s="6" customFormat="1" x14ac:dyDescent="0.25">
      <c r="A179" s="6">
        <v>2015</v>
      </c>
      <c r="B179" s="6" t="s">
        <v>36</v>
      </c>
      <c r="C179" s="6" t="s">
        <v>7</v>
      </c>
      <c r="D179" s="6" t="s">
        <v>8</v>
      </c>
      <c r="E179" s="7">
        <v>6.7000000000000002E-3</v>
      </c>
      <c r="F179" s="7">
        <v>1218.0060599999999</v>
      </c>
      <c r="G179" s="7">
        <v>6.6615799999999998</v>
      </c>
      <c r="H179" s="7">
        <v>527.41625999999997</v>
      </c>
      <c r="I179" s="7">
        <v>34.34393</v>
      </c>
      <c r="J179" s="7">
        <v>2.58866</v>
      </c>
      <c r="K179" s="7">
        <f t="shared" si="44"/>
        <v>1789.0231899999997</v>
      </c>
      <c r="L179" s="7">
        <v>99.751609999999999</v>
      </c>
      <c r="N179" s="6">
        <v>0.187</v>
      </c>
      <c r="P179" s="6">
        <v>2015</v>
      </c>
      <c r="Q179" s="6" t="s">
        <v>36</v>
      </c>
      <c r="R179" s="6" t="s">
        <v>7</v>
      </c>
      <c r="S179" s="6" t="s">
        <v>8</v>
      </c>
      <c r="T179" s="7">
        <f t="shared" si="32"/>
        <v>1.2528999999999999E-3</v>
      </c>
      <c r="U179" s="7">
        <f t="shared" si="33"/>
        <v>227.76713321999998</v>
      </c>
      <c r="V179" s="7">
        <f t="shared" si="34"/>
        <v>1.24571546</v>
      </c>
      <c r="W179" s="7">
        <f t="shared" si="35"/>
        <v>98.626840619999996</v>
      </c>
      <c r="X179" s="7">
        <f t="shared" si="36"/>
        <v>6.4223149099999999</v>
      </c>
      <c r="Y179" s="7">
        <f t="shared" si="37"/>
        <v>0.48407941999999998</v>
      </c>
      <c r="Z179" s="7">
        <f t="shared" si="38"/>
        <v>334.54733652999994</v>
      </c>
      <c r="AA179" s="7">
        <f t="shared" si="39"/>
        <v>18.653551069999999</v>
      </c>
    </row>
    <row r="180" spans="1:27" s="6" customFormat="1" x14ac:dyDescent="0.25">
      <c r="A180" s="6">
        <v>2015</v>
      </c>
      <c r="B180" s="6" t="s">
        <v>36</v>
      </c>
      <c r="C180" s="6" t="s">
        <v>7</v>
      </c>
      <c r="D180" s="6" t="s">
        <v>9</v>
      </c>
      <c r="E180" s="7">
        <v>6.4099999999999999E-3</v>
      </c>
      <c r="F180" s="7">
        <v>1177.2358899999999</v>
      </c>
      <c r="G180" s="7">
        <v>5.8773099999999996</v>
      </c>
      <c r="H180" s="7">
        <v>484.36646000000002</v>
      </c>
      <c r="I180" s="7">
        <v>34.394509999999997</v>
      </c>
      <c r="J180" s="7">
        <v>2.32362</v>
      </c>
      <c r="K180" s="7">
        <f t="shared" si="44"/>
        <v>1704.2041999999999</v>
      </c>
      <c r="L180" s="7">
        <v>95.110290000000006</v>
      </c>
      <c r="N180" s="6">
        <v>1.0979000000000001</v>
      </c>
      <c r="P180" s="6">
        <v>2015</v>
      </c>
      <c r="Q180" s="6" t="s">
        <v>36</v>
      </c>
      <c r="R180" s="6" t="s">
        <v>7</v>
      </c>
      <c r="S180" s="6" t="s">
        <v>9</v>
      </c>
      <c r="T180" s="7">
        <f t="shared" si="32"/>
        <v>7.0375390000000006E-3</v>
      </c>
      <c r="U180" s="7">
        <f t="shared" si="33"/>
        <v>1292.4872836310001</v>
      </c>
      <c r="V180" s="7">
        <f t="shared" si="34"/>
        <v>6.4526986490000002</v>
      </c>
      <c r="W180" s="7">
        <f t="shared" si="35"/>
        <v>531.78593643400006</v>
      </c>
      <c r="X180" s="7">
        <f t="shared" si="36"/>
        <v>37.761732529</v>
      </c>
      <c r="Y180" s="7">
        <f t="shared" si="37"/>
        <v>2.5511023980000003</v>
      </c>
      <c r="Z180" s="7">
        <f t="shared" si="38"/>
        <v>1871.0457911800002</v>
      </c>
      <c r="AA180" s="7">
        <f t="shared" si="39"/>
        <v>104.42158739100002</v>
      </c>
    </row>
    <row r="181" spans="1:27" x14ac:dyDescent="0.25">
      <c r="A181">
        <v>2015</v>
      </c>
      <c r="B181" t="s">
        <v>36</v>
      </c>
      <c r="C181" t="s">
        <v>18</v>
      </c>
      <c r="D181" s="3" t="s">
        <v>17</v>
      </c>
      <c r="E181" s="1">
        <v>8.1399999999999997E-3</v>
      </c>
      <c r="F181" s="1">
        <v>1513.3124399999999</v>
      </c>
      <c r="G181" s="1">
        <v>8.2594999999999992</v>
      </c>
      <c r="H181" s="1">
        <v>637.27679000000001</v>
      </c>
      <c r="I181" s="1">
        <v>41.321010000000001</v>
      </c>
      <c r="J181" s="1">
        <v>3.2353000000000001</v>
      </c>
      <c r="K181" s="1">
        <f t="shared" si="44"/>
        <v>2203.4131799999996</v>
      </c>
      <c r="L181" s="1">
        <v>122.82684999999999</v>
      </c>
      <c r="N181" s="1">
        <v>1.1269</v>
      </c>
      <c r="P181">
        <v>2015</v>
      </c>
      <c r="Q181" t="s">
        <v>36</v>
      </c>
      <c r="R181" t="s">
        <v>18</v>
      </c>
      <c r="S181" s="3" t="s">
        <v>17</v>
      </c>
      <c r="T181" s="7">
        <f t="shared" si="32"/>
        <v>9.1729659999999994E-3</v>
      </c>
      <c r="U181" s="7">
        <f t="shared" si="33"/>
        <v>1705.351788636</v>
      </c>
      <c r="V181" s="7">
        <f t="shared" si="34"/>
        <v>9.3076305499999989</v>
      </c>
      <c r="W181" s="7">
        <f t="shared" si="35"/>
        <v>718.14721465100001</v>
      </c>
      <c r="X181" s="7">
        <f t="shared" si="36"/>
        <v>46.564646169</v>
      </c>
      <c r="Y181" s="7">
        <f t="shared" si="37"/>
        <v>3.6458595700000003</v>
      </c>
      <c r="Z181" s="7">
        <f t="shared" si="38"/>
        <v>2483.0263125419997</v>
      </c>
      <c r="AA181" s="7">
        <f t="shared" si="39"/>
        <v>138.41357726499999</v>
      </c>
    </row>
    <row r="182" spans="1:27" s="10" customFormat="1" x14ac:dyDescent="0.25">
      <c r="A182" s="10">
        <v>2015</v>
      </c>
      <c r="B182" s="10" t="s">
        <v>36</v>
      </c>
      <c r="C182" s="10" t="s">
        <v>18</v>
      </c>
      <c r="D182" s="10" t="s">
        <v>21</v>
      </c>
      <c r="E182" s="11">
        <v>3.5229999999999997E-2</v>
      </c>
      <c r="F182" s="11">
        <v>2308.2177900000002</v>
      </c>
      <c r="G182" s="11">
        <v>29.31427</v>
      </c>
      <c r="H182" s="11">
        <v>811.74148000000002</v>
      </c>
      <c r="I182" s="11">
        <v>61.858840000000001</v>
      </c>
      <c r="J182" s="11">
        <v>10.4933</v>
      </c>
      <c r="K182" s="11">
        <f t="shared" si="44"/>
        <v>3221.6609100000001</v>
      </c>
      <c r="L182" s="11">
        <v>176.98179999999999</v>
      </c>
      <c r="N182" s="10">
        <v>0.98834999999999995</v>
      </c>
      <c r="P182" s="10">
        <v>2015</v>
      </c>
      <c r="Q182" s="10" t="s">
        <v>36</v>
      </c>
      <c r="R182" s="10" t="s">
        <v>18</v>
      </c>
      <c r="S182" s="10" t="s">
        <v>21</v>
      </c>
      <c r="T182" s="7">
        <f t="shared" si="32"/>
        <v>3.4819570499999994E-2</v>
      </c>
      <c r="U182" s="7">
        <f t="shared" si="33"/>
        <v>2281.3270527465002</v>
      </c>
      <c r="V182" s="7">
        <f t="shared" si="34"/>
        <v>28.972758754499999</v>
      </c>
      <c r="W182" s="7">
        <f t="shared" si="35"/>
        <v>802.28469175800001</v>
      </c>
      <c r="X182" s="7">
        <f t="shared" si="36"/>
        <v>61.138184513999995</v>
      </c>
      <c r="Y182" s="7">
        <f t="shared" si="37"/>
        <v>10.371053054999999</v>
      </c>
      <c r="Z182" s="7">
        <f t="shared" si="38"/>
        <v>3184.1285603984998</v>
      </c>
      <c r="AA182" s="7">
        <f t="shared" si="39"/>
        <v>174.91996202999999</v>
      </c>
    </row>
    <row r="183" spans="1:27" s="8" customFormat="1" x14ac:dyDescent="0.25">
      <c r="A183" s="8">
        <v>2015</v>
      </c>
      <c r="B183" s="8" t="s">
        <v>36</v>
      </c>
      <c r="C183" s="8" t="s">
        <v>18</v>
      </c>
      <c r="D183" s="8" t="s">
        <v>22</v>
      </c>
      <c r="E183" s="9">
        <v>4.0079999999999998E-2</v>
      </c>
      <c r="F183" s="9">
        <v>2784.47408</v>
      </c>
      <c r="G183" s="9">
        <v>37.820500000000003</v>
      </c>
      <c r="H183" s="9">
        <v>990.71441000000004</v>
      </c>
      <c r="I183" s="9">
        <v>70.240870000000001</v>
      </c>
      <c r="J183" s="9">
        <v>13.04119</v>
      </c>
      <c r="K183" s="9">
        <f t="shared" si="44"/>
        <v>3896.33113</v>
      </c>
      <c r="L183" s="9">
        <v>219.0455</v>
      </c>
      <c r="N183" s="8">
        <v>0.93240999999999996</v>
      </c>
      <c r="P183" s="8">
        <v>2015</v>
      </c>
      <c r="Q183" s="8" t="s">
        <v>36</v>
      </c>
      <c r="R183" s="8" t="s">
        <v>18</v>
      </c>
      <c r="S183" s="8" t="s">
        <v>22</v>
      </c>
      <c r="T183" s="7">
        <f t="shared" si="32"/>
        <v>3.7370992799999996E-2</v>
      </c>
      <c r="U183" s="7">
        <f t="shared" si="33"/>
        <v>2596.2714769327999</v>
      </c>
      <c r="V183" s="7">
        <f t="shared" si="34"/>
        <v>35.264212405000002</v>
      </c>
      <c r="W183" s="7">
        <f t="shared" si="35"/>
        <v>923.75202302809998</v>
      </c>
      <c r="X183" s="7">
        <f t="shared" si="36"/>
        <v>65.493289596699995</v>
      </c>
      <c r="Y183" s="7">
        <f t="shared" si="37"/>
        <v>12.1597359679</v>
      </c>
      <c r="Z183" s="7">
        <f t="shared" si="38"/>
        <v>3632.9781089232997</v>
      </c>
      <c r="AA183" s="7">
        <f t="shared" si="39"/>
        <v>204.24021465499999</v>
      </c>
    </row>
    <row r="184" spans="1:27" s="4" customFormat="1" x14ac:dyDescent="0.25">
      <c r="A184" s="4">
        <v>2015</v>
      </c>
      <c r="B184" s="4" t="s">
        <v>36</v>
      </c>
      <c r="C184" s="4" t="s">
        <v>18</v>
      </c>
      <c r="D184" s="4" t="s">
        <v>23</v>
      </c>
      <c r="E184" s="5">
        <v>5.1459999999999999E-2</v>
      </c>
      <c r="F184" s="5">
        <v>3195.8945899999999</v>
      </c>
      <c r="G184" s="5">
        <v>61.069490000000002</v>
      </c>
      <c r="H184" s="5">
        <v>977.52112</v>
      </c>
      <c r="I184" s="5">
        <v>87.565269999999998</v>
      </c>
      <c r="J184" s="5">
        <v>16.12893</v>
      </c>
      <c r="K184" s="5">
        <f t="shared" si="44"/>
        <v>4338.2308599999997</v>
      </c>
      <c r="L184" s="5">
        <v>254.10655</v>
      </c>
      <c r="N184" s="4">
        <v>1</v>
      </c>
      <c r="P184" s="4">
        <v>2015</v>
      </c>
      <c r="Q184" s="4" t="s">
        <v>36</v>
      </c>
      <c r="R184" s="4" t="s">
        <v>18</v>
      </c>
      <c r="S184" s="4" t="s">
        <v>23</v>
      </c>
      <c r="T184" s="7">
        <f t="shared" si="32"/>
        <v>5.1459999999999999E-2</v>
      </c>
      <c r="U184" s="7">
        <f t="shared" si="33"/>
        <v>3195.8945899999999</v>
      </c>
      <c r="V184" s="7">
        <f t="shared" si="34"/>
        <v>61.069490000000002</v>
      </c>
      <c r="W184" s="7">
        <f t="shared" si="35"/>
        <v>977.52112</v>
      </c>
      <c r="X184" s="7">
        <f t="shared" si="36"/>
        <v>87.565269999999998</v>
      </c>
      <c r="Y184" s="7">
        <f t="shared" si="37"/>
        <v>16.12893</v>
      </c>
      <c r="Z184" s="7">
        <f t="shared" si="38"/>
        <v>4338.2308599999997</v>
      </c>
      <c r="AA184" s="7">
        <f t="shared" si="39"/>
        <v>254.10655</v>
      </c>
    </row>
    <row r="185" spans="1:27" s="6" customFormat="1" x14ac:dyDescent="0.25">
      <c r="A185" s="6">
        <v>2015</v>
      </c>
      <c r="B185" s="6" t="s">
        <v>36</v>
      </c>
      <c r="C185" s="6" t="s">
        <v>7</v>
      </c>
      <c r="D185" s="6" t="s">
        <v>6</v>
      </c>
      <c r="E185" s="7">
        <v>2.5400000000000002E-3</v>
      </c>
      <c r="F185" s="7">
        <v>131.35652999999999</v>
      </c>
      <c r="G185" s="7">
        <v>0.50693999999999995</v>
      </c>
      <c r="H185" s="7">
        <v>43.60472</v>
      </c>
      <c r="I185" s="7">
        <v>20.757680000000001</v>
      </c>
      <c r="J185" s="7">
        <v>0.19994000000000001</v>
      </c>
      <c r="K185" s="7">
        <f t="shared" ref="K185:K187" si="45">SUM(E185:J185)</f>
        <v>196.42834999999999</v>
      </c>
      <c r="L185" s="7">
        <v>12.035539999999999</v>
      </c>
      <c r="N185" s="6">
        <v>0.83150000000000002</v>
      </c>
      <c r="P185" s="6">
        <v>2015</v>
      </c>
      <c r="Q185" s="6" t="s">
        <v>36</v>
      </c>
      <c r="R185" s="6" t="s">
        <v>7</v>
      </c>
      <c r="S185" s="6" t="s">
        <v>6</v>
      </c>
      <c r="T185" s="7">
        <f t="shared" si="32"/>
        <v>2.1120100000000001E-3</v>
      </c>
      <c r="U185" s="7">
        <f t="shared" si="33"/>
        <v>109.222954695</v>
      </c>
      <c r="V185" s="7">
        <f t="shared" si="34"/>
        <v>0.42152060999999996</v>
      </c>
      <c r="W185" s="7">
        <f t="shared" si="35"/>
        <v>36.257324680000004</v>
      </c>
      <c r="X185" s="7">
        <f t="shared" si="36"/>
        <v>17.260010919999999</v>
      </c>
      <c r="Y185" s="7">
        <f t="shared" si="37"/>
        <v>0.16625011000000001</v>
      </c>
      <c r="Z185" s="7">
        <f t="shared" si="38"/>
        <v>163.33017302499999</v>
      </c>
      <c r="AA185" s="7">
        <f t="shared" si="39"/>
        <v>10.007551509999999</v>
      </c>
    </row>
    <row r="186" spans="1:27" s="6" customFormat="1" x14ac:dyDescent="0.25">
      <c r="A186" s="6">
        <v>2015</v>
      </c>
      <c r="B186" s="6" t="s">
        <v>36</v>
      </c>
      <c r="C186" s="6" t="s">
        <v>7</v>
      </c>
      <c r="D186" s="6" t="s">
        <v>8</v>
      </c>
      <c r="E186" s="7">
        <v>6.7000000000000002E-3</v>
      </c>
      <c r="F186" s="7">
        <v>1218.0060599999999</v>
      </c>
      <c r="G186" s="7">
        <v>6.6615799999999998</v>
      </c>
      <c r="H186" s="7">
        <v>527.41625999999997</v>
      </c>
      <c r="I186" s="7">
        <v>34.34393</v>
      </c>
      <c r="J186" s="7">
        <v>2.58866</v>
      </c>
      <c r="K186" s="7">
        <f t="shared" si="45"/>
        <v>1789.0231899999997</v>
      </c>
      <c r="L186" s="7">
        <v>99.751609999999999</v>
      </c>
      <c r="N186" s="6">
        <v>0.108</v>
      </c>
      <c r="P186" s="6">
        <v>2015</v>
      </c>
      <c r="Q186" s="6" t="s">
        <v>36</v>
      </c>
      <c r="R186" s="6" t="s">
        <v>7</v>
      </c>
      <c r="S186" s="6" t="s">
        <v>8</v>
      </c>
      <c r="T186" s="7">
        <f t="shared" si="32"/>
        <v>7.2360000000000002E-4</v>
      </c>
      <c r="U186" s="7">
        <f t="shared" si="33"/>
        <v>131.54465447999999</v>
      </c>
      <c r="V186" s="7">
        <f t="shared" si="34"/>
        <v>0.71945063999999992</v>
      </c>
      <c r="W186" s="7">
        <f t="shared" si="35"/>
        <v>56.960956079999995</v>
      </c>
      <c r="X186" s="7">
        <f t="shared" si="36"/>
        <v>3.7091444400000002</v>
      </c>
      <c r="Y186" s="7">
        <f t="shared" si="37"/>
        <v>0.27957527999999998</v>
      </c>
      <c r="Z186" s="7">
        <f t="shared" si="38"/>
        <v>193.21450451999996</v>
      </c>
      <c r="AA186" s="7">
        <f t="shared" si="39"/>
        <v>10.77317388</v>
      </c>
    </row>
    <row r="187" spans="1:27" s="6" customFormat="1" x14ac:dyDescent="0.25">
      <c r="A187" s="6">
        <v>2015</v>
      </c>
      <c r="B187" s="6" t="s">
        <v>36</v>
      </c>
      <c r="C187" s="6" t="s">
        <v>7</v>
      </c>
      <c r="D187" s="6" t="s">
        <v>9</v>
      </c>
      <c r="E187" s="7">
        <v>6.4099999999999999E-3</v>
      </c>
      <c r="F187" s="7">
        <v>1177.2358899999999</v>
      </c>
      <c r="G187" s="7">
        <v>5.8773099999999996</v>
      </c>
      <c r="H187" s="7">
        <v>484.36646000000002</v>
      </c>
      <c r="I187" s="7">
        <v>34.394509999999997</v>
      </c>
      <c r="J187" s="7">
        <v>2.32362</v>
      </c>
      <c r="K187" s="7">
        <f t="shared" si="45"/>
        <v>1704.2041999999999</v>
      </c>
      <c r="L187" s="7">
        <v>95.110290000000006</v>
      </c>
      <c r="N187" s="6">
        <v>0.63400000000000001</v>
      </c>
      <c r="P187" s="6">
        <v>2015</v>
      </c>
      <c r="Q187" s="6" t="s">
        <v>36</v>
      </c>
      <c r="R187" s="6" t="s">
        <v>7</v>
      </c>
      <c r="S187" s="6" t="s">
        <v>9</v>
      </c>
      <c r="T187" s="7">
        <f t="shared" si="32"/>
        <v>4.0639400000000003E-3</v>
      </c>
      <c r="U187" s="7">
        <f t="shared" si="33"/>
        <v>746.36755425999991</v>
      </c>
      <c r="V187" s="7">
        <f t="shared" si="34"/>
        <v>3.72621454</v>
      </c>
      <c r="W187" s="7">
        <f t="shared" si="35"/>
        <v>307.08833564000003</v>
      </c>
      <c r="X187" s="7">
        <f t="shared" si="36"/>
        <v>21.806119339999999</v>
      </c>
      <c r="Y187" s="7">
        <f t="shared" si="37"/>
        <v>1.4731750800000001</v>
      </c>
      <c r="Z187" s="7">
        <f t="shared" si="38"/>
        <v>1080.4654627999998</v>
      </c>
      <c r="AA187" s="7">
        <f t="shared" si="39"/>
        <v>60.299923860000007</v>
      </c>
    </row>
    <row r="188" spans="1:27" x14ac:dyDescent="0.25">
      <c r="A188">
        <v>2015</v>
      </c>
      <c r="B188" t="s">
        <v>36</v>
      </c>
      <c r="C188" t="s">
        <v>19</v>
      </c>
      <c r="D188" s="3" t="s">
        <v>24</v>
      </c>
      <c r="E188" s="1">
        <v>1.328E-2</v>
      </c>
      <c r="F188" s="1">
        <v>1391.92896</v>
      </c>
      <c r="G188" s="1">
        <v>18.788440000000001</v>
      </c>
      <c r="H188" s="1">
        <v>561.83802000000003</v>
      </c>
      <c r="I188" s="1">
        <v>39.168550000000003</v>
      </c>
      <c r="J188" s="1">
        <v>6.6999899999999997</v>
      </c>
      <c r="K188" s="1">
        <f>SUM(E188:J188)</f>
        <v>2018.43724</v>
      </c>
      <c r="L188" s="1">
        <v>113.16918</v>
      </c>
      <c r="N188" s="1">
        <v>1.0025999999999999</v>
      </c>
      <c r="P188">
        <v>2015</v>
      </c>
      <c r="Q188" t="s">
        <v>36</v>
      </c>
      <c r="R188" t="s">
        <v>19</v>
      </c>
      <c r="S188" s="3" t="s">
        <v>24</v>
      </c>
      <c r="T188" s="7">
        <f t="shared" si="32"/>
        <v>1.3314527999999999E-2</v>
      </c>
      <c r="U188" s="7">
        <f t="shared" si="33"/>
        <v>1395.5479752959998</v>
      </c>
      <c r="V188" s="7">
        <f t="shared" si="34"/>
        <v>18.837289944000002</v>
      </c>
      <c r="W188" s="7">
        <f t="shared" si="35"/>
        <v>563.298798852</v>
      </c>
      <c r="X188" s="7">
        <f t="shared" si="36"/>
        <v>39.270388230000002</v>
      </c>
      <c r="Y188" s="7">
        <f t="shared" si="37"/>
        <v>6.7174099739999988</v>
      </c>
      <c r="Z188" s="7">
        <f t="shared" si="38"/>
        <v>2023.6851768239999</v>
      </c>
      <c r="AA188" s="7">
        <f t="shared" si="39"/>
        <v>113.46341986799999</v>
      </c>
    </row>
    <row r="189" spans="1:27" s="8" customFormat="1" x14ac:dyDescent="0.25">
      <c r="A189" s="8">
        <v>2015</v>
      </c>
      <c r="B189" s="8" t="s">
        <v>36</v>
      </c>
      <c r="C189" s="8" t="s">
        <v>19</v>
      </c>
      <c r="D189" s="8" t="s">
        <v>25</v>
      </c>
      <c r="E189" s="9">
        <v>1.702E-2</v>
      </c>
      <c r="F189" s="9">
        <v>1834.50443</v>
      </c>
      <c r="G189" s="9">
        <v>26.950579999999999</v>
      </c>
      <c r="H189" s="9">
        <v>734.41287</v>
      </c>
      <c r="I189" s="9">
        <v>46.788440000000001</v>
      </c>
      <c r="J189" s="9">
        <v>9.1227900000000002</v>
      </c>
      <c r="K189" s="9">
        <f>SUM(E189:J189)</f>
        <v>2651.7961299999997</v>
      </c>
      <c r="L189" s="9">
        <v>153.13561999999999</v>
      </c>
      <c r="N189" s="8">
        <v>0.93240999999999996</v>
      </c>
      <c r="P189" s="8">
        <v>2015</v>
      </c>
      <c r="Q189" s="8" t="s">
        <v>36</v>
      </c>
      <c r="R189" s="8" t="s">
        <v>19</v>
      </c>
      <c r="S189" s="8" t="s">
        <v>25</v>
      </c>
      <c r="T189" s="7">
        <f t="shared" si="32"/>
        <v>1.5869618200000001E-2</v>
      </c>
      <c r="U189" s="7">
        <f t="shared" si="33"/>
        <v>1710.5102755762998</v>
      </c>
      <c r="V189" s="7">
        <f t="shared" si="34"/>
        <v>25.128990297799998</v>
      </c>
      <c r="W189" s="7">
        <f t="shared" si="35"/>
        <v>684.77390411670001</v>
      </c>
      <c r="X189" s="7">
        <f t="shared" si="36"/>
        <v>43.626009340399996</v>
      </c>
      <c r="Y189" s="7">
        <f t="shared" si="37"/>
        <v>8.5061806239000006</v>
      </c>
      <c r="Z189" s="7">
        <f t="shared" si="38"/>
        <v>2472.5612295732994</v>
      </c>
      <c r="AA189" s="7">
        <f t="shared" si="39"/>
        <v>142.78518344419999</v>
      </c>
    </row>
    <row r="190" spans="1:27" s="4" customFormat="1" x14ac:dyDescent="0.25">
      <c r="A190" s="4">
        <v>2015</v>
      </c>
      <c r="B190" s="4" t="s">
        <v>36</v>
      </c>
      <c r="C190" s="4" t="s">
        <v>19</v>
      </c>
      <c r="D190" s="4" t="s">
        <v>26</v>
      </c>
      <c r="E190" s="5">
        <v>2.9950000000000001E-2</v>
      </c>
      <c r="F190" s="5">
        <v>2310.1334000000002</v>
      </c>
      <c r="G190" s="5">
        <v>50.934269999999998</v>
      </c>
      <c r="H190" s="5">
        <v>738.54300000000001</v>
      </c>
      <c r="I190" s="5">
        <v>65.697990000000004</v>
      </c>
      <c r="J190" s="5">
        <v>12.47537</v>
      </c>
      <c r="K190" s="5">
        <f>SUM(E190:J190)</f>
        <v>3177.8139800000008</v>
      </c>
      <c r="L190" s="5">
        <v>192.65152</v>
      </c>
      <c r="N190" s="4">
        <v>1</v>
      </c>
      <c r="P190" s="4">
        <v>2015</v>
      </c>
      <c r="Q190" s="4" t="s">
        <v>36</v>
      </c>
      <c r="R190" s="4" t="s">
        <v>19</v>
      </c>
      <c r="S190" s="4" t="s">
        <v>26</v>
      </c>
      <c r="T190" s="7">
        <f t="shared" si="32"/>
        <v>2.9950000000000001E-2</v>
      </c>
      <c r="U190" s="7">
        <f t="shared" si="33"/>
        <v>2310.1334000000002</v>
      </c>
      <c r="V190" s="7">
        <f t="shared" si="34"/>
        <v>50.934269999999998</v>
      </c>
      <c r="W190" s="7">
        <f t="shared" si="35"/>
        <v>738.54300000000001</v>
      </c>
      <c r="X190" s="7">
        <f t="shared" si="36"/>
        <v>65.697990000000004</v>
      </c>
      <c r="Y190" s="7">
        <f t="shared" si="37"/>
        <v>12.47537</v>
      </c>
      <c r="Z190" s="7">
        <f t="shared" si="38"/>
        <v>3177.8139800000008</v>
      </c>
      <c r="AA190" s="7">
        <f t="shared" si="39"/>
        <v>192.65152</v>
      </c>
    </row>
    <row r="191" spans="1:27" s="6" customFormat="1" x14ac:dyDescent="0.25">
      <c r="A191" s="6">
        <v>2015</v>
      </c>
      <c r="B191" s="6" t="s">
        <v>36</v>
      </c>
      <c r="C191" s="6" t="s">
        <v>7</v>
      </c>
      <c r="D191" s="6" t="s">
        <v>6</v>
      </c>
      <c r="E191" s="7">
        <v>2.5400000000000002E-3</v>
      </c>
      <c r="F191" s="7">
        <v>131.35652999999999</v>
      </c>
      <c r="G191" s="7">
        <v>0.50693999999999995</v>
      </c>
      <c r="H191" s="7">
        <v>43.60472</v>
      </c>
      <c r="I191" s="7">
        <v>20.757680000000001</v>
      </c>
      <c r="J191" s="7">
        <v>0.19994000000000001</v>
      </c>
      <c r="K191" s="7">
        <f t="shared" ref="K191:K193" si="46">SUM(E191:J191)</f>
        <v>196.42834999999999</v>
      </c>
      <c r="L191" s="7">
        <v>12.035539999999999</v>
      </c>
      <c r="N191" s="6">
        <v>1.2737000000000001</v>
      </c>
      <c r="P191" s="6">
        <v>2015</v>
      </c>
      <c r="Q191" s="6" t="s">
        <v>36</v>
      </c>
      <c r="R191" s="6" t="s">
        <v>7</v>
      </c>
      <c r="S191" s="6" t="s">
        <v>6</v>
      </c>
      <c r="T191" s="7">
        <f t="shared" si="32"/>
        <v>3.2351980000000003E-3</v>
      </c>
      <c r="U191" s="7">
        <f t="shared" si="33"/>
        <v>167.30881226099999</v>
      </c>
      <c r="V191" s="7">
        <f t="shared" si="34"/>
        <v>0.64568947799999998</v>
      </c>
      <c r="W191" s="7">
        <f t="shared" si="35"/>
        <v>55.539331864000005</v>
      </c>
      <c r="X191" s="7">
        <f t="shared" si="36"/>
        <v>26.439057016000003</v>
      </c>
      <c r="Y191" s="7">
        <f t="shared" si="37"/>
        <v>0.254663578</v>
      </c>
      <c r="Z191" s="7">
        <f t="shared" si="38"/>
        <v>250.190789395</v>
      </c>
      <c r="AA191" s="7">
        <f t="shared" si="39"/>
        <v>15.329667298</v>
      </c>
    </row>
    <row r="192" spans="1:27" s="6" customFormat="1" x14ac:dyDescent="0.25">
      <c r="A192" s="6">
        <v>2015</v>
      </c>
      <c r="B192" s="6" t="s">
        <v>36</v>
      </c>
      <c r="C192" s="6" t="s">
        <v>7</v>
      </c>
      <c r="D192" s="6" t="s">
        <v>8</v>
      </c>
      <c r="E192" s="7">
        <v>6.7000000000000002E-3</v>
      </c>
      <c r="F192" s="7">
        <v>1218.0060599999999</v>
      </c>
      <c r="G192" s="7">
        <v>6.6615799999999998</v>
      </c>
      <c r="H192" s="7">
        <v>527.41625999999997</v>
      </c>
      <c r="I192" s="7">
        <v>34.34393</v>
      </c>
      <c r="J192" s="7">
        <v>2.58866</v>
      </c>
      <c r="K192" s="7">
        <f t="shared" si="46"/>
        <v>1789.0231899999997</v>
      </c>
      <c r="L192" s="7">
        <v>99.751609999999999</v>
      </c>
      <c r="N192" s="6">
        <v>0.16539999999999999</v>
      </c>
      <c r="P192" s="6">
        <v>2015</v>
      </c>
      <c r="Q192" s="6" t="s">
        <v>36</v>
      </c>
      <c r="R192" s="6" t="s">
        <v>7</v>
      </c>
      <c r="S192" s="6" t="s">
        <v>8</v>
      </c>
      <c r="T192" s="7">
        <f t="shared" si="32"/>
        <v>1.1081800000000001E-3</v>
      </c>
      <c r="U192" s="7">
        <f t="shared" si="33"/>
        <v>201.45820232399998</v>
      </c>
      <c r="V192" s="7">
        <f t="shared" si="34"/>
        <v>1.101825332</v>
      </c>
      <c r="W192" s="7">
        <f t="shared" si="35"/>
        <v>87.234649403999995</v>
      </c>
      <c r="X192" s="7">
        <f t="shared" si="36"/>
        <v>5.6804860220000002</v>
      </c>
      <c r="Y192" s="7">
        <f t="shared" si="37"/>
        <v>0.42816436399999996</v>
      </c>
      <c r="Z192" s="7">
        <f t="shared" si="38"/>
        <v>295.90443562599995</v>
      </c>
      <c r="AA192" s="7">
        <f t="shared" si="39"/>
        <v>16.498916294000001</v>
      </c>
    </row>
    <row r="193" spans="1:27" s="6" customFormat="1" x14ac:dyDescent="0.25">
      <c r="A193" s="6">
        <v>2015</v>
      </c>
      <c r="B193" s="6" t="s">
        <v>36</v>
      </c>
      <c r="C193" s="6" t="s">
        <v>7</v>
      </c>
      <c r="D193" s="6" t="s">
        <v>9</v>
      </c>
      <c r="E193" s="7">
        <v>6.4099999999999999E-3</v>
      </c>
      <c r="F193" s="7">
        <v>1177.2358899999999</v>
      </c>
      <c r="G193" s="7">
        <v>5.8773099999999996</v>
      </c>
      <c r="H193" s="7">
        <v>484.36646000000002</v>
      </c>
      <c r="I193" s="7">
        <v>34.394509999999997</v>
      </c>
      <c r="J193" s="7">
        <v>2.32362</v>
      </c>
      <c r="K193" s="7">
        <f t="shared" si="46"/>
        <v>1704.2041999999999</v>
      </c>
      <c r="L193" s="7">
        <v>95.110290000000006</v>
      </c>
      <c r="N193" s="6">
        <v>0.97119999999999995</v>
      </c>
      <c r="P193" s="6">
        <v>2015</v>
      </c>
      <c r="Q193" s="6" t="s">
        <v>36</v>
      </c>
      <c r="R193" s="6" t="s">
        <v>7</v>
      </c>
      <c r="S193" s="6" t="s">
        <v>9</v>
      </c>
      <c r="T193" s="7">
        <f t="shared" si="32"/>
        <v>6.2253919999999997E-3</v>
      </c>
      <c r="U193" s="7">
        <f t="shared" si="33"/>
        <v>1143.3314963679998</v>
      </c>
      <c r="V193" s="7">
        <f t="shared" si="34"/>
        <v>5.7080434719999991</v>
      </c>
      <c r="W193" s="7">
        <f t="shared" si="35"/>
        <v>470.41670595199997</v>
      </c>
      <c r="X193" s="7">
        <f t="shared" si="36"/>
        <v>33.403948111999995</v>
      </c>
      <c r="Y193" s="7">
        <f t="shared" si="37"/>
        <v>2.2566997440000001</v>
      </c>
      <c r="Z193" s="7">
        <f t="shared" si="38"/>
        <v>1655.1231190399999</v>
      </c>
      <c r="AA193" s="7">
        <f t="shared" si="39"/>
        <v>92.371113648000005</v>
      </c>
    </row>
    <row r="194" spans="1:27" x14ac:dyDescent="0.25">
      <c r="A194">
        <v>2015</v>
      </c>
      <c r="B194" t="s">
        <v>36</v>
      </c>
      <c r="C194" t="s">
        <v>20</v>
      </c>
      <c r="D194" s="3" t="s">
        <v>28</v>
      </c>
      <c r="E194" s="2">
        <v>1.439E-2</v>
      </c>
      <c r="F194" s="2">
        <v>2177.47415</v>
      </c>
      <c r="G194" s="2">
        <v>23.718060000000001</v>
      </c>
      <c r="H194" s="2">
        <v>897.38121000000001</v>
      </c>
      <c r="I194" s="2">
        <v>48.453760000000003</v>
      </c>
      <c r="J194" s="2">
        <v>8.6603200000000005</v>
      </c>
      <c r="K194" s="2">
        <f>SUM(E194:J194)</f>
        <v>3155.7018899999998</v>
      </c>
      <c r="L194" s="2">
        <v>177.85851</v>
      </c>
      <c r="N194" s="1">
        <v>1.0623</v>
      </c>
      <c r="P194">
        <v>2015</v>
      </c>
      <c r="Q194" t="s">
        <v>36</v>
      </c>
      <c r="R194" t="s">
        <v>20</v>
      </c>
      <c r="S194" s="3" t="s">
        <v>28</v>
      </c>
      <c r="T194" s="7">
        <f t="shared" si="32"/>
        <v>1.5286497E-2</v>
      </c>
      <c r="U194" s="7">
        <f t="shared" si="33"/>
        <v>2313.130789545</v>
      </c>
      <c r="V194" s="7">
        <f t="shared" si="34"/>
        <v>25.195695138000001</v>
      </c>
      <c r="W194" s="7">
        <f t="shared" si="35"/>
        <v>953.28805938300002</v>
      </c>
      <c r="X194" s="7">
        <f t="shared" si="36"/>
        <v>51.472429248000005</v>
      </c>
      <c r="Y194" s="7">
        <f t="shared" si="37"/>
        <v>9.1998579360000008</v>
      </c>
      <c r="Z194" s="7">
        <f t="shared" si="38"/>
        <v>3352.302117747</v>
      </c>
      <c r="AA194" s="7">
        <f t="shared" si="39"/>
        <v>188.939095173</v>
      </c>
    </row>
    <row r="195" spans="1:27" s="10" customFormat="1" x14ac:dyDescent="0.25">
      <c r="A195" s="10">
        <v>2015</v>
      </c>
      <c r="B195" s="10" t="s">
        <v>36</v>
      </c>
      <c r="C195" s="10" t="s">
        <v>20</v>
      </c>
      <c r="D195" s="10" t="s">
        <v>27</v>
      </c>
      <c r="E195" s="11">
        <v>4.1340000000000002E-2</v>
      </c>
      <c r="F195" s="11">
        <v>2923.0016300000002</v>
      </c>
      <c r="G195" s="11">
        <v>45.387689999999999</v>
      </c>
      <c r="H195" s="11">
        <v>1049.6213</v>
      </c>
      <c r="I195" s="11">
        <v>66.803600000000003</v>
      </c>
      <c r="J195" s="11">
        <v>16.112189999999998</v>
      </c>
      <c r="K195" s="11">
        <f>SUM(E195:J195)</f>
        <v>4100.9677500000007</v>
      </c>
      <c r="L195" s="11">
        <v>228.08947000000001</v>
      </c>
      <c r="N195" s="10">
        <v>0.98834999999999995</v>
      </c>
      <c r="P195" s="10">
        <v>2015</v>
      </c>
      <c r="Q195" s="10" t="s">
        <v>36</v>
      </c>
      <c r="R195" s="10" t="s">
        <v>20</v>
      </c>
      <c r="S195" s="10" t="s">
        <v>27</v>
      </c>
      <c r="T195" s="7">
        <f t="shared" si="32"/>
        <v>4.0858389000000002E-2</v>
      </c>
      <c r="U195" s="7">
        <f t="shared" si="33"/>
        <v>2888.9486610105</v>
      </c>
      <c r="V195" s="7">
        <f t="shared" si="34"/>
        <v>44.858923411499994</v>
      </c>
      <c r="W195" s="7">
        <f t="shared" si="35"/>
        <v>1037.3932118549999</v>
      </c>
      <c r="X195" s="7">
        <f t="shared" si="36"/>
        <v>66.025338059999996</v>
      </c>
      <c r="Y195" s="7">
        <f t="shared" si="37"/>
        <v>15.924482986499997</v>
      </c>
      <c r="Z195" s="7">
        <f t="shared" si="38"/>
        <v>4053.1914757125005</v>
      </c>
      <c r="AA195" s="7">
        <f t="shared" si="39"/>
        <v>225.43222767449998</v>
      </c>
    </row>
    <row r="196" spans="1:27" s="8" customFormat="1" x14ac:dyDescent="0.25">
      <c r="A196" s="8">
        <v>2015</v>
      </c>
      <c r="B196" s="8" t="s">
        <v>36</v>
      </c>
      <c r="C196" s="8" t="s">
        <v>20</v>
      </c>
      <c r="D196" s="8" t="s">
        <v>29</v>
      </c>
      <c r="E196" s="9">
        <v>4.6559999999999997E-2</v>
      </c>
      <c r="F196" s="9">
        <v>3436.1449499999999</v>
      </c>
      <c r="G196" s="9">
        <v>54.858330000000002</v>
      </c>
      <c r="H196" s="9">
        <v>1242.8670300000001</v>
      </c>
      <c r="I196" s="9">
        <v>75.482320000000001</v>
      </c>
      <c r="J196" s="9">
        <v>18.997209999999999</v>
      </c>
      <c r="K196" s="9">
        <f>SUM(E196:J196)</f>
        <v>4828.3964000000005</v>
      </c>
      <c r="L196" s="9">
        <v>273.21964000000003</v>
      </c>
      <c r="N196" s="8">
        <v>0.93240999999999996</v>
      </c>
      <c r="P196" s="8">
        <v>2015</v>
      </c>
      <c r="Q196" s="8" t="s">
        <v>36</v>
      </c>
      <c r="R196" s="8" t="s">
        <v>20</v>
      </c>
      <c r="S196" s="8" t="s">
        <v>29</v>
      </c>
      <c r="T196" s="7">
        <f t="shared" si="32"/>
        <v>4.3413009599999997E-2</v>
      </c>
      <c r="U196" s="7">
        <f t="shared" si="33"/>
        <v>3203.8959128294996</v>
      </c>
      <c r="V196" s="7">
        <f t="shared" si="34"/>
        <v>51.150455475299999</v>
      </c>
      <c r="W196" s="7">
        <f t="shared" si="35"/>
        <v>1158.8616474423</v>
      </c>
      <c r="X196" s="7">
        <f t="shared" si="36"/>
        <v>70.380469991200002</v>
      </c>
      <c r="Y196" s="7">
        <f t="shared" si="37"/>
        <v>17.713188576099999</v>
      </c>
      <c r="Z196" s="7">
        <f t="shared" si="38"/>
        <v>4502.0450873240006</v>
      </c>
      <c r="AA196" s="7">
        <f t="shared" si="39"/>
        <v>254.75272453240001</v>
      </c>
    </row>
    <row r="197" spans="1:27" s="4" customFormat="1" x14ac:dyDescent="0.25">
      <c r="A197" s="4">
        <v>2015</v>
      </c>
      <c r="B197" s="4" t="s">
        <v>36</v>
      </c>
      <c r="C197" s="4" t="s">
        <v>20</v>
      </c>
      <c r="D197" s="4" t="s">
        <v>30</v>
      </c>
      <c r="E197" s="5">
        <v>5.7500000000000002E-2</v>
      </c>
      <c r="F197" s="5">
        <v>3803.5190299999999</v>
      </c>
      <c r="G197" s="5">
        <v>76.955730000000003</v>
      </c>
      <c r="H197" s="5">
        <v>1212.6307400000001</v>
      </c>
      <c r="I197" s="5">
        <v>92.452449999999999</v>
      </c>
      <c r="J197" s="5">
        <v>21.682379999999998</v>
      </c>
      <c r="K197" s="5">
        <f>SUM(E197:J197)</f>
        <v>5207.2978300000004</v>
      </c>
      <c r="L197" s="5">
        <v>304.61905999999999</v>
      </c>
      <c r="N197" s="4">
        <v>1</v>
      </c>
      <c r="P197" s="4">
        <v>2015</v>
      </c>
      <c r="Q197" s="4" t="s">
        <v>36</v>
      </c>
      <c r="R197" s="4" t="s">
        <v>20</v>
      </c>
      <c r="S197" s="4" t="s">
        <v>30</v>
      </c>
      <c r="T197" s="7">
        <f t="shared" si="32"/>
        <v>5.7500000000000002E-2</v>
      </c>
      <c r="U197" s="7">
        <f t="shared" si="33"/>
        <v>3803.5190299999999</v>
      </c>
      <c r="V197" s="7">
        <f t="shared" si="34"/>
        <v>76.955730000000003</v>
      </c>
      <c r="W197" s="7">
        <f t="shared" si="35"/>
        <v>1212.6307400000001</v>
      </c>
      <c r="X197" s="7">
        <f t="shared" si="36"/>
        <v>92.452449999999999</v>
      </c>
      <c r="Y197" s="7">
        <f t="shared" si="37"/>
        <v>21.682379999999998</v>
      </c>
      <c r="Z197" s="7">
        <f t="shared" si="38"/>
        <v>5207.2978300000004</v>
      </c>
      <c r="AA197" s="7">
        <f t="shared" si="39"/>
        <v>304.61905999999999</v>
      </c>
    </row>
    <row r="198" spans="1:27" x14ac:dyDescent="0.25">
      <c r="T198" s="7">
        <f t="shared" si="32"/>
        <v>0</v>
      </c>
      <c r="U198" s="7">
        <f t="shared" si="33"/>
        <v>0</v>
      </c>
      <c r="V198" s="7">
        <f t="shared" si="34"/>
        <v>0</v>
      </c>
      <c r="W198" s="7">
        <f t="shared" si="35"/>
        <v>0</v>
      </c>
      <c r="X198" s="7">
        <f t="shared" si="36"/>
        <v>0</v>
      </c>
      <c r="Y198" s="7">
        <f t="shared" si="37"/>
        <v>0</v>
      </c>
      <c r="Z198" s="7">
        <f t="shared" si="38"/>
        <v>0</v>
      </c>
      <c r="AA198" s="7">
        <f t="shared" si="39"/>
        <v>0</v>
      </c>
    </row>
    <row r="199" spans="1:27" s="6" customFormat="1" x14ac:dyDescent="0.25">
      <c r="A199" s="6">
        <v>2015</v>
      </c>
      <c r="B199" s="6" t="s">
        <v>33</v>
      </c>
      <c r="C199" s="6" t="s">
        <v>7</v>
      </c>
      <c r="D199" s="6" t="s">
        <v>6</v>
      </c>
      <c r="E199" s="7">
        <v>2.4199999999999998E-3</v>
      </c>
      <c r="F199" s="7">
        <v>134.78268</v>
      </c>
      <c r="G199" s="7">
        <v>4.8044599999999997</v>
      </c>
      <c r="H199" s="7">
        <v>6.4732200000000004</v>
      </c>
      <c r="I199" s="7">
        <v>20.593160000000001</v>
      </c>
      <c r="J199" s="7">
        <v>3.0590099999999998</v>
      </c>
      <c r="K199" s="7">
        <f t="shared" ref="K199:K205" si="47">SUM(E199:J199)</f>
        <v>169.71495000000002</v>
      </c>
      <c r="L199" s="7">
        <v>11.10064</v>
      </c>
      <c r="N199" s="6">
        <v>1.4399</v>
      </c>
      <c r="P199" s="6">
        <v>2015</v>
      </c>
      <c r="Q199" s="6" t="s">
        <v>33</v>
      </c>
      <c r="R199" s="6" t="s">
        <v>7</v>
      </c>
      <c r="S199" s="6" t="s">
        <v>6</v>
      </c>
      <c r="T199" s="7">
        <f t="shared" ref="T199:T262" si="48">E199*$N199</f>
        <v>3.4845579999999996E-3</v>
      </c>
      <c r="U199" s="7">
        <f t="shared" ref="U199:U262" si="49">F199*$N199</f>
        <v>194.073580932</v>
      </c>
      <c r="V199" s="7">
        <f t="shared" ref="V199:V262" si="50">G199*$N199</f>
        <v>6.9179419539999998</v>
      </c>
      <c r="W199" s="7">
        <f t="shared" ref="W199:W262" si="51">H199*$N199</f>
        <v>9.320789478</v>
      </c>
      <c r="X199" s="7">
        <f t="shared" ref="X199:X262" si="52">I199*$N199</f>
        <v>29.652091084000002</v>
      </c>
      <c r="Y199" s="7">
        <f t="shared" ref="Y199:Y262" si="53">J199*$N199</f>
        <v>4.4046684989999996</v>
      </c>
      <c r="Z199" s="7">
        <f t="shared" ref="Z199:Z262" si="54">K199*$N199</f>
        <v>244.37255650500001</v>
      </c>
      <c r="AA199" s="7">
        <f t="shared" ref="AA199:AA262" si="55">L199*$N199</f>
        <v>15.983811535999999</v>
      </c>
    </row>
    <row r="200" spans="1:27" s="6" customFormat="1" x14ac:dyDescent="0.25">
      <c r="A200" s="6">
        <v>2015</v>
      </c>
      <c r="B200" s="6" t="s">
        <v>33</v>
      </c>
      <c r="C200" s="6" t="s">
        <v>7</v>
      </c>
      <c r="D200" s="6" t="s">
        <v>8</v>
      </c>
      <c r="E200" s="7">
        <v>5.2100000000000002E-3</v>
      </c>
      <c r="F200" s="7">
        <v>1241.66372</v>
      </c>
      <c r="G200" s="7">
        <v>57.621650000000002</v>
      </c>
      <c r="H200" s="7">
        <v>78.013339999999999</v>
      </c>
      <c r="I200" s="7">
        <v>32.19068</v>
      </c>
      <c r="J200" s="7">
        <v>36.506709999999998</v>
      </c>
      <c r="K200" s="7">
        <f t="shared" si="47"/>
        <v>1446.0013100000001</v>
      </c>
      <c r="L200" s="7">
        <v>86.911850000000001</v>
      </c>
      <c r="N200" s="6">
        <v>0.187</v>
      </c>
      <c r="P200" s="6">
        <v>2015</v>
      </c>
      <c r="Q200" s="6" t="s">
        <v>33</v>
      </c>
      <c r="R200" s="6" t="s">
        <v>7</v>
      </c>
      <c r="S200" s="6" t="s">
        <v>8</v>
      </c>
      <c r="T200" s="7">
        <f t="shared" si="48"/>
        <v>9.7427000000000006E-4</v>
      </c>
      <c r="U200" s="7">
        <f t="shared" si="49"/>
        <v>232.19111563999999</v>
      </c>
      <c r="V200" s="7">
        <f t="shared" si="50"/>
        <v>10.775248550000001</v>
      </c>
      <c r="W200" s="7">
        <f t="shared" si="51"/>
        <v>14.588494579999999</v>
      </c>
      <c r="X200" s="7">
        <f t="shared" si="52"/>
        <v>6.0196571600000004</v>
      </c>
      <c r="Y200" s="7">
        <f t="shared" si="53"/>
        <v>6.82675477</v>
      </c>
      <c r="Z200" s="7">
        <f t="shared" si="54"/>
        <v>270.40224497000003</v>
      </c>
      <c r="AA200" s="7">
        <f t="shared" si="55"/>
        <v>16.252515949999999</v>
      </c>
    </row>
    <row r="201" spans="1:27" s="6" customFormat="1" x14ac:dyDescent="0.25">
      <c r="A201" s="6">
        <v>2015</v>
      </c>
      <c r="B201" s="6" t="s">
        <v>33</v>
      </c>
      <c r="C201" s="6" t="s">
        <v>7</v>
      </c>
      <c r="D201" s="6" t="s">
        <v>9</v>
      </c>
      <c r="E201" s="7">
        <v>5.0400000000000002E-3</v>
      </c>
      <c r="F201" s="7">
        <v>1199.22425</v>
      </c>
      <c r="G201" s="7">
        <v>52.732689999999998</v>
      </c>
      <c r="H201" s="7">
        <v>71.288269999999997</v>
      </c>
      <c r="I201" s="7">
        <v>32.417520000000003</v>
      </c>
      <c r="J201" s="7">
        <v>33.50947</v>
      </c>
      <c r="K201" s="7">
        <f t="shared" si="47"/>
        <v>1389.17724</v>
      </c>
      <c r="L201" s="7">
        <v>83.329149999999998</v>
      </c>
      <c r="N201" s="6">
        <v>1.0979000000000001</v>
      </c>
      <c r="P201" s="6">
        <v>2015</v>
      </c>
      <c r="Q201" s="6" t="s">
        <v>33</v>
      </c>
      <c r="R201" s="6" t="s">
        <v>7</v>
      </c>
      <c r="S201" s="6" t="s">
        <v>9</v>
      </c>
      <c r="T201" s="7">
        <f t="shared" si="48"/>
        <v>5.5334160000000011E-3</v>
      </c>
      <c r="U201" s="7">
        <f t="shared" si="49"/>
        <v>1316.6283040750002</v>
      </c>
      <c r="V201" s="7">
        <f t="shared" si="50"/>
        <v>57.895220351000006</v>
      </c>
      <c r="W201" s="7">
        <f t="shared" si="51"/>
        <v>78.267391633000003</v>
      </c>
      <c r="X201" s="7">
        <f t="shared" si="52"/>
        <v>35.591195208000009</v>
      </c>
      <c r="Y201" s="7">
        <f t="shared" si="53"/>
        <v>36.790047113000007</v>
      </c>
      <c r="Z201" s="7">
        <f t="shared" si="54"/>
        <v>1525.1776917960001</v>
      </c>
      <c r="AA201" s="7">
        <f t="shared" si="55"/>
        <v>91.487073785000007</v>
      </c>
    </row>
    <row r="202" spans="1:27" x14ac:dyDescent="0.25">
      <c r="A202">
        <v>2015</v>
      </c>
      <c r="B202" t="s">
        <v>33</v>
      </c>
      <c r="C202" t="s">
        <v>18</v>
      </c>
      <c r="D202" s="3" t="s">
        <v>17</v>
      </c>
      <c r="E202" s="1">
        <v>6.3499999999999997E-3</v>
      </c>
      <c r="F202" s="1">
        <v>1544.6704</v>
      </c>
      <c r="G202" s="1">
        <v>69.903499999999994</v>
      </c>
      <c r="H202" s="1">
        <v>95.124179999999996</v>
      </c>
      <c r="I202" s="1">
        <v>38.749000000000002</v>
      </c>
      <c r="J202" s="1">
        <v>44.26193</v>
      </c>
      <c r="K202" s="1">
        <f t="shared" si="47"/>
        <v>1792.7153599999999</v>
      </c>
      <c r="L202" s="1">
        <v>107.5784</v>
      </c>
      <c r="N202" s="1">
        <v>1.1269</v>
      </c>
      <c r="P202">
        <v>2015</v>
      </c>
      <c r="Q202" t="s">
        <v>33</v>
      </c>
      <c r="R202" t="s">
        <v>18</v>
      </c>
      <c r="S202" s="3" t="s">
        <v>17</v>
      </c>
      <c r="T202" s="7">
        <f t="shared" si="48"/>
        <v>7.1558149999999994E-3</v>
      </c>
      <c r="U202" s="7">
        <f t="shared" si="49"/>
        <v>1740.6890737599999</v>
      </c>
      <c r="V202" s="7">
        <f t="shared" si="50"/>
        <v>78.77425414999999</v>
      </c>
      <c r="W202" s="7">
        <f t="shared" si="51"/>
        <v>107.195438442</v>
      </c>
      <c r="X202" s="7">
        <f t="shared" si="52"/>
        <v>43.666248100000004</v>
      </c>
      <c r="Y202" s="7">
        <f t="shared" si="53"/>
        <v>49.878768917000002</v>
      </c>
      <c r="Z202" s="7">
        <f t="shared" si="54"/>
        <v>2020.2109391839999</v>
      </c>
      <c r="AA202" s="7">
        <f t="shared" si="55"/>
        <v>121.23009896000001</v>
      </c>
    </row>
    <row r="203" spans="1:27" s="10" customFormat="1" x14ac:dyDescent="0.25">
      <c r="A203" s="10">
        <v>2015</v>
      </c>
      <c r="B203" s="10" t="s">
        <v>33</v>
      </c>
      <c r="C203" s="10" t="s">
        <v>18</v>
      </c>
      <c r="D203" s="10" t="s">
        <v>21</v>
      </c>
      <c r="E203" s="11">
        <v>3.3099999999999997E-2</v>
      </c>
      <c r="F203" s="11">
        <v>2346.4638799999998</v>
      </c>
      <c r="G203" s="11">
        <v>102.72622</v>
      </c>
      <c r="H203" s="11">
        <v>166.57434000000001</v>
      </c>
      <c r="I203" s="11">
        <v>58.80659</v>
      </c>
      <c r="J203" s="11">
        <v>59.351199999999999</v>
      </c>
      <c r="K203" s="11">
        <f t="shared" si="47"/>
        <v>2733.9553300000002</v>
      </c>
      <c r="L203" s="11">
        <v>158.91559000000001</v>
      </c>
      <c r="N203" s="10">
        <v>0.98834999999999995</v>
      </c>
      <c r="P203" s="10">
        <v>2015</v>
      </c>
      <c r="Q203" s="10" t="s">
        <v>33</v>
      </c>
      <c r="R203" s="10" t="s">
        <v>18</v>
      </c>
      <c r="S203" s="10" t="s">
        <v>21</v>
      </c>
      <c r="T203" s="7">
        <f t="shared" si="48"/>
        <v>3.2714384999999999E-2</v>
      </c>
      <c r="U203" s="7">
        <f t="shared" si="49"/>
        <v>2319.1275757979997</v>
      </c>
      <c r="V203" s="7">
        <f t="shared" si="50"/>
        <v>101.52945953699999</v>
      </c>
      <c r="W203" s="7">
        <f t="shared" si="51"/>
        <v>164.63374893899999</v>
      </c>
      <c r="X203" s="7">
        <f t="shared" si="52"/>
        <v>58.1214932265</v>
      </c>
      <c r="Y203" s="7">
        <f t="shared" si="53"/>
        <v>58.659758519999997</v>
      </c>
      <c r="Z203" s="7">
        <f t="shared" si="54"/>
        <v>2702.1047504055</v>
      </c>
      <c r="AA203" s="7">
        <f t="shared" si="55"/>
        <v>157.0642233765</v>
      </c>
    </row>
    <row r="204" spans="1:27" s="8" customFormat="1" x14ac:dyDescent="0.25">
      <c r="A204" s="8">
        <v>2015</v>
      </c>
      <c r="B204" s="8" t="s">
        <v>33</v>
      </c>
      <c r="C204" s="8" t="s">
        <v>18</v>
      </c>
      <c r="D204" s="8" t="s">
        <v>22</v>
      </c>
      <c r="E204" s="9">
        <v>3.7490000000000002E-2</v>
      </c>
      <c r="F204" s="9">
        <v>2834.4346700000001</v>
      </c>
      <c r="G204" s="9">
        <v>127.4526</v>
      </c>
      <c r="H204" s="9">
        <v>204.74925999999999</v>
      </c>
      <c r="I204" s="9">
        <v>66.553150000000002</v>
      </c>
      <c r="J204" s="9">
        <v>72.691180000000003</v>
      </c>
      <c r="K204" s="9">
        <f t="shared" si="47"/>
        <v>3305.9183500000004</v>
      </c>
      <c r="L204" s="9">
        <v>197.32494</v>
      </c>
      <c r="N204" s="8">
        <v>0.93240999999999996</v>
      </c>
      <c r="P204" s="8">
        <v>2015</v>
      </c>
      <c r="Q204" s="8" t="s">
        <v>33</v>
      </c>
      <c r="R204" s="8" t="s">
        <v>18</v>
      </c>
      <c r="S204" s="8" t="s">
        <v>22</v>
      </c>
      <c r="T204" s="7">
        <f t="shared" si="48"/>
        <v>3.4956050900000001E-2</v>
      </c>
      <c r="U204" s="7">
        <f t="shared" si="49"/>
        <v>2642.8552306546999</v>
      </c>
      <c r="V204" s="7">
        <f t="shared" si="50"/>
        <v>118.838078766</v>
      </c>
      <c r="W204" s="7">
        <f t="shared" si="51"/>
        <v>190.91025751659998</v>
      </c>
      <c r="X204" s="7">
        <f t="shared" si="52"/>
        <v>62.054822591499999</v>
      </c>
      <c r="Y204" s="7">
        <f t="shared" si="53"/>
        <v>67.7779831438</v>
      </c>
      <c r="Z204" s="7">
        <f t="shared" si="54"/>
        <v>3082.4713287235004</v>
      </c>
      <c r="AA204" s="7">
        <f t="shared" si="55"/>
        <v>183.98774730539998</v>
      </c>
    </row>
    <row r="205" spans="1:27" s="4" customFormat="1" x14ac:dyDescent="0.25">
      <c r="A205" s="4">
        <v>2015</v>
      </c>
      <c r="B205" s="4" t="s">
        <v>33</v>
      </c>
      <c r="C205" s="4" t="s">
        <v>18</v>
      </c>
      <c r="D205" s="4" t="s">
        <v>23</v>
      </c>
      <c r="E205" s="5">
        <v>4.8989999999999999E-2</v>
      </c>
      <c r="F205" s="5">
        <v>3243.9455800000001</v>
      </c>
      <c r="G205" s="5">
        <v>146.48374999999999</v>
      </c>
      <c r="H205" s="5">
        <v>228.77795</v>
      </c>
      <c r="I205" s="5">
        <v>84.056349999999995</v>
      </c>
      <c r="J205" s="5">
        <v>72.971559999999997</v>
      </c>
      <c r="K205" s="5">
        <f t="shared" si="47"/>
        <v>3776.2841799999997</v>
      </c>
      <c r="L205" s="5">
        <v>233.45372</v>
      </c>
      <c r="N205" s="4">
        <v>1</v>
      </c>
      <c r="P205" s="4">
        <v>2015</v>
      </c>
      <c r="Q205" s="4" t="s">
        <v>33</v>
      </c>
      <c r="R205" s="4" t="s">
        <v>18</v>
      </c>
      <c r="S205" s="4" t="s">
        <v>23</v>
      </c>
      <c r="T205" s="7">
        <f t="shared" si="48"/>
        <v>4.8989999999999999E-2</v>
      </c>
      <c r="U205" s="7">
        <f t="shared" si="49"/>
        <v>3243.9455800000001</v>
      </c>
      <c r="V205" s="7">
        <f t="shared" si="50"/>
        <v>146.48374999999999</v>
      </c>
      <c r="W205" s="7">
        <f t="shared" si="51"/>
        <v>228.77795</v>
      </c>
      <c r="X205" s="7">
        <f t="shared" si="52"/>
        <v>84.056349999999995</v>
      </c>
      <c r="Y205" s="7">
        <f t="shared" si="53"/>
        <v>72.971559999999997</v>
      </c>
      <c r="Z205" s="7">
        <f t="shared" si="54"/>
        <v>3776.2841799999997</v>
      </c>
      <c r="AA205" s="7">
        <f t="shared" si="55"/>
        <v>233.45372</v>
      </c>
    </row>
    <row r="206" spans="1:27" s="6" customFormat="1" x14ac:dyDescent="0.25">
      <c r="A206" s="6">
        <v>2015</v>
      </c>
      <c r="B206" s="6" t="s">
        <v>33</v>
      </c>
      <c r="C206" s="6" t="s">
        <v>7</v>
      </c>
      <c r="D206" s="6" t="s">
        <v>6</v>
      </c>
      <c r="E206" s="7">
        <v>2.4199999999999998E-3</v>
      </c>
      <c r="F206" s="7">
        <v>134.78268</v>
      </c>
      <c r="G206" s="7">
        <v>4.8044599999999997</v>
      </c>
      <c r="H206" s="7">
        <v>6.4732200000000004</v>
      </c>
      <c r="I206" s="7">
        <v>20.593160000000001</v>
      </c>
      <c r="J206" s="7">
        <v>3.0590099999999998</v>
      </c>
      <c r="K206" s="7">
        <f t="shared" ref="K206:K208" si="56">SUM(E206:J206)</f>
        <v>169.71495000000002</v>
      </c>
      <c r="L206" s="7">
        <v>11.10064</v>
      </c>
      <c r="N206" s="6">
        <v>0.83150000000000002</v>
      </c>
      <c r="P206" s="6">
        <v>2015</v>
      </c>
      <c r="Q206" s="6" t="s">
        <v>33</v>
      </c>
      <c r="R206" s="6" t="s">
        <v>7</v>
      </c>
      <c r="S206" s="6" t="s">
        <v>6</v>
      </c>
      <c r="T206" s="7">
        <f t="shared" si="48"/>
        <v>2.0122299999999998E-3</v>
      </c>
      <c r="U206" s="7">
        <f t="shared" si="49"/>
        <v>112.07179842000001</v>
      </c>
      <c r="V206" s="7">
        <f t="shared" si="50"/>
        <v>3.9949084899999998</v>
      </c>
      <c r="W206" s="7">
        <f t="shared" si="51"/>
        <v>5.3824824300000005</v>
      </c>
      <c r="X206" s="7">
        <f t="shared" si="52"/>
        <v>17.123212540000001</v>
      </c>
      <c r="Y206" s="7">
        <f t="shared" si="53"/>
        <v>2.5435668149999997</v>
      </c>
      <c r="Z206" s="7">
        <f t="shared" si="54"/>
        <v>141.11798092500001</v>
      </c>
      <c r="AA206" s="7">
        <f t="shared" si="55"/>
        <v>9.23018216</v>
      </c>
    </row>
    <row r="207" spans="1:27" s="6" customFormat="1" x14ac:dyDescent="0.25">
      <c r="A207" s="6">
        <v>2015</v>
      </c>
      <c r="B207" s="6" t="s">
        <v>33</v>
      </c>
      <c r="C207" s="6" t="s">
        <v>7</v>
      </c>
      <c r="D207" s="6" t="s">
        <v>8</v>
      </c>
      <c r="E207" s="7">
        <v>5.2100000000000002E-3</v>
      </c>
      <c r="F207" s="7">
        <v>1241.66372</v>
      </c>
      <c r="G207" s="7">
        <v>57.621650000000002</v>
      </c>
      <c r="H207" s="7">
        <v>78.013339999999999</v>
      </c>
      <c r="I207" s="7">
        <v>32.19068</v>
      </c>
      <c r="J207" s="7">
        <v>36.506709999999998</v>
      </c>
      <c r="K207" s="7">
        <f t="shared" si="56"/>
        <v>1446.0013100000001</v>
      </c>
      <c r="L207" s="7">
        <v>86.911850000000001</v>
      </c>
      <c r="N207" s="6">
        <v>0.108</v>
      </c>
      <c r="P207" s="6">
        <v>2015</v>
      </c>
      <c r="Q207" s="6" t="s">
        <v>33</v>
      </c>
      <c r="R207" s="6" t="s">
        <v>7</v>
      </c>
      <c r="S207" s="6" t="s">
        <v>8</v>
      </c>
      <c r="T207" s="7">
        <f t="shared" si="48"/>
        <v>5.6267999999999997E-4</v>
      </c>
      <c r="U207" s="7">
        <f t="shared" si="49"/>
        <v>134.09968176000001</v>
      </c>
      <c r="V207" s="7">
        <f t="shared" si="50"/>
        <v>6.2231382000000002</v>
      </c>
      <c r="W207" s="7">
        <f t="shared" si="51"/>
        <v>8.4254407199999992</v>
      </c>
      <c r="X207" s="7">
        <f t="shared" si="52"/>
        <v>3.4765934399999998</v>
      </c>
      <c r="Y207" s="7">
        <f t="shared" si="53"/>
        <v>3.94272468</v>
      </c>
      <c r="Z207" s="7">
        <f t="shared" si="54"/>
        <v>156.16814148</v>
      </c>
      <c r="AA207" s="7">
        <f t="shared" si="55"/>
        <v>9.3864798</v>
      </c>
    </row>
    <row r="208" spans="1:27" s="6" customFormat="1" x14ac:dyDescent="0.25">
      <c r="A208" s="6">
        <v>2015</v>
      </c>
      <c r="B208" s="6" t="s">
        <v>33</v>
      </c>
      <c r="C208" s="6" t="s">
        <v>7</v>
      </c>
      <c r="D208" s="6" t="s">
        <v>9</v>
      </c>
      <c r="E208" s="7">
        <v>5.0400000000000002E-3</v>
      </c>
      <c r="F208" s="7">
        <v>1199.22425</v>
      </c>
      <c r="G208" s="7">
        <v>52.732689999999998</v>
      </c>
      <c r="H208" s="7">
        <v>71.288269999999997</v>
      </c>
      <c r="I208" s="7">
        <v>32.417520000000003</v>
      </c>
      <c r="J208" s="7">
        <v>33.50947</v>
      </c>
      <c r="K208" s="7">
        <f t="shared" si="56"/>
        <v>1389.17724</v>
      </c>
      <c r="L208" s="7">
        <v>83.329149999999998</v>
      </c>
      <c r="N208" s="6">
        <v>0.63400000000000001</v>
      </c>
      <c r="P208" s="6">
        <v>2015</v>
      </c>
      <c r="Q208" s="6" t="s">
        <v>33</v>
      </c>
      <c r="R208" s="6" t="s">
        <v>7</v>
      </c>
      <c r="S208" s="6" t="s">
        <v>9</v>
      </c>
      <c r="T208" s="7">
        <f t="shared" si="48"/>
        <v>3.1953600000000004E-3</v>
      </c>
      <c r="U208" s="7">
        <f t="shared" si="49"/>
        <v>760.30817449999995</v>
      </c>
      <c r="V208" s="7">
        <f t="shared" si="50"/>
        <v>33.432525460000001</v>
      </c>
      <c r="W208" s="7">
        <f t="shared" si="51"/>
        <v>45.196763179999998</v>
      </c>
      <c r="X208" s="7">
        <f t="shared" si="52"/>
        <v>20.552707680000001</v>
      </c>
      <c r="Y208" s="7">
        <f t="shared" si="53"/>
        <v>21.24500398</v>
      </c>
      <c r="Z208" s="7">
        <f t="shared" si="54"/>
        <v>880.73837016000004</v>
      </c>
      <c r="AA208" s="7">
        <f t="shared" si="55"/>
        <v>52.8306811</v>
      </c>
    </row>
    <row r="209" spans="1:27" x14ac:dyDescent="0.25">
      <c r="A209">
        <v>2015</v>
      </c>
      <c r="B209" t="s">
        <v>33</v>
      </c>
      <c r="C209" t="s">
        <v>19</v>
      </c>
      <c r="D209" s="3" t="s">
        <v>24</v>
      </c>
      <c r="E209" s="1">
        <v>1.179E-2</v>
      </c>
      <c r="F209" s="1">
        <v>1421.5552600000001</v>
      </c>
      <c r="G209" s="1">
        <v>70.429460000000006</v>
      </c>
      <c r="H209" s="1">
        <v>109.4599</v>
      </c>
      <c r="I209" s="1">
        <v>37.053919999999998</v>
      </c>
      <c r="J209" s="1">
        <v>41.066249999999997</v>
      </c>
      <c r="K209" s="1">
        <f>SUM(E209:J209)</f>
        <v>1679.5765800000004</v>
      </c>
      <c r="L209" s="1">
        <v>100.742</v>
      </c>
      <c r="N209" s="1">
        <v>1.0025999999999999</v>
      </c>
      <c r="P209">
        <v>2015</v>
      </c>
      <c r="Q209" t="s">
        <v>33</v>
      </c>
      <c r="R209" t="s">
        <v>19</v>
      </c>
      <c r="S209" s="3" t="s">
        <v>24</v>
      </c>
      <c r="T209" s="7">
        <f t="shared" si="48"/>
        <v>1.1820654E-2</v>
      </c>
      <c r="U209" s="7">
        <f t="shared" si="49"/>
        <v>1425.2513036759999</v>
      </c>
      <c r="V209" s="7">
        <f t="shared" si="50"/>
        <v>70.612576595999997</v>
      </c>
      <c r="W209" s="7">
        <f t="shared" si="51"/>
        <v>109.74449573999999</v>
      </c>
      <c r="X209" s="7">
        <f t="shared" si="52"/>
        <v>37.150260191999998</v>
      </c>
      <c r="Y209" s="7">
        <f t="shared" si="53"/>
        <v>41.173022249999995</v>
      </c>
      <c r="Z209" s="7">
        <f t="shared" si="54"/>
        <v>1683.9434791080002</v>
      </c>
      <c r="AA209" s="7">
        <f t="shared" si="55"/>
        <v>101.0039292</v>
      </c>
    </row>
    <row r="210" spans="1:27" s="8" customFormat="1" x14ac:dyDescent="0.25">
      <c r="A210" s="8">
        <v>2015</v>
      </c>
      <c r="B210" s="8" t="s">
        <v>33</v>
      </c>
      <c r="C210" s="8" t="s">
        <v>19</v>
      </c>
      <c r="D210" s="8" t="s">
        <v>25</v>
      </c>
      <c r="E210" s="9">
        <v>1.508E-2</v>
      </c>
      <c r="F210" s="9">
        <v>1875.7813200000001</v>
      </c>
      <c r="G210" s="9">
        <v>94.295609999999996</v>
      </c>
      <c r="H210" s="9">
        <v>145.88269</v>
      </c>
      <c r="I210" s="9">
        <v>44.062249999999999</v>
      </c>
      <c r="J210" s="9">
        <v>53.937449999999998</v>
      </c>
      <c r="K210" s="9">
        <f>SUM(E210:J210)</f>
        <v>2213.9743999999996</v>
      </c>
      <c r="L210" s="9">
        <v>137.20229</v>
      </c>
      <c r="N210" s="8">
        <v>0.93240999999999996</v>
      </c>
      <c r="P210" s="8">
        <v>2015</v>
      </c>
      <c r="Q210" s="8" t="s">
        <v>33</v>
      </c>
      <c r="R210" s="8" t="s">
        <v>19</v>
      </c>
      <c r="S210" s="8" t="s">
        <v>25</v>
      </c>
      <c r="T210" s="7">
        <f t="shared" si="48"/>
        <v>1.40607428E-2</v>
      </c>
      <c r="U210" s="7">
        <f t="shared" si="49"/>
        <v>1748.9972605812</v>
      </c>
      <c r="V210" s="7">
        <f t="shared" si="50"/>
        <v>87.922169720099987</v>
      </c>
      <c r="W210" s="7">
        <f t="shared" si="51"/>
        <v>136.0224789829</v>
      </c>
      <c r="X210" s="7">
        <f t="shared" si="52"/>
        <v>41.084082522499997</v>
      </c>
      <c r="Y210" s="7">
        <f t="shared" si="53"/>
        <v>50.291817754499995</v>
      </c>
      <c r="Z210" s="7">
        <f t="shared" si="54"/>
        <v>2064.3318703039995</v>
      </c>
      <c r="AA210" s="7">
        <f t="shared" si="55"/>
        <v>127.9287872189</v>
      </c>
    </row>
    <row r="211" spans="1:27" s="4" customFormat="1" x14ac:dyDescent="0.25">
      <c r="A211" s="4">
        <v>2015</v>
      </c>
      <c r="B211" s="4" t="s">
        <v>33</v>
      </c>
      <c r="C211" s="4" t="s">
        <v>19</v>
      </c>
      <c r="D211" s="4" t="s">
        <v>26</v>
      </c>
      <c r="E211" s="5">
        <v>2.81E-2</v>
      </c>
      <c r="F211" s="5">
        <v>2350.08761</v>
      </c>
      <c r="G211" s="5">
        <v>115.56784</v>
      </c>
      <c r="H211" s="5">
        <v>173.89017999999999</v>
      </c>
      <c r="I211" s="5">
        <v>63.085610000000003</v>
      </c>
      <c r="J211" s="5">
        <v>55.485390000000002</v>
      </c>
      <c r="K211" s="5">
        <f>SUM(E211:J211)</f>
        <v>2758.14473</v>
      </c>
      <c r="L211" s="5">
        <v>177.39475999999999</v>
      </c>
      <c r="N211" s="4">
        <v>1</v>
      </c>
      <c r="P211" s="4">
        <v>2015</v>
      </c>
      <c r="Q211" s="4" t="s">
        <v>33</v>
      </c>
      <c r="R211" s="4" t="s">
        <v>19</v>
      </c>
      <c r="S211" s="4" t="s">
        <v>26</v>
      </c>
      <c r="T211" s="7">
        <f t="shared" si="48"/>
        <v>2.81E-2</v>
      </c>
      <c r="U211" s="7">
        <f t="shared" si="49"/>
        <v>2350.08761</v>
      </c>
      <c r="V211" s="7">
        <f t="shared" si="50"/>
        <v>115.56784</v>
      </c>
      <c r="W211" s="7">
        <f t="shared" si="51"/>
        <v>173.89017999999999</v>
      </c>
      <c r="X211" s="7">
        <f t="shared" si="52"/>
        <v>63.085610000000003</v>
      </c>
      <c r="Y211" s="7">
        <f t="shared" si="53"/>
        <v>55.485390000000002</v>
      </c>
      <c r="Z211" s="7">
        <f t="shared" si="54"/>
        <v>2758.14473</v>
      </c>
      <c r="AA211" s="7">
        <f t="shared" si="55"/>
        <v>177.39475999999999</v>
      </c>
    </row>
    <row r="212" spans="1:27" s="6" customFormat="1" x14ac:dyDescent="0.25">
      <c r="A212" s="6">
        <v>2015</v>
      </c>
      <c r="B212" s="6" t="s">
        <v>33</v>
      </c>
      <c r="C212" s="6" t="s">
        <v>7</v>
      </c>
      <c r="D212" s="6" t="s">
        <v>6</v>
      </c>
      <c r="E212" s="7">
        <v>2.4199999999999998E-3</v>
      </c>
      <c r="F212" s="7">
        <v>134.78268</v>
      </c>
      <c r="G212" s="7">
        <v>4.8044599999999997</v>
      </c>
      <c r="H212" s="7">
        <v>6.4732200000000004</v>
      </c>
      <c r="I212" s="7">
        <v>20.593160000000001</v>
      </c>
      <c r="J212" s="7">
        <v>3.0590099999999998</v>
      </c>
      <c r="K212" s="7">
        <f t="shared" ref="K212:K214" si="57">SUM(E212:J212)</f>
        <v>169.71495000000002</v>
      </c>
      <c r="L212" s="7">
        <v>11.10064</v>
      </c>
      <c r="N212" s="6">
        <v>1.2737000000000001</v>
      </c>
      <c r="P212" s="6">
        <v>2015</v>
      </c>
      <c r="Q212" s="6" t="s">
        <v>33</v>
      </c>
      <c r="R212" s="6" t="s">
        <v>7</v>
      </c>
      <c r="S212" s="6" t="s">
        <v>6</v>
      </c>
      <c r="T212" s="7">
        <f t="shared" si="48"/>
        <v>3.0823539999999998E-3</v>
      </c>
      <c r="U212" s="7">
        <f t="shared" si="49"/>
        <v>171.67269951599999</v>
      </c>
      <c r="V212" s="7">
        <f t="shared" si="50"/>
        <v>6.1194407020000003</v>
      </c>
      <c r="W212" s="7">
        <f t="shared" si="51"/>
        <v>8.2449403140000008</v>
      </c>
      <c r="X212" s="7">
        <f t="shared" si="52"/>
        <v>26.229507892000001</v>
      </c>
      <c r="Y212" s="7">
        <f t="shared" si="53"/>
        <v>3.8962610369999999</v>
      </c>
      <c r="Z212" s="7">
        <f t="shared" si="54"/>
        <v>216.16593181500002</v>
      </c>
      <c r="AA212" s="7">
        <f t="shared" si="55"/>
        <v>14.138885168000002</v>
      </c>
    </row>
    <row r="213" spans="1:27" s="6" customFormat="1" x14ac:dyDescent="0.25">
      <c r="A213" s="6">
        <v>2015</v>
      </c>
      <c r="B213" s="6" t="s">
        <v>33</v>
      </c>
      <c r="C213" s="6" t="s">
        <v>7</v>
      </c>
      <c r="D213" s="6" t="s">
        <v>8</v>
      </c>
      <c r="E213" s="7">
        <v>5.2100000000000002E-3</v>
      </c>
      <c r="F213" s="7">
        <v>1241.66372</v>
      </c>
      <c r="G213" s="7">
        <v>57.621650000000002</v>
      </c>
      <c r="H213" s="7">
        <v>78.013339999999999</v>
      </c>
      <c r="I213" s="7">
        <v>32.19068</v>
      </c>
      <c r="J213" s="7">
        <v>36.506709999999998</v>
      </c>
      <c r="K213" s="7">
        <f t="shared" si="57"/>
        <v>1446.0013100000001</v>
      </c>
      <c r="L213" s="7">
        <v>86.911850000000001</v>
      </c>
      <c r="N213" s="6">
        <v>0.16539999999999999</v>
      </c>
      <c r="P213" s="6">
        <v>2015</v>
      </c>
      <c r="Q213" s="6" t="s">
        <v>33</v>
      </c>
      <c r="R213" s="6" t="s">
        <v>7</v>
      </c>
      <c r="S213" s="6" t="s">
        <v>8</v>
      </c>
      <c r="T213" s="7">
        <f t="shared" si="48"/>
        <v>8.6173399999999996E-4</v>
      </c>
      <c r="U213" s="7">
        <f t="shared" si="49"/>
        <v>205.37117928799998</v>
      </c>
      <c r="V213" s="7">
        <f t="shared" si="50"/>
        <v>9.5306209099999997</v>
      </c>
      <c r="W213" s="7">
        <f t="shared" si="51"/>
        <v>12.903406435999999</v>
      </c>
      <c r="X213" s="7">
        <f t="shared" si="52"/>
        <v>5.324338472</v>
      </c>
      <c r="Y213" s="7">
        <f t="shared" si="53"/>
        <v>6.038209833999999</v>
      </c>
      <c r="Z213" s="7">
        <f t="shared" si="54"/>
        <v>239.16861667399999</v>
      </c>
      <c r="AA213" s="7">
        <f t="shared" si="55"/>
        <v>14.37521999</v>
      </c>
    </row>
    <row r="214" spans="1:27" s="6" customFormat="1" x14ac:dyDescent="0.25">
      <c r="A214" s="6">
        <v>2015</v>
      </c>
      <c r="B214" s="6" t="s">
        <v>33</v>
      </c>
      <c r="C214" s="6" t="s">
        <v>7</v>
      </c>
      <c r="D214" s="6" t="s">
        <v>9</v>
      </c>
      <c r="E214" s="7">
        <v>5.0400000000000002E-3</v>
      </c>
      <c r="F214" s="7">
        <v>1199.22425</v>
      </c>
      <c r="G214" s="7">
        <v>52.732689999999998</v>
      </c>
      <c r="H214" s="7">
        <v>71.288269999999997</v>
      </c>
      <c r="I214" s="7">
        <v>32.417520000000003</v>
      </c>
      <c r="J214" s="7">
        <v>33.50947</v>
      </c>
      <c r="K214" s="7">
        <f t="shared" si="57"/>
        <v>1389.17724</v>
      </c>
      <c r="L214" s="7">
        <v>83.329149999999998</v>
      </c>
      <c r="N214" s="6">
        <v>0.97119999999999995</v>
      </c>
      <c r="P214" s="6">
        <v>2015</v>
      </c>
      <c r="Q214" s="6" t="s">
        <v>33</v>
      </c>
      <c r="R214" s="6" t="s">
        <v>7</v>
      </c>
      <c r="S214" s="6" t="s">
        <v>9</v>
      </c>
      <c r="T214" s="7">
        <f t="shared" si="48"/>
        <v>4.8948480000000003E-3</v>
      </c>
      <c r="U214" s="7">
        <f t="shared" si="49"/>
        <v>1164.6865915999999</v>
      </c>
      <c r="V214" s="7">
        <f t="shared" si="50"/>
        <v>51.213988527999994</v>
      </c>
      <c r="W214" s="7">
        <f t="shared" si="51"/>
        <v>69.235167823999987</v>
      </c>
      <c r="X214" s="7">
        <f t="shared" si="52"/>
        <v>31.483895424</v>
      </c>
      <c r="Y214" s="7">
        <f t="shared" si="53"/>
        <v>32.544397263999997</v>
      </c>
      <c r="Z214" s="7">
        <f t="shared" si="54"/>
        <v>1349.168935488</v>
      </c>
      <c r="AA214" s="7">
        <f t="shared" si="55"/>
        <v>80.92927048</v>
      </c>
    </row>
    <row r="215" spans="1:27" x14ac:dyDescent="0.25">
      <c r="A215">
        <v>2015</v>
      </c>
      <c r="B215" t="s">
        <v>33</v>
      </c>
      <c r="C215" t="s">
        <v>20</v>
      </c>
      <c r="D215" s="3" t="s">
        <v>28</v>
      </c>
      <c r="E215" s="1">
        <v>1.197E-2</v>
      </c>
      <c r="F215" s="1">
        <v>2227.9233599999998</v>
      </c>
      <c r="G215" s="1">
        <v>107.93512</v>
      </c>
      <c r="H215" s="1">
        <v>160.77932999999999</v>
      </c>
      <c r="I215" s="1">
        <v>45.030639999999998</v>
      </c>
      <c r="J215" s="1">
        <v>64.703490000000002</v>
      </c>
      <c r="K215" s="1">
        <f>SUM(E215:J215)</f>
        <v>2606.3839099999996</v>
      </c>
      <c r="L215" s="1">
        <v>157.81259</v>
      </c>
      <c r="N215" s="1">
        <v>1.0623</v>
      </c>
      <c r="P215">
        <v>2015</v>
      </c>
      <c r="Q215" t="s">
        <v>33</v>
      </c>
      <c r="R215" t="s">
        <v>20</v>
      </c>
      <c r="S215" s="3" t="s">
        <v>28</v>
      </c>
      <c r="T215" s="7">
        <f t="shared" si="48"/>
        <v>1.2715730999999999E-2</v>
      </c>
      <c r="U215" s="7">
        <f t="shared" si="49"/>
        <v>2366.7229853279996</v>
      </c>
      <c r="V215" s="7">
        <f t="shared" si="50"/>
        <v>114.65947797600001</v>
      </c>
      <c r="W215" s="7">
        <f t="shared" si="51"/>
        <v>170.795882259</v>
      </c>
      <c r="X215" s="7">
        <f t="shared" si="52"/>
        <v>47.836048871999999</v>
      </c>
      <c r="Y215" s="7">
        <f t="shared" si="53"/>
        <v>68.734517427</v>
      </c>
      <c r="Z215" s="7">
        <f t="shared" si="54"/>
        <v>2768.7616275929995</v>
      </c>
      <c r="AA215" s="7">
        <f t="shared" si="55"/>
        <v>167.64431435700001</v>
      </c>
    </row>
    <row r="216" spans="1:27" s="10" customFormat="1" x14ac:dyDescent="0.25">
      <c r="A216" s="10">
        <v>2015</v>
      </c>
      <c r="B216" s="10" t="s">
        <v>33</v>
      </c>
      <c r="C216" s="10" t="s">
        <v>20</v>
      </c>
      <c r="D216" s="10" t="s">
        <v>27</v>
      </c>
      <c r="E216" s="11">
        <v>3.8640000000000001E-2</v>
      </c>
      <c r="F216" s="11">
        <v>2979.7161900000001</v>
      </c>
      <c r="G216" s="11">
        <v>139.02965</v>
      </c>
      <c r="H216" s="11">
        <v>230.91687999999999</v>
      </c>
      <c r="I216" s="11">
        <v>63.004779999999997</v>
      </c>
      <c r="J216" s="11">
        <v>78.42671</v>
      </c>
      <c r="K216" s="11">
        <f>SUM(E216:J216)</f>
        <v>3491.1328500000004</v>
      </c>
      <c r="L216" s="11">
        <v>205.86419000000001</v>
      </c>
      <c r="N216" s="10">
        <v>0.98834999999999995</v>
      </c>
      <c r="P216" s="10">
        <v>2015</v>
      </c>
      <c r="Q216" s="10" t="s">
        <v>33</v>
      </c>
      <c r="R216" s="10" t="s">
        <v>20</v>
      </c>
      <c r="S216" s="10" t="s">
        <v>27</v>
      </c>
      <c r="T216" s="7">
        <f t="shared" si="48"/>
        <v>3.8189844000000001E-2</v>
      </c>
      <c r="U216" s="7">
        <f t="shared" si="49"/>
        <v>2945.0024963864998</v>
      </c>
      <c r="V216" s="7">
        <f t="shared" si="50"/>
        <v>137.4099545775</v>
      </c>
      <c r="W216" s="7">
        <f t="shared" si="51"/>
        <v>228.22669834799999</v>
      </c>
      <c r="X216" s="7">
        <f t="shared" si="52"/>
        <v>62.270774312999997</v>
      </c>
      <c r="Y216" s="7">
        <f t="shared" si="53"/>
        <v>77.513038828500001</v>
      </c>
      <c r="Z216" s="7">
        <f t="shared" si="54"/>
        <v>3450.4611522975001</v>
      </c>
      <c r="AA216" s="7">
        <f t="shared" si="55"/>
        <v>203.46587218650001</v>
      </c>
    </row>
    <row r="217" spans="1:27" s="8" customFormat="1" x14ac:dyDescent="0.25">
      <c r="A217" s="8">
        <v>2015</v>
      </c>
      <c r="B217" s="8" t="s">
        <v>33</v>
      </c>
      <c r="C217" s="8" t="s">
        <v>20</v>
      </c>
      <c r="D217" s="8" t="s">
        <v>29</v>
      </c>
      <c r="E217" s="9">
        <v>4.3369999999999999E-2</v>
      </c>
      <c r="F217" s="9">
        <v>3505.6821100000002</v>
      </c>
      <c r="G217" s="9">
        <v>165.93423000000001</v>
      </c>
      <c r="H217" s="9">
        <v>272.95233999999999</v>
      </c>
      <c r="I217" s="9">
        <v>71.003230000000002</v>
      </c>
      <c r="J217" s="9">
        <v>92.911230000000003</v>
      </c>
      <c r="K217" s="9">
        <f>SUM(E217:J217)</f>
        <v>4108.5265099999997</v>
      </c>
      <c r="L217" s="9">
        <v>247.09046000000001</v>
      </c>
      <c r="N217" s="8">
        <v>0.93240999999999996</v>
      </c>
      <c r="P217" s="8">
        <v>2015</v>
      </c>
      <c r="Q217" s="8" t="s">
        <v>33</v>
      </c>
      <c r="R217" s="8" t="s">
        <v>20</v>
      </c>
      <c r="S217" s="8" t="s">
        <v>29</v>
      </c>
      <c r="T217" s="7">
        <f t="shared" si="48"/>
        <v>4.0438621699999996E-2</v>
      </c>
      <c r="U217" s="7">
        <f t="shared" si="49"/>
        <v>3268.7330561850999</v>
      </c>
      <c r="V217" s="7">
        <f t="shared" si="50"/>
        <v>154.71873539430001</v>
      </c>
      <c r="W217" s="7">
        <f t="shared" si="51"/>
        <v>254.50349133939997</v>
      </c>
      <c r="X217" s="7">
        <f t="shared" si="52"/>
        <v>66.204121684300006</v>
      </c>
      <c r="Y217" s="7">
        <f t="shared" si="53"/>
        <v>86.631359964300003</v>
      </c>
      <c r="Z217" s="7">
        <f t="shared" si="54"/>
        <v>3830.8312031890996</v>
      </c>
      <c r="AA217" s="7">
        <f t="shared" si="55"/>
        <v>230.38961580859998</v>
      </c>
    </row>
    <row r="218" spans="1:27" s="4" customFormat="1" x14ac:dyDescent="0.25">
      <c r="A218" s="4">
        <v>2015</v>
      </c>
      <c r="B218" s="4" t="s">
        <v>33</v>
      </c>
      <c r="C218" s="4" t="s">
        <v>20</v>
      </c>
      <c r="D218" s="4" t="s">
        <v>30</v>
      </c>
      <c r="E218" s="5">
        <v>5.4469999999999998E-2</v>
      </c>
      <c r="F218" s="5">
        <v>3869.82341</v>
      </c>
      <c r="G218" s="5">
        <v>182.36439999999999</v>
      </c>
      <c r="H218" s="5">
        <v>292.37119000000001</v>
      </c>
      <c r="I218" s="5">
        <v>88.205650000000006</v>
      </c>
      <c r="J218" s="5">
        <v>91.824929999999995</v>
      </c>
      <c r="K218" s="5">
        <f>SUM(E218:J218)</f>
        <v>4524.6440499999999</v>
      </c>
      <c r="L218" s="5">
        <v>279.85559000000001</v>
      </c>
      <c r="N218" s="4">
        <v>1</v>
      </c>
      <c r="P218" s="4">
        <v>2015</v>
      </c>
      <c r="Q218" s="4" t="s">
        <v>33</v>
      </c>
      <c r="R218" s="4" t="s">
        <v>20</v>
      </c>
      <c r="S218" s="4" t="s">
        <v>30</v>
      </c>
      <c r="T218" s="7">
        <f t="shared" si="48"/>
        <v>5.4469999999999998E-2</v>
      </c>
      <c r="U218" s="7">
        <f t="shared" si="49"/>
        <v>3869.82341</v>
      </c>
      <c r="V218" s="7">
        <f t="shared" si="50"/>
        <v>182.36439999999999</v>
      </c>
      <c r="W218" s="7">
        <f t="shared" si="51"/>
        <v>292.37119000000001</v>
      </c>
      <c r="X218" s="7">
        <f t="shared" si="52"/>
        <v>88.205650000000006</v>
      </c>
      <c r="Y218" s="7">
        <f t="shared" si="53"/>
        <v>91.824929999999995</v>
      </c>
      <c r="Z218" s="7">
        <f t="shared" si="54"/>
        <v>4524.6440499999999</v>
      </c>
      <c r="AA218" s="7">
        <f t="shared" si="55"/>
        <v>279.85559000000001</v>
      </c>
    </row>
    <row r="219" spans="1:27" x14ac:dyDescent="0.25">
      <c r="T219" s="7">
        <f t="shared" si="48"/>
        <v>0</v>
      </c>
      <c r="U219" s="7">
        <f t="shared" si="49"/>
        <v>0</v>
      </c>
      <c r="V219" s="7">
        <f t="shared" si="50"/>
        <v>0</v>
      </c>
      <c r="W219" s="7">
        <f t="shared" si="51"/>
        <v>0</v>
      </c>
      <c r="X219" s="7">
        <f t="shared" si="52"/>
        <v>0</v>
      </c>
      <c r="Y219" s="7">
        <f t="shared" si="53"/>
        <v>0</v>
      </c>
      <c r="Z219" s="7">
        <f t="shared" si="54"/>
        <v>0</v>
      </c>
      <c r="AA219" s="7">
        <f t="shared" si="55"/>
        <v>0</v>
      </c>
    </row>
    <row r="220" spans="1:27" s="6" customFormat="1" x14ac:dyDescent="0.25">
      <c r="A220" s="6">
        <v>2015</v>
      </c>
      <c r="B220" s="6" t="s">
        <v>34</v>
      </c>
      <c r="C220" s="6" t="s">
        <v>7</v>
      </c>
      <c r="D220" s="6" t="s">
        <v>6</v>
      </c>
      <c r="E220" s="7">
        <v>2.5500000000000002E-3</v>
      </c>
      <c r="F220" s="7">
        <v>160.06983</v>
      </c>
      <c r="G220" s="7">
        <v>4.3845999999999998</v>
      </c>
      <c r="H220" s="7">
        <v>0.48698999999999998</v>
      </c>
      <c r="I220" s="7">
        <v>21.298310000000001</v>
      </c>
      <c r="J220" s="7">
        <v>7.288E-2</v>
      </c>
      <c r="K220" s="7">
        <f t="shared" ref="K220:K226" si="58">SUM(E220:J220)</f>
        <v>186.31515999999999</v>
      </c>
      <c r="L220" s="7">
        <v>14.12007</v>
      </c>
      <c r="N220" s="6">
        <v>1.4399</v>
      </c>
      <c r="P220" s="6">
        <v>2015</v>
      </c>
      <c r="Q220" s="6" t="s">
        <v>34</v>
      </c>
      <c r="R220" s="6" t="s">
        <v>7</v>
      </c>
      <c r="S220" s="6" t="s">
        <v>6</v>
      </c>
      <c r="T220" s="7">
        <f t="shared" si="48"/>
        <v>3.6717450000000001E-3</v>
      </c>
      <c r="U220" s="7">
        <f t="shared" si="49"/>
        <v>230.484548217</v>
      </c>
      <c r="V220" s="7">
        <f t="shared" si="50"/>
        <v>6.3133855399999996</v>
      </c>
      <c r="W220" s="7">
        <f t="shared" si="51"/>
        <v>0.701216901</v>
      </c>
      <c r="X220" s="7">
        <f t="shared" si="52"/>
        <v>30.667436568999999</v>
      </c>
      <c r="Y220" s="7">
        <f t="shared" si="53"/>
        <v>0.104939912</v>
      </c>
      <c r="Z220" s="7">
        <f t="shared" si="54"/>
        <v>268.27519888399996</v>
      </c>
      <c r="AA220" s="7">
        <f t="shared" si="55"/>
        <v>20.331488792999998</v>
      </c>
    </row>
    <row r="221" spans="1:27" s="6" customFormat="1" x14ac:dyDescent="0.25">
      <c r="A221" s="6">
        <v>2015</v>
      </c>
      <c r="B221" s="6" t="s">
        <v>34</v>
      </c>
      <c r="C221" s="6" t="s">
        <v>7</v>
      </c>
      <c r="D221" s="6" t="s">
        <v>8</v>
      </c>
      <c r="E221" s="7">
        <v>6.8700000000000002E-3</v>
      </c>
      <c r="F221" s="7">
        <v>1557.1466499999999</v>
      </c>
      <c r="G221" s="7">
        <v>53.193390000000001</v>
      </c>
      <c r="H221" s="7">
        <v>6.9567100000000002</v>
      </c>
      <c r="I221" s="7">
        <v>40.769120000000001</v>
      </c>
      <c r="J221" s="7">
        <v>1.0525599999999999</v>
      </c>
      <c r="K221" s="7">
        <f t="shared" si="58"/>
        <v>1659.1252999999997</v>
      </c>
      <c r="L221" s="7">
        <v>123.45729</v>
      </c>
      <c r="N221" s="6">
        <v>0.187</v>
      </c>
      <c r="P221" s="6">
        <v>2015</v>
      </c>
      <c r="Q221" s="6" t="s">
        <v>34</v>
      </c>
      <c r="R221" s="6" t="s">
        <v>7</v>
      </c>
      <c r="S221" s="6" t="s">
        <v>8</v>
      </c>
      <c r="T221" s="7">
        <f t="shared" si="48"/>
        <v>1.28469E-3</v>
      </c>
      <c r="U221" s="7">
        <f t="shared" si="49"/>
        <v>291.18642354999997</v>
      </c>
      <c r="V221" s="7">
        <f t="shared" si="50"/>
        <v>9.9471639300000003</v>
      </c>
      <c r="W221" s="7">
        <f t="shared" si="51"/>
        <v>1.30090477</v>
      </c>
      <c r="X221" s="7">
        <f t="shared" si="52"/>
        <v>7.6238254400000001</v>
      </c>
      <c r="Y221" s="7">
        <f t="shared" si="53"/>
        <v>0.19682871999999998</v>
      </c>
      <c r="Z221" s="7">
        <f t="shared" si="54"/>
        <v>310.25643109999993</v>
      </c>
      <c r="AA221" s="7">
        <f t="shared" si="55"/>
        <v>23.086513230000001</v>
      </c>
    </row>
    <row r="222" spans="1:27" s="6" customFormat="1" x14ac:dyDescent="0.25">
      <c r="A222" s="6">
        <v>2015</v>
      </c>
      <c r="B222" s="6" t="s">
        <v>34</v>
      </c>
      <c r="C222" s="6" t="s">
        <v>7</v>
      </c>
      <c r="D222" s="6" t="s">
        <v>9</v>
      </c>
      <c r="E222" s="7">
        <v>6.5599999999999999E-3</v>
      </c>
      <c r="F222" s="7">
        <v>1489.0783899999999</v>
      </c>
      <c r="G222" s="7">
        <v>48.653449999999999</v>
      </c>
      <c r="H222" s="7">
        <v>5.9560399999999998</v>
      </c>
      <c r="I222" s="7">
        <v>40.301969999999997</v>
      </c>
      <c r="J222" s="7">
        <v>0.91166000000000003</v>
      </c>
      <c r="K222" s="7">
        <f t="shared" si="58"/>
        <v>1584.90807</v>
      </c>
      <c r="L222" s="7">
        <v>116.92064000000001</v>
      </c>
      <c r="N222" s="6">
        <v>1.0979000000000001</v>
      </c>
      <c r="P222" s="6">
        <v>2015</v>
      </c>
      <c r="Q222" s="6" t="s">
        <v>34</v>
      </c>
      <c r="R222" s="6" t="s">
        <v>7</v>
      </c>
      <c r="S222" s="6" t="s">
        <v>9</v>
      </c>
      <c r="T222" s="7">
        <f t="shared" si="48"/>
        <v>7.2022240000000001E-3</v>
      </c>
      <c r="U222" s="7">
        <f t="shared" si="49"/>
        <v>1634.859164381</v>
      </c>
      <c r="V222" s="7">
        <f t="shared" si="50"/>
        <v>53.416622755000006</v>
      </c>
      <c r="W222" s="7">
        <f t="shared" si="51"/>
        <v>6.5391363160000004</v>
      </c>
      <c r="X222" s="7">
        <f t="shared" si="52"/>
        <v>44.247532863000004</v>
      </c>
      <c r="Y222" s="7">
        <f t="shared" si="53"/>
        <v>1.0009115140000002</v>
      </c>
      <c r="Z222" s="7">
        <f t="shared" si="54"/>
        <v>1740.0705700530002</v>
      </c>
      <c r="AA222" s="7">
        <f t="shared" si="55"/>
        <v>128.36717065600001</v>
      </c>
    </row>
    <row r="223" spans="1:27" x14ac:dyDescent="0.25">
      <c r="A223">
        <v>2015</v>
      </c>
      <c r="B223" t="s">
        <v>34</v>
      </c>
      <c r="C223" t="s">
        <v>18</v>
      </c>
      <c r="D223" s="3" t="s">
        <v>17</v>
      </c>
      <c r="E223" s="1">
        <v>8.3499999999999998E-3</v>
      </c>
      <c r="F223" s="1">
        <v>1923.77169</v>
      </c>
      <c r="G223" s="1">
        <v>64.457949999999997</v>
      </c>
      <c r="H223" s="1">
        <v>9.1819000000000006</v>
      </c>
      <c r="I223" s="1">
        <v>49.09093</v>
      </c>
      <c r="J223" s="1">
        <v>1.3818900000000001</v>
      </c>
      <c r="K223" s="1">
        <f t="shared" si="58"/>
        <v>2047.8927100000003</v>
      </c>
      <c r="L223" s="1">
        <v>151.66605000000001</v>
      </c>
      <c r="N223" s="1">
        <v>1.1269</v>
      </c>
      <c r="P223">
        <v>2015</v>
      </c>
      <c r="Q223" t="s">
        <v>34</v>
      </c>
      <c r="R223" t="s">
        <v>18</v>
      </c>
      <c r="S223" s="3" t="s">
        <v>17</v>
      </c>
      <c r="T223" s="7">
        <f t="shared" si="48"/>
        <v>9.4096149999999996E-3</v>
      </c>
      <c r="U223" s="7">
        <f t="shared" si="49"/>
        <v>2167.8983174610003</v>
      </c>
      <c r="V223" s="7">
        <f t="shared" si="50"/>
        <v>72.637663855</v>
      </c>
      <c r="W223" s="7">
        <f t="shared" si="51"/>
        <v>10.347083110000002</v>
      </c>
      <c r="X223" s="7">
        <f t="shared" si="52"/>
        <v>55.320569017000004</v>
      </c>
      <c r="Y223" s="7">
        <f t="shared" si="53"/>
        <v>1.557251841</v>
      </c>
      <c r="Z223" s="7">
        <f t="shared" si="54"/>
        <v>2307.7702948990004</v>
      </c>
      <c r="AA223" s="7">
        <f t="shared" si="55"/>
        <v>170.912471745</v>
      </c>
    </row>
    <row r="224" spans="1:27" s="10" customFormat="1" x14ac:dyDescent="0.25">
      <c r="A224" s="10">
        <v>2015</v>
      </c>
      <c r="B224" s="10" t="s">
        <v>34</v>
      </c>
      <c r="C224" s="10" t="s">
        <v>18</v>
      </c>
      <c r="D224" s="10" t="s">
        <v>21</v>
      </c>
      <c r="E224" s="11">
        <v>3.5479999999999998E-2</v>
      </c>
      <c r="F224" s="11">
        <v>2797.1058200000002</v>
      </c>
      <c r="G224" s="11">
        <v>96.211860000000001</v>
      </c>
      <c r="H224" s="11">
        <v>64.229330000000004</v>
      </c>
      <c r="I224" s="11">
        <v>71.111289999999997</v>
      </c>
      <c r="J224" s="11">
        <v>8.2876300000000001</v>
      </c>
      <c r="K224" s="11">
        <f t="shared" si="58"/>
        <v>3036.9814099999999</v>
      </c>
      <c r="L224" s="11">
        <v>211.38028</v>
      </c>
      <c r="N224" s="10">
        <v>0.98834999999999995</v>
      </c>
      <c r="P224" s="10">
        <v>2015</v>
      </c>
      <c r="Q224" s="10" t="s">
        <v>34</v>
      </c>
      <c r="R224" s="10" t="s">
        <v>18</v>
      </c>
      <c r="S224" s="10" t="s">
        <v>21</v>
      </c>
      <c r="T224" s="7">
        <f t="shared" si="48"/>
        <v>3.5066657999999994E-2</v>
      </c>
      <c r="U224" s="7">
        <f t="shared" si="49"/>
        <v>2764.5195371969999</v>
      </c>
      <c r="V224" s="7">
        <f t="shared" si="50"/>
        <v>95.090991830999997</v>
      </c>
      <c r="W224" s="7">
        <f t="shared" si="51"/>
        <v>63.4810583055</v>
      </c>
      <c r="X224" s="7">
        <f t="shared" si="52"/>
        <v>70.282843471499987</v>
      </c>
      <c r="Y224" s="7">
        <f t="shared" si="53"/>
        <v>8.1910791105000005</v>
      </c>
      <c r="Z224" s="7">
        <f t="shared" si="54"/>
        <v>3001.6005765734999</v>
      </c>
      <c r="AA224" s="7">
        <f t="shared" si="55"/>
        <v>208.91769973799998</v>
      </c>
    </row>
    <row r="225" spans="1:27" s="8" customFormat="1" x14ac:dyDescent="0.25">
      <c r="A225" s="8">
        <v>2015</v>
      </c>
      <c r="B225" s="8" t="s">
        <v>34</v>
      </c>
      <c r="C225" s="8" t="s">
        <v>18</v>
      </c>
      <c r="D225" s="8" t="s">
        <v>22</v>
      </c>
      <c r="E225" s="9">
        <v>4.0390000000000002E-2</v>
      </c>
      <c r="F225" s="9">
        <v>3381.6387100000002</v>
      </c>
      <c r="G225" s="9">
        <v>119.39303</v>
      </c>
      <c r="H225" s="9">
        <v>79.805220000000006</v>
      </c>
      <c r="I225" s="9">
        <v>81.534850000000006</v>
      </c>
      <c r="J225" s="9">
        <v>10.35383</v>
      </c>
      <c r="K225" s="9">
        <f t="shared" si="58"/>
        <v>3672.7660300000007</v>
      </c>
      <c r="L225" s="9">
        <v>261.23903999999999</v>
      </c>
      <c r="N225" s="8">
        <v>0.93240999999999996</v>
      </c>
      <c r="P225" s="8">
        <v>2015</v>
      </c>
      <c r="Q225" s="8" t="s">
        <v>34</v>
      </c>
      <c r="R225" s="8" t="s">
        <v>18</v>
      </c>
      <c r="S225" s="8" t="s">
        <v>22</v>
      </c>
      <c r="T225" s="7">
        <f t="shared" si="48"/>
        <v>3.7660039899999997E-2</v>
      </c>
      <c r="U225" s="7">
        <f t="shared" si="49"/>
        <v>3153.0737495910998</v>
      </c>
      <c r="V225" s="7">
        <f t="shared" si="50"/>
        <v>111.3232551023</v>
      </c>
      <c r="W225" s="7">
        <f t="shared" si="51"/>
        <v>74.411185180200007</v>
      </c>
      <c r="X225" s="7">
        <f t="shared" si="52"/>
        <v>76.023909488499996</v>
      </c>
      <c r="Y225" s="7">
        <f t="shared" si="53"/>
        <v>9.6540146303000007</v>
      </c>
      <c r="Z225" s="7">
        <f t="shared" si="54"/>
        <v>3424.5237740323005</v>
      </c>
      <c r="AA225" s="7">
        <f t="shared" si="55"/>
        <v>243.58189328639997</v>
      </c>
    </row>
    <row r="226" spans="1:27" s="4" customFormat="1" x14ac:dyDescent="0.25">
      <c r="A226" s="4">
        <v>2015</v>
      </c>
      <c r="B226" s="4" t="s">
        <v>34</v>
      </c>
      <c r="C226" s="4" t="s">
        <v>18</v>
      </c>
      <c r="D226" s="4" t="s">
        <v>23</v>
      </c>
      <c r="E226" s="5">
        <v>5.176E-2</v>
      </c>
      <c r="F226" s="5">
        <v>3764.9932100000001</v>
      </c>
      <c r="G226" s="5">
        <v>138.78910999999999</v>
      </c>
      <c r="H226" s="5">
        <v>109.71531</v>
      </c>
      <c r="I226" s="5">
        <v>98.32741</v>
      </c>
      <c r="J226" s="5">
        <v>13.56879</v>
      </c>
      <c r="K226" s="5">
        <f t="shared" si="58"/>
        <v>4125.4455900000003</v>
      </c>
      <c r="L226" s="5">
        <v>294.34091999999998</v>
      </c>
      <c r="N226" s="4">
        <v>1</v>
      </c>
      <c r="P226" s="4">
        <v>2015</v>
      </c>
      <c r="Q226" s="4" t="s">
        <v>34</v>
      </c>
      <c r="R226" s="4" t="s">
        <v>18</v>
      </c>
      <c r="S226" s="4" t="s">
        <v>23</v>
      </c>
      <c r="T226" s="7">
        <f t="shared" si="48"/>
        <v>5.176E-2</v>
      </c>
      <c r="U226" s="7">
        <f t="shared" si="49"/>
        <v>3764.9932100000001</v>
      </c>
      <c r="V226" s="7">
        <f t="shared" si="50"/>
        <v>138.78910999999999</v>
      </c>
      <c r="W226" s="7">
        <f t="shared" si="51"/>
        <v>109.71531</v>
      </c>
      <c r="X226" s="7">
        <f t="shared" si="52"/>
        <v>98.32741</v>
      </c>
      <c r="Y226" s="7">
        <f t="shared" si="53"/>
        <v>13.56879</v>
      </c>
      <c r="Z226" s="7">
        <f t="shared" si="54"/>
        <v>4125.4455900000003</v>
      </c>
      <c r="AA226" s="7">
        <f t="shared" si="55"/>
        <v>294.34091999999998</v>
      </c>
    </row>
    <row r="227" spans="1:27" s="6" customFormat="1" x14ac:dyDescent="0.25">
      <c r="A227" s="6">
        <v>2015</v>
      </c>
      <c r="B227" s="6" t="s">
        <v>34</v>
      </c>
      <c r="C227" s="6" t="s">
        <v>7</v>
      </c>
      <c r="D227" s="6" t="s">
        <v>6</v>
      </c>
      <c r="E227" s="7">
        <v>2.5500000000000002E-3</v>
      </c>
      <c r="F227" s="7">
        <v>160.06983</v>
      </c>
      <c r="G227" s="7">
        <v>4.3845999999999998</v>
      </c>
      <c r="H227" s="7">
        <v>0.48698999999999998</v>
      </c>
      <c r="I227" s="7">
        <v>21.298310000000001</v>
      </c>
      <c r="J227" s="7">
        <v>7.288E-2</v>
      </c>
      <c r="K227" s="7">
        <f t="shared" ref="K227:K229" si="59">SUM(E227:J227)</f>
        <v>186.31515999999999</v>
      </c>
      <c r="L227" s="7">
        <v>14.12007</v>
      </c>
      <c r="N227" s="6">
        <v>0.83150000000000002</v>
      </c>
      <c r="P227" s="6">
        <v>2015</v>
      </c>
      <c r="Q227" s="6" t="s">
        <v>34</v>
      </c>
      <c r="R227" s="6" t="s">
        <v>7</v>
      </c>
      <c r="S227" s="6" t="s">
        <v>6</v>
      </c>
      <c r="T227" s="7">
        <f t="shared" si="48"/>
        <v>2.1203250000000002E-3</v>
      </c>
      <c r="U227" s="7">
        <f t="shared" si="49"/>
        <v>133.098063645</v>
      </c>
      <c r="V227" s="7">
        <f t="shared" si="50"/>
        <v>3.6457948999999998</v>
      </c>
      <c r="W227" s="7">
        <f t="shared" si="51"/>
        <v>0.404932185</v>
      </c>
      <c r="X227" s="7">
        <f t="shared" si="52"/>
        <v>17.709544765</v>
      </c>
      <c r="Y227" s="7">
        <f t="shared" si="53"/>
        <v>6.0599720000000003E-2</v>
      </c>
      <c r="Z227" s="7">
        <f t="shared" si="54"/>
        <v>154.92105554</v>
      </c>
      <c r="AA227" s="7">
        <f t="shared" si="55"/>
        <v>11.740838205000001</v>
      </c>
    </row>
    <row r="228" spans="1:27" s="6" customFormat="1" x14ac:dyDescent="0.25">
      <c r="A228" s="6">
        <v>2015</v>
      </c>
      <c r="B228" s="6" t="s">
        <v>34</v>
      </c>
      <c r="C228" s="6" t="s">
        <v>7</v>
      </c>
      <c r="D228" s="6" t="s">
        <v>8</v>
      </c>
      <c r="E228" s="7">
        <v>6.8700000000000002E-3</v>
      </c>
      <c r="F228" s="7">
        <v>1557.1466499999999</v>
      </c>
      <c r="G228" s="7">
        <v>53.193390000000001</v>
      </c>
      <c r="H228" s="7">
        <v>6.9567100000000002</v>
      </c>
      <c r="I228" s="7">
        <v>40.769120000000001</v>
      </c>
      <c r="J228" s="7">
        <v>1.0525599999999999</v>
      </c>
      <c r="K228" s="7">
        <f t="shared" si="59"/>
        <v>1659.1252999999997</v>
      </c>
      <c r="L228" s="7">
        <v>123.45729</v>
      </c>
      <c r="N228" s="6">
        <v>0.108</v>
      </c>
      <c r="P228" s="6">
        <v>2015</v>
      </c>
      <c r="Q228" s="6" t="s">
        <v>34</v>
      </c>
      <c r="R228" s="6" t="s">
        <v>7</v>
      </c>
      <c r="S228" s="6" t="s">
        <v>8</v>
      </c>
      <c r="T228" s="7">
        <f t="shared" si="48"/>
        <v>7.4196000000000006E-4</v>
      </c>
      <c r="U228" s="7">
        <f t="shared" si="49"/>
        <v>168.1718382</v>
      </c>
      <c r="V228" s="7">
        <f t="shared" si="50"/>
        <v>5.7448861200000003</v>
      </c>
      <c r="W228" s="7">
        <f t="shared" si="51"/>
        <v>0.75132467999999997</v>
      </c>
      <c r="X228" s="7">
        <f t="shared" si="52"/>
        <v>4.40306496</v>
      </c>
      <c r="Y228" s="7">
        <f t="shared" si="53"/>
        <v>0.11367648</v>
      </c>
      <c r="Z228" s="7">
        <f t="shared" si="54"/>
        <v>179.18553239999997</v>
      </c>
      <c r="AA228" s="7">
        <f t="shared" si="55"/>
        <v>13.33338732</v>
      </c>
    </row>
    <row r="229" spans="1:27" s="6" customFormat="1" x14ac:dyDescent="0.25">
      <c r="A229" s="6">
        <v>2015</v>
      </c>
      <c r="B229" s="6" t="s">
        <v>34</v>
      </c>
      <c r="C229" s="6" t="s">
        <v>7</v>
      </c>
      <c r="D229" s="6" t="s">
        <v>9</v>
      </c>
      <c r="E229" s="7">
        <v>6.5599999999999999E-3</v>
      </c>
      <c r="F229" s="7">
        <v>1489.0783899999999</v>
      </c>
      <c r="G229" s="7">
        <v>48.653449999999999</v>
      </c>
      <c r="H229" s="7">
        <v>5.9560399999999998</v>
      </c>
      <c r="I229" s="7">
        <v>40.301969999999997</v>
      </c>
      <c r="J229" s="7">
        <v>0.91166000000000003</v>
      </c>
      <c r="K229" s="7">
        <f t="shared" si="59"/>
        <v>1584.90807</v>
      </c>
      <c r="L229" s="7">
        <v>116.92064000000001</v>
      </c>
      <c r="N229" s="6">
        <v>0.63400000000000001</v>
      </c>
      <c r="P229" s="6">
        <v>2015</v>
      </c>
      <c r="Q229" s="6" t="s">
        <v>34</v>
      </c>
      <c r="R229" s="6" t="s">
        <v>7</v>
      </c>
      <c r="S229" s="6" t="s">
        <v>9</v>
      </c>
      <c r="T229" s="7">
        <f t="shared" si="48"/>
        <v>4.1590400000000001E-3</v>
      </c>
      <c r="U229" s="7">
        <f t="shared" si="49"/>
        <v>944.07569925999996</v>
      </c>
      <c r="V229" s="7">
        <f t="shared" si="50"/>
        <v>30.8462873</v>
      </c>
      <c r="W229" s="7">
        <f t="shared" si="51"/>
        <v>3.7761293600000001</v>
      </c>
      <c r="X229" s="7">
        <f t="shared" si="52"/>
        <v>25.55144898</v>
      </c>
      <c r="Y229" s="7">
        <f t="shared" si="53"/>
        <v>0.57799244000000005</v>
      </c>
      <c r="Z229" s="7">
        <f t="shared" si="54"/>
        <v>1004.83171638</v>
      </c>
      <c r="AA229" s="7">
        <f t="shared" si="55"/>
        <v>74.127685760000006</v>
      </c>
    </row>
    <row r="230" spans="1:27" x14ac:dyDescent="0.25">
      <c r="A230">
        <v>2015</v>
      </c>
      <c r="B230" t="s">
        <v>34</v>
      </c>
      <c r="C230" t="s">
        <v>19</v>
      </c>
      <c r="D230" s="3" t="s">
        <v>24</v>
      </c>
      <c r="E230" s="1">
        <v>1.346E-2</v>
      </c>
      <c r="F230" s="1">
        <v>1736.04856</v>
      </c>
      <c r="G230" s="1">
        <v>65.758679999999998</v>
      </c>
      <c r="H230" s="1">
        <v>37.47766</v>
      </c>
      <c r="I230" s="1">
        <v>45.674790000000002</v>
      </c>
      <c r="J230" s="1">
        <v>5.1531399999999996</v>
      </c>
      <c r="K230" s="1">
        <f>SUM(E230:J230)</f>
        <v>1890.1262899999997</v>
      </c>
      <c r="L230" s="1">
        <v>137.52898999999999</v>
      </c>
      <c r="N230" s="1">
        <v>1.0025999999999999</v>
      </c>
      <c r="P230">
        <v>2015</v>
      </c>
      <c r="Q230" t="s">
        <v>34</v>
      </c>
      <c r="R230" t="s">
        <v>19</v>
      </c>
      <c r="S230" s="3" t="s">
        <v>24</v>
      </c>
      <c r="T230" s="7">
        <f t="shared" si="48"/>
        <v>1.3494995999999999E-2</v>
      </c>
      <c r="U230" s="7">
        <f t="shared" si="49"/>
        <v>1740.5622862559999</v>
      </c>
      <c r="V230" s="7">
        <f t="shared" si="50"/>
        <v>65.929652567999995</v>
      </c>
      <c r="W230" s="7">
        <f t="shared" si="51"/>
        <v>37.575101916000001</v>
      </c>
      <c r="X230" s="7">
        <f t="shared" si="52"/>
        <v>45.793544453999999</v>
      </c>
      <c r="Y230" s="7">
        <f t="shared" si="53"/>
        <v>5.1665381639999994</v>
      </c>
      <c r="Z230" s="7">
        <f t="shared" si="54"/>
        <v>1895.0406183539997</v>
      </c>
      <c r="AA230" s="7">
        <f t="shared" si="55"/>
        <v>137.88656537399999</v>
      </c>
    </row>
    <row r="231" spans="1:27" s="8" customFormat="1" x14ac:dyDescent="0.25">
      <c r="A231" s="8">
        <v>2015</v>
      </c>
      <c r="B231" s="8" t="s">
        <v>34</v>
      </c>
      <c r="C231" s="8" t="s">
        <v>19</v>
      </c>
      <c r="D231" s="8" t="s">
        <v>25</v>
      </c>
      <c r="E231" s="9">
        <v>1.7250000000000001E-2</v>
      </c>
      <c r="F231" s="9">
        <v>2283.4795600000002</v>
      </c>
      <c r="G231" s="9">
        <v>88.118759999999995</v>
      </c>
      <c r="H231" s="9">
        <v>52.021859999999997</v>
      </c>
      <c r="I231" s="9">
        <v>55.270980000000002</v>
      </c>
      <c r="J231" s="9">
        <v>7.1101200000000002</v>
      </c>
      <c r="K231" s="9">
        <f t="shared" ref="K231:K239" si="60">SUM(E231:J231)</f>
        <v>2486.0185299999994</v>
      </c>
      <c r="L231" s="9">
        <v>185.06086999999999</v>
      </c>
      <c r="N231" s="8">
        <v>0.93240999999999996</v>
      </c>
      <c r="P231" s="8">
        <v>2015</v>
      </c>
      <c r="Q231" s="8" t="s">
        <v>34</v>
      </c>
      <c r="R231" s="8" t="s">
        <v>19</v>
      </c>
      <c r="S231" s="8" t="s">
        <v>25</v>
      </c>
      <c r="T231" s="7">
        <f t="shared" si="48"/>
        <v>1.6084072500000001E-2</v>
      </c>
      <c r="U231" s="7">
        <f t="shared" si="49"/>
        <v>2129.1391765396002</v>
      </c>
      <c r="V231" s="7">
        <f t="shared" si="50"/>
        <v>82.162813011599994</v>
      </c>
      <c r="W231" s="7">
        <f t="shared" si="51"/>
        <v>48.505702482599993</v>
      </c>
      <c r="X231" s="7">
        <f t="shared" si="52"/>
        <v>51.535214461800003</v>
      </c>
      <c r="Y231" s="7">
        <f t="shared" si="53"/>
        <v>6.6295469891999996</v>
      </c>
      <c r="Z231" s="7">
        <f t="shared" si="54"/>
        <v>2317.9885375572994</v>
      </c>
      <c r="AA231" s="7">
        <f t="shared" si="55"/>
        <v>172.55260579669999</v>
      </c>
    </row>
    <row r="232" spans="1:27" s="4" customFormat="1" x14ac:dyDescent="0.25">
      <c r="A232" s="4">
        <v>2015</v>
      </c>
      <c r="B232" s="4" t="s">
        <v>34</v>
      </c>
      <c r="C232" s="4" t="s">
        <v>19</v>
      </c>
      <c r="D232" s="4" t="s">
        <v>26</v>
      </c>
      <c r="E232" s="5">
        <v>3.0179999999999998E-2</v>
      </c>
      <c r="F232" s="5">
        <v>2741.05863</v>
      </c>
      <c r="G232" s="5">
        <v>109.62868</v>
      </c>
      <c r="H232" s="5">
        <v>83.809830000000005</v>
      </c>
      <c r="I232" s="5">
        <v>73.838719999999995</v>
      </c>
      <c r="J232" s="5">
        <v>10.544320000000001</v>
      </c>
      <c r="K232" s="5">
        <f t="shared" si="60"/>
        <v>3018.9103600000003</v>
      </c>
      <c r="L232" s="5">
        <v>223.31163000000001</v>
      </c>
      <c r="N232" s="4">
        <v>1</v>
      </c>
      <c r="P232" s="4">
        <v>2015</v>
      </c>
      <c r="Q232" s="4" t="s">
        <v>34</v>
      </c>
      <c r="R232" s="4" t="s">
        <v>19</v>
      </c>
      <c r="S232" s="4" t="s">
        <v>26</v>
      </c>
      <c r="T232" s="7">
        <f t="shared" si="48"/>
        <v>3.0179999999999998E-2</v>
      </c>
      <c r="U232" s="7">
        <f t="shared" si="49"/>
        <v>2741.05863</v>
      </c>
      <c r="V232" s="7">
        <f t="shared" si="50"/>
        <v>109.62868</v>
      </c>
      <c r="W232" s="7">
        <f t="shared" si="51"/>
        <v>83.809830000000005</v>
      </c>
      <c r="X232" s="7">
        <f t="shared" si="52"/>
        <v>73.838719999999995</v>
      </c>
      <c r="Y232" s="7">
        <f t="shared" si="53"/>
        <v>10.544320000000001</v>
      </c>
      <c r="Z232" s="7">
        <f t="shared" si="54"/>
        <v>3018.9103600000003</v>
      </c>
      <c r="AA232" s="7">
        <f t="shared" si="55"/>
        <v>223.31163000000001</v>
      </c>
    </row>
    <row r="233" spans="1:27" s="6" customFormat="1" x14ac:dyDescent="0.25">
      <c r="A233" s="6">
        <v>2015</v>
      </c>
      <c r="B233" s="6" t="s">
        <v>34</v>
      </c>
      <c r="C233" s="6" t="s">
        <v>7</v>
      </c>
      <c r="D233" s="6" t="s">
        <v>6</v>
      </c>
      <c r="E233" s="7">
        <v>2.5500000000000002E-3</v>
      </c>
      <c r="F233" s="7">
        <v>160.06983</v>
      </c>
      <c r="G233" s="7">
        <v>4.3845999999999998</v>
      </c>
      <c r="H233" s="7">
        <v>0.48698999999999998</v>
      </c>
      <c r="I233" s="7">
        <v>21.298310000000001</v>
      </c>
      <c r="J233" s="7">
        <v>7.288E-2</v>
      </c>
      <c r="K233" s="7">
        <f t="shared" si="60"/>
        <v>186.31515999999999</v>
      </c>
      <c r="L233" s="7">
        <v>14.12007</v>
      </c>
      <c r="N233" s="6">
        <v>1.2737000000000001</v>
      </c>
      <c r="P233" s="6">
        <v>2015</v>
      </c>
      <c r="Q233" s="6" t="s">
        <v>34</v>
      </c>
      <c r="R233" s="6" t="s">
        <v>7</v>
      </c>
      <c r="S233" s="6" t="s">
        <v>6</v>
      </c>
      <c r="T233" s="7">
        <f t="shared" si="48"/>
        <v>3.2479350000000004E-3</v>
      </c>
      <c r="U233" s="7">
        <f t="shared" si="49"/>
        <v>203.880942471</v>
      </c>
      <c r="V233" s="7">
        <f t="shared" si="50"/>
        <v>5.5846650200000001</v>
      </c>
      <c r="W233" s="7">
        <f t="shared" si="51"/>
        <v>0.62027916299999997</v>
      </c>
      <c r="X233" s="7">
        <f t="shared" si="52"/>
        <v>27.127657447000001</v>
      </c>
      <c r="Y233" s="7">
        <f t="shared" si="53"/>
        <v>9.2827256000000011E-2</v>
      </c>
      <c r="Z233" s="7">
        <f t="shared" si="54"/>
        <v>237.30961929200001</v>
      </c>
      <c r="AA233" s="7">
        <f t="shared" si="55"/>
        <v>17.984733159000001</v>
      </c>
    </row>
    <row r="234" spans="1:27" s="6" customFormat="1" x14ac:dyDescent="0.25">
      <c r="A234" s="6">
        <v>2015</v>
      </c>
      <c r="B234" s="6" t="s">
        <v>34</v>
      </c>
      <c r="C234" s="6" t="s">
        <v>7</v>
      </c>
      <c r="D234" s="6" t="s">
        <v>8</v>
      </c>
      <c r="E234" s="7">
        <v>6.8700000000000002E-3</v>
      </c>
      <c r="F234" s="7">
        <v>1557.1466499999999</v>
      </c>
      <c r="G234" s="7">
        <v>53.193390000000001</v>
      </c>
      <c r="H234" s="7">
        <v>6.9567100000000002</v>
      </c>
      <c r="I234" s="7">
        <v>40.769120000000001</v>
      </c>
      <c r="J234" s="7">
        <v>1.0525599999999999</v>
      </c>
      <c r="K234" s="7">
        <f t="shared" si="60"/>
        <v>1659.1252999999997</v>
      </c>
      <c r="L234" s="7">
        <v>123.45729</v>
      </c>
      <c r="N234" s="6">
        <v>0.16539999999999999</v>
      </c>
      <c r="P234" s="6">
        <v>2015</v>
      </c>
      <c r="Q234" s="6" t="s">
        <v>34</v>
      </c>
      <c r="R234" s="6" t="s">
        <v>7</v>
      </c>
      <c r="S234" s="6" t="s">
        <v>8</v>
      </c>
      <c r="T234" s="7">
        <f t="shared" si="48"/>
        <v>1.136298E-3</v>
      </c>
      <c r="U234" s="7">
        <f t="shared" si="49"/>
        <v>257.55205590999998</v>
      </c>
      <c r="V234" s="7">
        <f t="shared" si="50"/>
        <v>8.7981867059999992</v>
      </c>
      <c r="W234" s="7">
        <f t="shared" si="51"/>
        <v>1.1506398339999999</v>
      </c>
      <c r="X234" s="7">
        <f t="shared" si="52"/>
        <v>6.7432124479999995</v>
      </c>
      <c r="Y234" s="7">
        <f t="shared" si="53"/>
        <v>0.17409342399999997</v>
      </c>
      <c r="Z234" s="7">
        <f t="shared" si="54"/>
        <v>274.41932461999994</v>
      </c>
      <c r="AA234" s="7">
        <f t="shared" si="55"/>
        <v>20.419835765999999</v>
      </c>
    </row>
    <row r="235" spans="1:27" s="6" customFormat="1" x14ac:dyDescent="0.25">
      <c r="A235" s="6">
        <v>2015</v>
      </c>
      <c r="B235" s="6" t="s">
        <v>34</v>
      </c>
      <c r="C235" s="6" t="s">
        <v>7</v>
      </c>
      <c r="D235" s="6" t="s">
        <v>9</v>
      </c>
      <c r="E235" s="7">
        <v>6.5599999999999999E-3</v>
      </c>
      <c r="F235" s="7">
        <v>1489.0783899999999</v>
      </c>
      <c r="G235" s="7">
        <v>48.653449999999999</v>
      </c>
      <c r="H235" s="7">
        <v>5.9560399999999998</v>
      </c>
      <c r="I235" s="7">
        <v>40.301969999999997</v>
      </c>
      <c r="J235" s="7">
        <v>0.91166000000000003</v>
      </c>
      <c r="K235" s="7">
        <f t="shared" si="60"/>
        <v>1584.90807</v>
      </c>
      <c r="L235" s="7">
        <v>116.92064000000001</v>
      </c>
      <c r="N235" s="6">
        <v>0.97119999999999995</v>
      </c>
      <c r="P235" s="6">
        <v>2015</v>
      </c>
      <c r="Q235" s="6" t="s">
        <v>34</v>
      </c>
      <c r="R235" s="6" t="s">
        <v>7</v>
      </c>
      <c r="S235" s="6" t="s">
        <v>9</v>
      </c>
      <c r="T235" s="7">
        <f t="shared" si="48"/>
        <v>6.3710719999999993E-3</v>
      </c>
      <c r="U235" s="7">
        <f t="shared" si="49"/>
        <v>1446.1929323679999</v>
      </c>
      <c r="V235" s="7">
        <f t="shared" si="50"/>
        <v>47.252230640000001</v>
      </c>
      <c r="W235" s="7">
        <f t="shared" si="51"/>
        <v>5.7845060479999999</v>
      </c>
      <c r="X235" s="7">
        <f t="shared" si="52"/>
        <v>39.141273263999999</v>
      </c>
      <c r="Y235" s="7">
        <f t="shared" si="53"/>
        <v>0.88540419199999998</v>
      </c>
      <c r="Z235" s="7">
        <f t="shared" si="54"/>
        <v>1539.2627175839998</v>
      </c>
      <c r="AA235" s="7">
        <f t="shared" si="55"/>
        <v>113.55332556800001</v>
      </c>
    </row>
    <row r="236" spans="1:27" x14ac:dyDescent="0.25">
      <c r="A236">
        <v>2015</v>
      </c>
      <c r="B236" t="s">
        <v>34</v>
      </c>
      <c r="C236" t="s">
        <v>20</v>
      </c>
      <c r="D236" s="3" t="s">
        <v>28</v>
      </c>
      <c r="E236" s="1">
        <v>1.469E-2</v>
      </c>
      <c r="F236" s="1">
        <v>2738.8390599999998</v>
      </c>
      <c r="G236" s="1">
        <v>100.24869</v>
      </c>
      <c r="H236" s="1">
        <v>43.398499999999999</v>
      </c>
      <c r="I236" s="1">
        <v>59.062440000000002</v>
      </c>
      <c r="J236" s="1">
        <v>6.1413900000000003</v>
      </c>
      <c r="K236" s="1">
        <f t="shared" si="60"/>
        <v>2947.7047699999994</v>
      </c>
      <c r="L236" s="1">
        <v>217.71226999999999</v>
      </c>
      <c r="N236" s="1">
        <v>1.0623</v>
      </c>
      <c r="P236">
        <v>2015</v>
      </c>
      <c r="Q236" t="s">
        <v>34</v>
      </c>
      <c r="R236" t="s">
        <v>20</v>
      </c>
      <c r="S236" s="3" t="s">
        <v>28</v>
      </c>
      <c r="T236" s="7">
        <f t="shared" si="48"/>
        <v>1.5605187E-2</v>
      </c>
      <c r="U236" s="7">
        <f t="shared" si="49"/>
        <v>2909.4687334379996</v>
      </c>
      <c r="V236" s="7">
        <f t="shared" si="50"/>
        <v>106.49418338699999</v>
      </c>
      <c r="W236" s="7">
        <f t="shared" si="51"/>
        <v>46.102226549999997</v>
      </c>
      <c r="X236" s="7">
        <f t="shared" si="52"/>
        <v>62.742030012000001</v>
      </c>
      <c r="Y236" s="7">
        <f t="shared" si="53"/>
        <v>6.5239985970000003</v>
      </c>
      <c r="Z236" s="7">
        <f t="shared" si="54"/>
        <v>3131.3467771709993</v>
      </c>
      <c r="AA236" s="7">
        <f t="shared" si="55"/>
        <v>231.27574442099998</v>
      </c>
    </row>
    <row r="237" spans="1:27" s="10" customFormat="1" x14ac:dyDescent="0.25">
      <c r="A237" s="10">
        <v>2015</v>
      </c>
      <c r="B237" s="10" t="s">
        <v>34</v>
      </c>
      <c r="C237" s="10" t="s">
        <v>20</v>
      </c>
      <c r="D237" s="10" t="s">
        <v>27</v>
      </c>
      <c r="E237" s="11">
        <v>4.1669999999999999E-2</v>
      </c>
      <c r="F237" s="11">
        <v>3547.2390399999999</v>
      </c>
      <c r="G237" s="11">
        <v>130.46293</v>
      </c>
      <c r="H237" s="11">
        <v>100.40234</v>
      </c>
      <c r="I237" s="11">
        <v>78.599000000000004</v>
      </c>
      <c r="J237" s="11">
        <v>13.312430000000001</v>
      </c>
      <c r="K237" s="11">
        <f t="shared" si="60"/>
        <v>3870.0574100000003</v>
      </c>
      <c r="L237" s="11">
        <v>272.44031000000001</v>
      </c>
      <c r="N237" s="10">
        <v>0.98834999999999995</v>
      </c>
      <c r="P237" s="10">
        <v>2015</v>
      </c>
      <c r="Q237" s="10" t="s">
        <v>34</v>
      </c>
      <c r="R237" s="10" t="s">
        <v>20</v>
      </c>
      <c r="S237" s="10" t="s">
        <v>27</v>
      </c>
      <c r="T237" s="7">
        <f t="shared" si="48"/>
        <v>4.1184544499999996E-2</v>
      </c>
      <c r="U237" s="7">
        <f t="shared" si="49"/>
        <v>3505.9137051839998</v>
      </c>
      <c r="V237" s="7">
        <f t="shared" si="50"/>
        <v>128.94303686550001</v>
      </c>
      <c r="W237" s="7">
        <f t="shared" si="51"/>
        <v>99.232652738999988</v>
      </c>
      <c r="X237" s="7">
        <f t="shared" si="52"/>
        <v>77.683321649999996</v>
      </c>
      <c r="Y237" s="7">
        <f t="shared" si="53"/>
        <v>13.157340190499999</v>
      </c>
      <c r="Z237" s="7">
        <f t="shared" si="54"/>
        <v>3824.9712411734999</v>
      </c>
      <c r="AA237" s="7">
        <f t="shared" si="55"/>
        <v>269.26638038850001</v>
      </c>
    </row>
    <row r="238" spans="1:27" s="8" customFormat="1" x14ac:dyDescent="0.25">
      <c r="A238" s="8">
        <v>2015</v>
      </c>
      <c r="B238" s="8" t="s">
        <v>34</v>
      </c>
      <c r="C238" s="8" t="s">
        <v>20</v>
      </c>
      <c r="D238" s="8" t="s">
        <v>29</v>
      </c>
      <c r="E238" s="9">
        <v>4.6949999999999999E-2</v>
      </c>
      <c r="F238" s="9">
        <v>4176.7799199999999</v>
      </c>
      <c r="G238" s="9">
        <v>155.69916000000001</v>
      </c>
      <c r="H238" s="9">
        <v>118.14861000000001</v>
      </c>
      <c r="I238" s="9">
        <v>89.471819999999994</v>
      </c>
      <c r="J238" s="9">
        <v>15.680120000000001</v>
      </c>
      <c r="K238" s="9">
        <f t="shared" si="60"/>
        <v>4555.8265799999999</v>
      </c>
      <c r="L238" s="9">
        <v>325.96267999999998</v>
      </c>
      <c r="N238" s="8">
        <v>0.93240999999999996</v>
      </c>
      <c r="P238" s="8">
        <v>2015</v>
      </c>
      <c r="Q238" s="8" t="s">
        <v>34</v>
      </c>
      <c r="R238" s="8" t="s">
        <v>20</v>
      </c>
      <c r="S238" s="8" t="s">
        <v>29</v>
      </c>
      <c r="T238" s="7">
        <f t="shared" si="48"/>
        <v>4.3776649499999994E-2</v>
      </c>
      <c r="U238" s="7">
        <f t="shared" si="49"/>
        <v>3894.4713652071996</v>
      </c>
      <c r="V238" s="7">
        <f t="shared" si="50"/>
        <v>145.1754537756</v>
      </c>
      <c r="W238" s="7">
        <f t="shared" si="51"/>
        <v>110.1629454501</v>
      </c>
      <c r="X238" s="7">
        <f t="shared" si="52"/>
        <v>83.424419686199997</v>
      </c>
      <c r="Y238" s="7">
        <f t="shared" si="53"/>
        <v>14.6203006892</v>
      </c>
      <c r="Z238" s="7">
        <f t="shared" si="54"/>
        <v>4247.8982614577999</v>
      </c>
      <c r="AA238" s="7">
        <f t="shared" si="55"/>
        <v>303.93086245879999</v>
      </c>
    </row>
    <row r="239" spans="1:27" s="4" customFormat="1" x14ac:dyDescent="0.25">
      <c r="A239" s="4">
        <v>2015</v>
      </c>
      <c r="B239" s="4" t="s">
        <v>34</v>
      </c>
      <c r="C239" s="4" t="s">
        <v>20</v>
      </c>
      <c r="D239" s="4" t="s">
        <v>30</v>
      </c>
      <c r="E239" s="5">
        <v>5.7869999999999998E-2</v>
      </c>
      <c r="F239" s="5">
        <v>4506.3908300000003</v>
      </c>
      <c r="G239" s="5">
        <v>172.64132000000001</v>
      </c>
      <c r="H239" s="5">
        <v>145.46707000000001</v>
      </c>
      <c r="I239" s="5">
        <v>105.72792</v>
      </c>
      <c r="J239" s="5">
        <v>18.535080000000001</v>
      </c>
      <c r="K239" s="5">
        <f t="shared" si="60"/>
        <v>4948.8200899999993</v>
      </c>
      <c r="L239" s="5">
        <v>354.68988999999999</v>
      </c>
      <c r="N239" s="4">
        <v>1</v>
      </c>
      <c r="P239" s="4">
        <v>2015</v>
      </c>
      <c r="Q239" s="4" t="s">
        <v>34</v>
      </c>
      <c r="R239" s="4" t="s">
        <v>20</v>
      </c>
      <c r="S239" s="4" t="s">
        <v>30</v>
      </c>
      <c r="T239" s="7">
        <f t="shared" si="48"/>
        <v>5.7869999999999998E-2</v>
      </c>
      <c r="U239" s="7">
        <f t="shared" si="49"/>
        <v>4506.3908300000003</v>
      </c>
      <c r="V239" s="7">
        <f t="shared" si="50"/>
        <v>172.64132000000001</v>
      </c>
      <c r="W239" s="7">
        <f t="shared" si="51"/>
        <v>145.46707000000001</v>
      </c>
      <c r="X239" s="7">
        <f t="shared" si="52"/>
        <v>105.72792</v>
      </c>
      <c r="Y239" s="7">
        <f t="shared" si="53"/>
        <v>18.535080000000001</v>
      </c>
      <c r="Z239" s="7">
        <f t="shared" si="54"/>
        <v>4948.8200899999993</v>
      </c>
      <c r="AA239" s="7">
        <f t="shared" si="55"/>
        <v>354.68988999999999</v>
      </c>
    </row>
    <row r="240" spans="1:27" x14ac:dyDescent="0.25">
      <c r="T240" s="7">
        <f t="shared" si="48"/>
        <v>0</v>
      </c>
      <c r="U240" s="7">
        <f t="shared" si="49"/>
        <v>0</v>
      </c>
      <c r="V240" s="7">
        <f t="shared" si="50"/>
        <v>0</v>
      </c>
      <c r="W240" s="7">
        <f t="shared" si="51"/>
        <v>0</v>
      </c>
      <c r="X240" s="7">
        <f t="shared" si="52"/>
        <v>0</v>
      </c>
      <c r="Y240" s="7">
        <f t="shared" si="53"/>
        <v>0</v>
      </c>
      <c r="Z240" s="7">
        <f t="shared" si="54"/>
        <v>0</v>
      </c>
      <c r="AA240" s="7">
        <f t="shared" si="55"/>
        <v>0</v>
      </c>
    </row>
    <row r="241" spans="1:27" s="6" customFormat="1" x14ac:dyDescent="0.25">
      <c r="A241" s="6">
        <v>2015</v>
      </c>
      <c r="B241" s="6" t="s">
        <v>35</v>
      </c>
      <c r="C241" s="6" t="s">
        <v>7</v>
      </c>
      <c r="D241" s="6" t="s">
        <v>6</v>
      </c>
      <c r="E241" s="7">
        <v>2.5600000000000002E-3</v>
      </c>
      <c r="F241" s="7">
        <v>143.60486</v>
      </c>
      <c r="G241" s="7">
        <v>1.1193</v>
      </c>
      <c r="H241" s="7">
        <v>20.866910000000001</v>
      </c>
      <c r="I241" s="7">
        <v>20.176860000000001</v>
      </c>
      <c r="J241" s="7">
        <v>0.34888999999999998</v>
      </c>
      <c r="K241" s="7">
        <f t="shared" ref="K241:K247" si="61">SUM(E241:J241)</f>
        <v>186.11938000000001</v>
      </c>
      <c r="L241" s="7">
        <v>13.40279</v>
      </c>
      <c r="N241" s="6">
        <v>1.4399</v>
      </c>
      <c r="P241" s="6">
        <v>2015</v>
      </c>
      <c r="Q241" s="6" t="s">
        <v>35</v>
      </c>
      <c r="R241" s="6" t="s">
        <v>7</v>
      </c>
      <c r="S241" s="6" t="s">
        <v>6</v>
      </c>
      <c r="T241" s="7">
        <f t="shared" si="48"/>
        <v>3.6861440000000001E-3</v>
      </c>
      <c r="U241" s="7">
        <f t="shared" si="49"/>
        <v>206.77663791399999</v>
      </c>
      <c r="V241" s="7">
        <f t="shared" si="50"/>
        <v>1.6116800699999998</v>
      </c>
      <c r="W241" s="7">
        <f t="shared" si="51"/>
        <v>30.046263709000002</v>
      </c>
      <c r="X241" s="7">
        <f t="shared" si="52"/>
        <v>29.052660714000002</v>
      </c>
      <c r="Y241" s="7">
        <f t="shared" si="53"/>
        <v>0.50236671099999997</v>
      </c>
      <c r="Z241" s="7">
        <f t="shared" si="54"/>
        <v>267.993295262</v>
      </c>
      <c r="AA241" s="7">
        <f t="shared" si="55"/>
        <v>19.298677321</v>
      </c>
    </row>
    <row r="242" spans="1:27" s="6" customFormat="1" x14ac:dyDescent="0.25">
      <c r="A242" s="6">
        <v>2015</v>
      </c>
      <c r="B242" s="6" t="s">
        <v>35</v>
      </c>
      <c r="C242" s="6" t="s">
        <v>7</v>
      </c>
      <c r="D242" s="6" t="s">
        <v>8</v>
      </c>
      <c r="E242" s="7">
        <v>7.0099999999999997E-3</v>
      </c>
      <c r="F242" s="7">
        <v>1378.4666099999999</v>
      </c>
      <c r="G242" s="7">
        <v>14.17601</v>
      </c>
      <c r="H242" s="7">
        <v>255.58340999999999</v>
      </c>
      <c r="I242" s="7">
        <v>27.388539999999999</v>
      </c>
      <c r="J242" s="7">
        <v>4.4260999999999999</v>
      </c>
      <c r="K242" s="7">
        <f t="shared" si="61"/>
        <v>1680.0476799999997</v>
      </c>
      <c r="L242" s="7">
        <v>116.47405999999999</v>
      </c>
      <c r="N242" s="6">
        <v>0.187</v>
      </c>
      <c r="P242" s="6">
        <v>2015</v>
      </c>
      <c r="Q242" s="6" t="s">
        <v>35</v>
      </c>
      <c r="R242" s="6" t="s">
        <v>7</v>
      </c>
      <c r="S242" s="6" t="s">
        <v>8</v>
      </c>
      <c r="T242" s="7">
        <f t="shared" si="48"/>
        <v>1.31087E-3</v>
      </c>
      <c r="U242" s="7">
        <f t="shared" si="49"/>
        <v>257.77325607</v>
      </c>
      <c r="V242" s="7">
        <f t="shared" si="50"/>
        <v>2.6509138700000001</v>
      </c>
      <c r="W242" s="7">
        <f t="shared" si="51"/>
        <v>47.794097669999999</v>
      </c>
      <c r="X242" s="7">
        <f t="shared" si="52"/>
        <v>5.12165698</v>
      </c>
      <c r="Y242" s="7">
        <f t="shared" si="53"/>
        <v>0.82768069999999994</v>
      </c>
      <c r="Z242" s="7">
        <f t="shared" si="54"/>
        <v>314.16891615999992</v>
      </c>
      <c r="AA242" s="7">
        <f t="shared" si="55"/>
        <v>21.780649219999997</v>
      </c>
    </row>
    <row r="243" spans="1:27" s="6" customFormat="1" x14ac:dyDescent="0.25">
      <c r="A243" s="6">
        <v>2015</v>
      </c>
      <c r="B243" s="6" t="s">
        <v>35</v>
      </c>
      <c r="C243" s="6" t="s">
        <v>7</v>
      </c>
      <c r="D243" s="6" t="s">
        <v>9</v>
      </c>
      <c r="E243" s="7">
        <v>6.7000000000000002E-3</v>
      </c>
      <c r="F243" s="7">
        <v>1324.5599199999999</v>
      </c>
      <c r="G243" s="7">
        <v>12.78295</v>
      </c>
      <c r="H243" s="7">
        <v>234.45967999999999</v>
      </c>
      <c r="I243" s="7">
        <v>28.000299999999999</v>
      </c>
      <c r="J243" s="7">
        <v>4.0120699999999996</v>
      </c>
      <c r="K243" s="7">
        <f t="shared" si="61"/>
        <v>1603.8216199999997</v>
      </c>
      <c r="L243" s="7">
        <v>110.4787</v>
      </c>
      <c r="N243" s="6">
        <v>1.0979000000000001</v>
      </c>
      <c r="P243" s="6">
        <v>2015</v>
      </c>
      <c r="Q243" s="6" t="s">
        <v>35</v>
      </c>
      <c r="R243" s="6" t="s">
        <v>7</v>
      </c>
      <c r="S243" s="6" t="s">
        <v>9</v>
      </c>
      <c r="T243" s="7">
        <f t="shared" si="48"/>
        <v>7.355930000000001E-3</v>
      </c>
      <c r="U243" s="7">
        <f t="shared" si="49"/>
        <v>1454.234336168</v>
      </c>
      <c r="V243" s="7">
        <f t="shared" si="50"/>
        <v>14.034400805000001</v>
      </c>
      <c r="W243" s="7">
        <f t="shared" si="51"/>
        <v>257.41328267200004</v>
      </c>
      <c r="X243" s="7">
        <f t="shared" si="52"/>
        <v>30.741529370000002</v>
      </c>
      <c r="Y243" s="7">
        <f t="shared" si="53"/>
        <v>4.4048516529999997</v>
      </c>
      <c r="Z243" s="7">
        <f t="shared" si="54"/>
        <v>1760.8357565979998</v>
      </c>
      <c r="AA243" s="7">
        <f t="shared" si="55"/>
        <v>121.29456473000002</v>
      </c>
    </row>
    <row r="244" spans="1:27" x14ac:dyDescent="0.25">
      <c r="A244">
        <v>2015</v>
      </c>
      <c r="B244" t="s">
        <v>35</v>
      </c>
      <c r="C244" t="s">
        <v>18</v>
      </c>
      <c r="D244" s="3" t="s">
        <v>17</v>
      </c>
      <c r="E244" s="1">
        <v>8.5199999999999998E-3</v>
      </c>
      <c r="F244" s="1">
        <v>1704.95625</v>
      </c>
      <c r="G244" s="1">
        <v>17.308479999999999</v>
      </c>
      <c r="H244" s="1">
        <v>308.80981000000003</v>
      </c>
      <c r="I244" s="1">
        <v>32.918370000000003</v>
      </c>
      <c r="J244" s="1">
        <v>5.4464600000000001</v>
      </c>
      <c r="K244" s="1">
        <f t="shared" si="61"/>
        <v>2069.4478899999999</v>
      </c>
      <c r="L244" s="1">
        <v>142.97293999999999</v>
      </c>
      <c r="N244" s="1">
        <v>1.1269</v>
      </c>
      <c r="P244">
        <v>2015</v>
      </c>
      <c r="Q244" t="s">
        <v>35</v>
      </c>
      <c r="R244" t="s">
        <v>18</v>
      </c>
      <c r="S244" s="3" t="s">
        <v>17</v>
      </c>
      <c r="T244" s="7">
        <f t="shared" si="48"/>
        <v>9.6011880000000001E-3</v>
      </c>
      <c r="U244" s="7">
        <f t="shared" si="49"/>
        <v>1921.3151981250001</v>
      </c>
      <c r="V244" s="7">
        <f t="shared" si="50"/>
        <v>19.504926112</v>
      </c>
      <c r="W244" s="7">
        <f t="shared" si="51"/>
        <v>347.99777488900003</v>
      </c>
      <c r="X244" s="7">
        <f t="shared" si="52"/>
        <v>37.095711153000003</v>
      </c>
      <c r="Y244" s="7">
        <f t="shared" si="53"/>
        <v>6.1376157740000004</v>
      </c>
      <c r="Z244" s="7">
        <f t="shared" si="54"/>
        <v>2332.060827241</v>
      </c>
      <c r="AA244" s="7">
        <f t="shared" si="55"/>
        <v>161.11620608600001</v>
      </c>
    </row>
    <row r="245" spans="1:27" s="10" customFormat="1" x14ac:dyDescent="0.25">
      <c r="A245" s="10">
        <v>2015</v>
      </c>
      <c r="B245" s="10" t="s">
        <v>35</v>
      </c>
      <c r="C245" s="10" t="s">
        <v>18</v>
      </c>
      <c r="D245" s="10" t="s">
        <v>21</v>
      </c>
      <c r="E245" s="11">
        <v>3.5680000000000003E-2</v>
      </c>
      <c r="F245" s="11">
        <v>2535.6379400000001</v>
      </c>
      <c r="G245" s="11">
        <v>40.077269999999999</v>
      </c>
      <c r="H245" s="11">
        <v>420.68682999999999</v>
      </c>
      <c r="I245" s="11">
        <v>51.855739999999997</v>
      </c>
      <c r="J245" s="11">
        <v>13.12279</v>
      </c>
      <c r="K245" s="11">
        <f t="shared" si="61"/>
        <v>3061.4162500000002</v>
      </c>
      <c r="L245" s="11">
        <v>200.94673</v>
      </c>
      <c r="N245" s="10">
        <v>0.98834999999999995</v>
      </c>
      <c r="P245" s="10">
        <v>2015</v>
      </c>
      <c r="Q245" s="10" t="s">
        <v>35</v>
      </c>
      <c r="R245" s="10" t="s">
        <v>18</v>
      </c>
      <c r="S245" s="10" t="s">
        <v>21</v>
      </c>
      <c r="T245" s="7">
        <f t="shared" si="48"/>
        <v>3.5264328000000005E-2</v>
      </c>
      <c r="U245" s="7">
        <f t="shared" si="49"/>
        <v>2506.0977579989999</v>
      </c>
      <c r="V245" s="7">
        <f t="shared" si="50"/>
        <v>39.610369804499996</v>
      </c>
      <c r="W245" s="7">
        <f t="shared" si="51"/>
        <v>415.78582843049998</v>
      </c>
      <c r="X245" s="7">
        <f t="shared" si="52"/>
        <v>51.251620628999994</v>
      </c>
      <c r="Y245" s="7">
        <f t="shared" si="53"/>
        <v>12.9699094965</v>
      </c>
      <c r="Z245" s="7">
        <f t="shared" si="54"/>
        <v>3025.7507506874999</v>
      </c>
      <c r="AA245" s="7">
        <f t="shared" si="55"/>
        <v>198.6057005955</v>
      </c>
    </row>
    <row r="246" spans="1:27" s="8" customFormat="1" x14ac:dyDescent="0.25">
      <c r="A246" s="8">
        <v>2015</v>
      </c>
      <c r="B246" s="8" t="s">
        <v>35</v>
      </c>
      <c r="C246" s="8" t="s">
        <v>18</v>
      </c>
      <c r="D246" s="8" t="s">
        <v>22</v>
      </c>
      <c r="E246" s="9">
        <v>4.0620000000000003E-2</v>
      </c>
      <c r="F246" s="9">
        <v>3059.2145599999999</v>
      </c>
      <c r="G246" s="9">
        <v>50.912860000000002</v>
      </c>
      <c r="H246" s="9">
        <v>513.68196999999998</v>
      </c>
      <c r="I246" s="9">
        <v>58.040689999999998</v>
      </c>
      <c r="J246" s="9">
        <v>16.237960000000001</v>
      </c>
      <c r="K246" s="9">
        <f t="shared" si="61"/>
        <v>3698.1286599999999</v>
      </c>
      <c r="L246" s="9">
        <v>248.20741000000001</v>
      </c>
      <c r="N246" s="8">
        <v>0.93240999999999996</v>
      </c>
      <c r="P246" s="8">
        <v>2015</v>
      </c>
      <c r="Q246" s="8" t="s">
        <v>35</v>
      </c>
      <c r="R246" s="8" t="s">
        <v>18</v>
      </c>
      <c r="S246" s="8" t="s">
        <v>22</v>
      </c>
      <c r="T246" s="7">
        <f t="shared" si="48"/>
        <v>3.7874494200000004E-2</v>
      </c>
      <c r="U246" s="7">
        <f t="shared" si="49"/>
        <v>2852.4422478895999</v>
      </c>
      <c r="V246" s="7">
        <f t="shared" si="50"/>
        <v>47.471659792600001</v>
      </c>
      <c r="W246" s="7">
        <f t="shared" si="51"/>
        <v>478.96220564769993</v>
      </c>
      <c r="X246" s="7">
        <f t="shared" si="52"/>
        <v>54.117719762899995</v>
      </c>
      <c r="Y246" s="7">
        <f t="shared" si="53"/>
        <v>15.1404362836</v>
      </c>
      <c r="Z246" s="7">
        <f t="shared" si="54"/>
        <v>3448.1721438705999</v>
      </c>
      <c r="AA246" s="7">
        <f t="shared" si="55"/>
        <v>231.4310711581</v>
      </c>
    </row>
    <row r="247" spans="1:27" s="4" customFormat="1" x14ac:dyDescent="0.25">
      <c r="A247" s="4">
        <v>2015</v>
      </c>
      <c r="B247" s="4" t="s">
        <v>35</v>
      </c>
      <c r="C247" s="4" t="s">
        <v>18</v>
      </c>
      <c r="D247" s="4" t="s">
        <v>23</v>
      </c>
      <c r="E247" s="5">
        <v>5.1970000000000002E-2</v>
      </c>
      <c r="F247" s="5">
        <v>3457.3106499999999</v>
      </c>
      <c r="G247" s="5">
        <v>73.539180000000002</v>
      </c>
      <c r="H247" s="5">
        <v>522.99392999999998</v>
      </c>
      <c r="I247" s="5">
        <v>75.940960000000004</v>
      </c>
      <c r="J247" s="5">
        <v>19.173410000000001</v>
      </c>
      <c r="K247" s="5">
        <f t="shared" si="61"/>
        <v>4149.0101000000004</v>
      </c>
      <c r="L247" s="5">
        <v>281.88292999999999</v>
      </c>
      <c r="N247" s="4">
        <v>1</v>
      </c>
      <c r="P247" s="4">
        <v>2015</v>
      </c>
      <c r="Q247" s="4" t="s">
        <v>35</v>
      </c>
      <c r="R247" s="4" t="s">
        <v>18</v>
      </c>
      <c r="S247" s="4" t="s">
        <v>23</v>
      </c>
      <c r="T247" s="7">
        <f t="shared" si="48"/>
        <v>5.1970000000000002E-2</v>
      </c>
      <c r="U247" s="7">
        <f t="shared" si="49"/>
        <v>3457.3106499999999</v>
      </c>
      <c r="V247" s="7">
        <f t="shared" si="50"/>
        <v>73.539180000000002</v>
      </c>
      <c r="W247" s="7">
        <f t="shared" si="51"/>
        <v>522.99392999999998</v>
      </c>
      <c r="X247" s="7">
        <f t="shared" si="52"/>
        <v>75.940960000000004</v>
      </c>
      <c r="Y247" s="7">
        <f t="shared" si="53"/>
        <v>19.173410000000001</v>
      </c>
      <c r="Z247" s="7">
        <f t="shared" si="54"/>
        <v>4149.0101000000004</v>
      </c>
      <c r="AA247" s="7">
        <f t="shared" si="55"/>
        <v>281.88292999999999</v>
      </c>
    </row>
    <row r="248" spans="1:27" s="6" customFormat="1" x14ac:dyDescent="0.25">
      <c r="A248" s="6">
        <v>2015</v>
      </c>
      <c r="B248" s="6" t="s">
        <v>35</v>
      </c>
      <c r="C248" s="6" t="s">
        <v>7</v>
      </c>
      <c r="D248" s="6" t="s">
        <v>6</v>
      </c>
      <c r="E248" s="7">
        <v>2.5600000000000002E-3</v>
      </c>
      <c r="F248" s="7">
        <v>143.60486</v>
      </c>
      <c r="G248" s="7">
        <v>1.1193</v>
      </c>
      <c r="H248" s="7">
        <v>20.866910000000001</v>
      </c>
      <c r="I248" s="7">
        <v>20.176860000000001</v>
      </c>
      <c r="J248" s="7">
        <v>0.34888999999999998</v>
      </c>
      <c r="K248" s="7">
        <f t="shared" ref="K248:K250" si="62">SUM(E248:J248)</f>
        <v>186.11938000000001</v>
      </c>
      <c r="L248" s="7">
        <v>13.40279</v>
      </c>
      <c r="N248" s="6">
        <v>0.83150000000000002</v>
      </c>
      <c r="P248" s="6">
        <v>2015</v>
      </c>
      <c r="Q248" s="6" t="s">
        <v>35</v>
      </c>
      <c r="R248" s="6" t="s">
        <v>7</v>
      </c>
      <c r="S248" s="6" t="s">
        <v>6</v>
      </c>
      <c r="T248" s="7">
        <f t="shared" si="48"/>
        <v>2.1286400000000002E-3</v>
      </c>
      <c r="U248" s="7">
        <f t="shared" si="49"/>
        <v>119.40744109000001</v>
      </c>
      <c r="V248" s="7">
        <f t="shared" si="50"/>
        <v>0.93069795</v>
      </c>
      <c r="W248" s="7">
        <f t="shared" si="51"/>
        <v>17.350835665000002</v>
      </c>
      <c r="X248" s="7">
        <f t="shared" si="52"/>
        <v>16.777059090000002</v>
      </c>
      <c r="Y248" s="7">
        <f t="shared" si="53"/>
        <v>0.29010203499999998</v>
      </c>
      <c r="Z248" s="7">
        <f t="shared" si="54"/>
        <v>154.75826447</v>
      </c>
      <c r="AA248" s="7">
        <f t="shared" si="55"/>
        <v>11.144419885</v>
      </c>
    </row>
    <row r="249" spans="1:27" s="6" customFormat="1" x14ac:dyDescent="0.25">
      <c r="A249" s="6">
        <v>2015</v>
      </c>
      <c r="B249" s="6" t="s">
        <v>35</v>
      </c>
      <c r="C249" s="6" t="s">
        <v>7</v>
      </c>
      <c r="D249" s="6" t="s">
        <v>8</v>
      </c>
      <c r="E249" s="7">
        <v>7.0099999999999997E-3</v>
      </c>
      <c r="F249" s="7">
        <v>1378.4666099999999</v>
      </c>
      <c r="G249" s="7">
        <v>14.17601</v>
      </c>
      <c r="H249" s="7">
        <v>255.58340999999999</v>
      </c>
      <c r="I249" s="7">
        <v>27.388539999999999</v>
      </c>
      <c r="J249" s="7">
        <v>4.4260999999999999</v>
      </c>
      <c r="K249" s="7">
        <f t="shared" si="62"/>
        <v>1680.0476799999997</v>
      </c>
      <c r="L249" s="7">
        <v>116.47405999999999</v>
      </c>
      <c r="N249" s="6">
        <v>0.108</v>
      </c>
      <c r="P249" s="6">
        <v>2015</v>
      </c>
      <c r="Q249" s="6" t="s">
        <v>35</v>
      </c>
      <c r="R249" s="6" t="s">
        <v>7</v>
      </c>
      <c r="S249" s="6" t="s">
        <v>8</v>
      </c>
      <c r="T249" s="7">
        <f t="shared" si="48"/>
        <v>7.5707999999999993E-4</v>
      </c>
      <c r="U249" s="7">
        <f t="shared" si="49"/>
        <v>148.87439387999999</v>
      </c>
      <c r="V249" s="7">
        <f t="shared" si="50"/>
        <v>1.53100908</v>
      </c>
      <c r="W249" s="7">
        <f t="shared" si="51"/>
        <v>27.603008279999997</v>
      </c>
      <c r="X249" s="7">
        <f t="shared" si="52"/>
        <v>2.95796232</v>
      </c>
      <c r="Y249" s="7">
        <f t="shared" si="53"/>
        <v>0.47801879999999997</v>
      </c>
      <c r="Z249" s="7">
        <f t="shared" si="54"/>
        <v>181.44514943999997</v>
      </c>
      <c r="AA249" s="7">
        <f t="shared" si="55"/>
        <v>12.579198479999999</v>
      </c>
    </row>
    <row r="250" spans="1:27" s="6" customFormat="1" x14ac:dyDescent="0.25">
      <c r="A250" s="6">
        <v>2015</v>
      </c>
      <c r="B250" s="6" t="s">
        <v>35</v>
      </c>
      <c r="C250" s="6" t="s">
        <v>7</v>
      </c>
      <c r="D250" s="6" t="s">
        <v>9</v>
      </c>
      <c r="E250" s="7">
        <v>6.7000000000000002E-3</v>
      </c>
      <c r="F250" s="7">
        <v>1324.5599199999999</v>
      </c>
      <c r="G250" s="7">
        <v>12.78295</v>
      </c>
      <c r="H250" s="7">
        <v>234.45967999999999</v>
      </c>
      <c r="I250" s="7">
        <v>28.000299999999999</v>
      </c>
      <c r="J250" s="7">
        <v>4.0120699999999996</v>
      </c>
      <c r="K250" s="7">
        <f t="shared" si="62"/>
        <v>1603.8216199999997</v>
      </c>
      <c r="L250" s="7">
        <v>110.4787</v>
      </c>
      <c r="N250" s="6">
        <v>0.63400000000000001</v>
      </c>
      <c r="P250" s="6">
        <v>2015</v>
      </c>
      <c r="Q250" s="6" t="s">
        <v>35</v>
      </c>
      <c r="R250" s="6" t="s">
        <v>7</v>
      </c>
      <c r="S250" s="6" t="s">
        <v>9</v>
      </c>
      <c r="T250" s="7">
        <f t="shared" si="48"/>
        <v>4.2478000000000004E-3</v>
      </c>
      <c r="U250" s="7">
        <f t="shared" si="49"/>
        <v>839.77098927999998</v>
      </c>
      <c r="V250" s="7">
        <f t="shared" si="50"/>
        <v>8.1043903000000004</v>
      </c>
      <c r="W250" s="7">
        <f t="shared" si="51"/>
        <v>148.64743712000001</v>
      </c>
      <c r="X250" s="7">
        <f t="shared" si="52"/>
        <v>17.752190200000001</v>
      </c>
      <c r="Y250" s="7">
        <f t="shared" si="53"/>
        <v>2.5436523799999997</v>
      </c>
      <c r="Z250" s="7">
        <f t="shared" si="54"/>
        <v>1016.8229070799998</v>
      </c>
      <c r="AA250" s="7">
        <f t="shared" si="55"/>
        <v>70.043495800000002</v>
      </c>
    </row>
    <row r="251" spans="1:27" x14ac:dyDescent="0.25">
      <c r="A251">
        <v>2015</v>
      </c>
      <c r="B251" t="s">
        <v>35</v>
      </c>
      <c r="C251" t="s">
        <v>19</v>
      </c>
      <c r="D251" s="3" t="s">
        <v>24</v>
      </c>
      <c r="E251" s="1">
        <v>1.358E-2</v>
      </c>
      <c r="F251" s="1">
        <v>1549.46415</v>
      </c>
      <c r="G251" s="1">
        <v>26.31898</v>
      </c>
      <c r="H251" s="1">
        <v>287.10798</v>
      </c>
      <c r="I251" s="1">
        <v>32.142850000000003</v>
      </c>
      <c r="J251" s="1">
        <v>8.5382599999999993</v>
      </c>
      <c r="K251" s="1">
        <f>SUM(E251:J251)</f>
        <v>1903.5858000000001</v>
      </c>
      <c r="L251" s="1">
        <v>129.94538</v>
      </c>
      <c r="N251" s="1">
        <v>1.0025999999999999</v>
      </c>
      <c r="P251">
        <v>2015</v>
      </c>
      <c r="Q251" t="s">
        <v>35</v>
      </c>
      <c r="R251" t="s">
        <v>19</v>
      </c>
      <c r="S251" s="3" t="s">
        <v>24</v>
      </c>
      <c r="T251" s="7">
        <f t="shared" si="48"/>
        <v>1.3615308E-2</v>
      </c>
      <c r="U251" s="7">
        <f t="shared" si="49"/>
        <v>1553.4927567899999</v>
      </c>
      <c r="V251" s="7">
        <f t="shared" si="50"/>
        <v>26.387409347999998</v>
      </c>
      <c r="W251" s="7">
        <f t="shared" si="51"/>
        <v>287.85446074799995</v>
      </c>
      <c r="X251" s="7">
        <f t="shared" si="52"/>
        <v>32.22642141</v>
      </c>
      <c r="Y251" s="7">
        <f t="shared" si="53"/>
        <v>8.5604594759999983</v>
      </c>
      <c r="Z251" s="7">
        <f t="shared" si="54"/>
        <v>1908.5351230799999</v>
      </c>
      <c r="AA251" s="7">
        <f t="shared" si="55"/>
        <v>130.283237988</v>
      </c>
    </row>
    <row r="252" spans="1:27" s="8" customFormat="1" x14ac:dyDescent="0.25">
      <c r="A252" s="8">
        <v>2015</v>
      </c>
      <c r="B252" s="8" t="s">
        <v>35</v>
      </c>
      <c r="C252" s="8" t="s">
        <v>19</v>
      </c>
      <c r="D252" s="8" t="s">
        <v>25</v>
      </c>
      <c r="E252" s="9">
        <v>1.7409999999999998E-2</v>
      </c>
      <c r="F252" s="9">
        <v>2037.5771400000001</v>
      </c>
      <c r="G252" s="9">
        <v>36.731749999999998</v>
      </c>
      <c r="H252" s="9">
        <v>376.48113999999998</v>
      </c>
      <c r="I252" s="9">
        <v>37.636809999999997</v>
      </c>
      <c r="J252" s="9">
        <v>11.508990000000001</v>
      </c>
      <c r="K252" s="9">
        <f>SUM(E252:J252)</f>
        <v>2499.9532399999998</v>
      </c>
      <c r="L252" s="9">
        <v>174.93414000000001</v>
      </c>
      <c r="N252" s="8">
        <v>0.93240999999999996</v>
      </c>
      <c r="P252" s="8">
        <v>2015</v>
      </c>
      <c r="Q252" s="8" t="s">
        <v>35</v>
      </c>
      <c r="R252" s="8" t="s">
        <v>19</v>
      </c>
      <c r="S252" s="8" t="s">
        <v>25</v>
      </c>
      <c r="T252" s="7">
        <f t="shared" si="48"/>
        <v>1.6233258099999998E-2</v>
      </c>
      <c r="U252" s="7">
        <f t="shared" si="49"/>
        <v>1899.8573011074</v>
      </c>
      <c r="V252" s="7">
        <f t="shared" si="50"/>
        <v>34.249051017499994</v>
      </c>
      <c r="W252" s="7">
        <f t="shared" si="51"/>
        <v>351.03477974739997</v>
      </c>
      <c r="X252" s="7">
        <f t="shared" si="52"/>
        <v>35.092938012099992</v>
      </c>
      <c r="Y252" s="7">
        <f t="shared" si="53"/>
        <v>10.7310973659</v>
      </c>
      <c r="Z252" s="7">
        <f t="shared" si="54"/>
        <v>2330.9814005083999</v>
      </c>
      <c r="AA252" s="7">
        <f t="shared" si="55"/>
        <v>163.1103414774</v>
      </c>
    </row>
    <row r="253" spans="1:27" s="4" customFormat="1" x14ac:dyDescent="0.25">
      <c r="A253" s="4">
        <v>2015</v>
      </c>
      <c r="B253" s="4" t="s">
        <v>35</v>
      </c>
      <c r="C253" s="4" t="s">
        <v>19</v>
      </c>
      <c r="D253" s="4" t="s">
        <v>26</v>
      </c>
      <c r="E253" s="5">
        <v>3.0329999999999999E-2</v>
      </c>
      <c r="F253" s="5">
        <v>2504.7257100000002</v>
      </c>
      <c r="G253" s="5">
        <v>60.316569999999999</v>
      </c>
      <c r="H253" s="5">
        <v>395.06650999999999</v>
      </c>
      <c r="I253" s="5">
        <v>56.916179999999997</v>
      </c>
      <c r="J253" s="5">
        <v>14.76408</v>
      </c>
      <c r="K253" s="5">
        <f>SUM(E253:J253)</f>
        <v>3031.8193800000004</v>
      </c>
      <c r="L253" s="5">
        <v>213.56219999999999</v>
      </c>
      <c r="N253" s="4">
        <v>1</v>
      </c>
      <c r="P253" s="4">
        <v>2015</v>
      </c>
      <c r="Q253" s="4" t="s">
        <v>35</v>
      </c>
      <c r="R253" s="4" t="s">
        <v>19</v>
      </c>
      <c r="S253" s="4" t="s">
        <v>26</v>
      </c>
      <c r="T253" s="7">
        <f t="shared" si="48"/>
        <v>3.0329999999999999E-2</v>
      </c>
      <c r="U253" s="7">
        <f t="shared" si="49"/>
        <v>2504.7257100000002</v>
      </c>
      <c r="V253" s="7">
        <f t="shared" si="50"/>
        <v>60.316569999999999</v>
      </c>
      <c r="W253" s="7">
        <f t="shared" si="51"/>
        <v>395.06650999999999</v>
      </c>
      <c r="X253" s="7">
        <f t="shared" si="52"/>
        <v>56.916179999999997</v>
      </c>
      <c r="Y253" s="7">
        <f t="shared" si="53"/>
        <v>14.76408</v>
      </c>
      <c r="Z253" s="7">
        <f t="shared" si="54"/>
        <v>3031.8193800000004</v>
      </c>
      <c r="AA253" s="7">
        <f t="shared" si="55"/>
        <v>213.56219999999999</v>
      </c>
    </row>
    <row r="254" spans="1:27" s="6" customFormat="1" x14ac:dyDescent="0.25">
      <c r="A254" s="6">
        <v>2015</v>
      </c>
      <c r="B254" s="6" t="s">
        <v>35</v>
      </c>
      <c r="C254" s="6" t="s">
        <v>7</v>
      </c>
      <c r="D254" s="6" t="s">
        <v>6</v>
      </c>
      <c r="E254" s="7">
        <v>2.5600000000000002E-3</v>
      </c>
      <c r="F254" s="7">
        <v>143.60486</v>
      </c>
      <c r="G254" s="7">
        <v>1.1193</v>
      </c>
      <c r="H254" s="7">
        <v>20.866910000000001</v>
      </c>
      <c r="I254" s="7">
        <v>20.176860000000001</v>
      </c>
      <c r="J254" s="7">
        <v>0.34888999999999998</v>
      </c>
      <c r="K254" s="7">
        <f t="shared" ref="K254:K256" si="63">SUM(E254:J254)</f>
        <v>186.11938000000001</v>
      </c>
      <c r="L254" s="7">
        <v>13.40279</v>
      </c>
      <c r="N254" s="6">
        <v>1.2737000000000001</v>
      </c>
      <c r="P254" s="6">
        <v>2015</v>
      </c>
      <c r="Q254" s="6" t="s">
        <v>35</v>
      </c>
      <c r="R254" s="6" t="s">
        <v>7</v>
      </c>
      <c r="S254" s="6" t="s">
        <v>6</v>
      </c>
      <c r="T254" s="7">
        <f t="shared" si="48"/>
        <v>3.2606720000000005E-3</v>
      </c>
      <c r="U254" s="7">
        <f t="shared" si="49"/>
        <v>182.90951018200002</v>
      </c>
      <c r="V254" s="7">
        <f t="shared" si="50"/>
        <v>1.4256524100000001</v>
      </c>
      <c r="W254" s="7">
        <f t="shared" si="51"/>
        <v>26.578183267000004</v>
      </c>
      <c r="X254" s="7">
        <f t="shared" si="52"/>
        <v>25.699266582000003</v>
      </c>
      <c r="Y254" s="7">
        <f t="shared" si="53"/>
        <v>0.44438119300000001</v>
      </c>
      <c r="Z254" s="7">
        <f t="shared" si="54"/>
        <v>237.06025430600002</v>
      </c>
      <c r="AA254" s="7">
        <f t="shared" si="55"/>
        <v>17.071133623000001</v>
      </c>
    </row>
    <row r="255" spans="1:27" s="6" customFormat="1" x14ac:dyDescent="0.25">
      <c r="A255" s="6">
        <v>2015</v>
      </c>
      <c r="B255" s="6" t="s">
        <v>35</v>
      </c>
      <c r="C255" s="6" t="s">
        <v>7</v>
      </c>
      <c r="D255" s="6" t="s">
        <v>8</v>
      </c>
      <c r="E255" s="7">
        <v>7.0099999999999997E-3</v>
      </c>
      <c r="F255" s="7">
        <v>1378.4666099999999</v>
      </c>
      <c r="G255" s="7">
        <v>14.17601</v>
      </c>
      <c r="H255" s="7">
        <v>255.58340999999999</v>
      </c>
      <c r="I255" s="7">
        <v>27.388539999999999</v>
      </c>
      <c r="J255" s="7">
        <v>4.4260999999999999</v>
      </c>
      <c r="K255" s="7">
        <f t="shared" si="63"/>
        <v>1680.0476799999997</v>
      </c>
      <c r="L255" s="7">
        <v>116.47405999999999</v>
      </c>
      <c r="N255" s="6">
        <v>0.16539999999999999</v>
      </c>
      <c r="P255" s="6">
        <v>2015</v>
      </c>
      <c r="Q255" s="6" t="s">
        <v>35</v>
      </c>
      <c r="R255" s="6" t="s">
        <v>7</v>
      </c>
      <c r="S255" s="6" t="s">
        <v>8</v>
      </c>
      <c r="T255" s="7">
        <f t="shared" si="48"/>
        <v>1.1594539999999999E-3</v>
      </c>
      <c r="U255" s="7">
        <f t="shared" si="49"/>
        <v>227.99837729399997</v>
      </c>
      <c r="V255" s="7">
        <f t="shared" si="50"/>
        <v>2.3447120539999999</v>
      </c>
      <c r="W255" s="7">
        <f t="shared" si="51"/>
        <v>42.273496013999996</v>
      </c>
      <c r="X255" s="7">
        <f t="shared" si="52"/>
        <v>4.5300645159999995</v>
      </c>
      <c r="Y255" s="7">
        <f t="shared" si="53"/>
        <v>0.7320769399999999</v>
      </c>
      <c r="Z255" s="7">
        <f t="shared" si="54"/>
        <v>277.87988627199991</v>
      </c>
      <c r="AA255" s="7">
        <f t="shared" si="55"/>
        <v>19.264809523999997</v>
      </c>
    </row>
    <row r="256" spans="1:27" s="6" customFormat="1" x14ac:dyDescent="0.25">
      <c r="A256" s="6">
        <v>2015</v>
      </c>
      <c r="B256" s="6" t="s">
        <v>35</v>
      </c>
      <c r="C256" s="6" t="s">
        <v>7</v>
      </c>
      <c r="D256" s="6" t="s">
        <v>9</v>
      </c>
      <c r="E256" s="7">
        <v>6.7000000000000002E-3</v>
      </c>
      <c r="F256" s="7">
        <v>1324.5599199999999</v>
      </c>
      <c r="G256" s="7">
        <v>12.78295</v>
      </c>
      <c r="H256" s="7">
        <v>234.45967999999999</v>
      </c>
      <c r="I256" s="7">
        <v>28.000299999999999</v>
      </c>
      <c r="J256" s="7">
        <v>4.0120699999999996</v>
      </c>
      <c r="K256" s="7">
        <f t="shared" si="63"/>
        <v>1603.8216199999997</v>
      </c>
      <c r="L256" s="7">
        <v>110.4787</v>
      </c>
      <c r="N256" s="6">
        <v>0.97119999999999995</v>
      </c>
      <c r="P256" s="6">
        <v>2015</v>
      </c>
      <c r="Q256" s="6" t="s">
        <v>35</v>
      </c>
      <c r="R256" s="6" t="s">
        <v>7</v>
      </c>
      <c r="S256" s="6" t="s">
        <v>9</v>
      </c>
      <c r="T256" s="7">
        <f t="shared" si="48"/>
        <v>6.5070399999999995E-3</v>
      </c>
      <c r="U256" s="7">
        <f t="shared" si="49"/>
        <v>1286.4125943039999</v>
      </c>
      <c r="V256" s="7">
        <f t="shared" si="50"/>
        <v>12.414801039999999</v>
      </c>
      <c r="W256" s="7">
        <f t="shared" si="51"/>
        <v>227.70724121599997</v>
      </c>
      <c r="X256" s="7">
        <f t="shared" si="52"/>
        <v>27.193891359999999</v>
      </c>
      <c r="Y256" s="7">
        <f t="shared" si="53"/>
        <v>3.8965223839999994</v>
      </c>
      <c r="Z256" s="7">
        <f t="shared" si="54"/>
        <v>1557.6315573439997</v>
      </c>
      <c r="AA256" s="7">
        <f t="shared" si="55"/>
        <v>107.29691344</v>
      </c>
    </row>
    <row r="257" spans="1:27" x14ac:dyDescent="0.25">
      <c r="A257">
        <v>2015</v>
      </c>
      <c r="B257" t="s">
        <v>35</v>
      </c>
      <c r="C257" t="s">
        <v>20</v>
      </c>
      <c r="D257" s="3" t="s">
        <v>28</v>
      </c>
      <c r="E257" s="1">
        <v>1.489E-2</v>
      </c>
      <c r="F257" s="1">
        <v>2432.4711699999998</v>
      </c>
      <c r="G257" s="1">
        <v>35.96716</v>
      </c>
      <c r="H257" s="1">
        <v>449.62439999999998</v>
      </c>
      <c r="I257" s="1">
        <v>37.004689999999997</v>
      </c>
      <c r="J257" s="1">
        <v>11.649240000000001</v>
      </c>
      <c r="K257" s="1">
        <f>SUM(E257:J257)</f>
        <v>2966.7315500000004</v>
      </c>
      <c r="L257" s="1">
        <v>205.15333999999999</v>
      </c>
      <c r="N257" s="1">
        <v>1.0623</v>
      </c>
      <c r="P257">
        <v>2015</v>
      </c>
      <c r="Q257" t="s">
        <v>35</v>
      </c>
      <c r="R257" t="s">
        <v>20</v>
      </c>
      <c r="S257" s="3" t="s">
        <v>28</v>
      </c>
      <c r="T257" s="7">
        <f t="shared" si="48"/>
        <v>1.5817647000000001E-2</v>
      </c>
      <c r="U257" s="7">
        <f t="shared" si="49"/>
        <v>2584.0141238910001</v>
      </c>
      <c r="V257" s="7">
        <f t="shared" si="50"/>
        <v>38.207914068000001</v>
      </c>
      <c r="W257" s="7">
        <f t="shared" si="51"/>
        <v>477.63600012000001</v>
      </c>
      <c r="X257" s="7">
        <f t="shared" si="52"/>
        <v>39.310082186999999</v>
      </c>
      <c r="Y257" s="7">
        <f t="shared" si="53"/>
        <v>12.374987652000002</v>
      </c>
      <c r="Z257" s="7">
        <f t="shared" si="54"/>
        <v>3151.5589255650007</v>
      </c>
      <c r="AA257" s="7">
        <f t="shared" si="55"/>
        <v>217.93439308199999</v>
      </c>
    </row>
    <row r="258" spans="1:27" s="10" customFormat="1" x14ac:dyDescent="0.25">
      <c r="A258" s="10">
        <v>2015</v>
      </c>
      <c r="B258" s="10" t="s">
        <v>35</v>
      </c>
      <c r="C258" s="10" t="s">
        <v>20</v>
      </c>
      <c r="D258" s="10" t="s">
        <v>27</v>
      </c>
      <c r="E258" s="11">
        <v>4.1889999999999997E-2</v>
      </c>
      <c r="F258" s="11">
        <v>3205.9803000000002</v>
      </c>
      <c r="G258" s="11">
        <v>58.998370000000001</v>
      </c>
      <c r="H258" s="11">
        <v>551.83569</v>
      </c>
      <c r="I258" s="11">
        <v>54.075719999999997</v>
      </c>
      <c r="J258" s="11">
        <v>19.433009999999999</v>
      </c>
      <c r="K258" s="11">
        <f>SUM(E258:J258)</f>
        <v>3890.3649799999998</v>
      </c>
      <c r="L258" s="11">
        <v>258.42032</v>
      </c>
      <c r="N258" s="10">
        <v>0.98834999999999995</v>
      </c>
      <c r="P258" s="10">
        <v>2015</v>
      </c>
      <c r="Q258" s="10" t="s">
        <v>35</v>
      </c>
      <c r="R258" s="10" t="s">
        <v>20</v>
      </c>
      <c r="S258" s="10" t="s">
        <v>27</v>
      </c>
      <c r="T258" s="7">
        <f t="shared" si="48"/>
        <v>4.1401981499999997E-2</v>
      </c>
      <c r="U258" s="7">
        <f t="shared" si="49"/>
        <v>3168.6306295049999</v>
      </c>
      <c r="V258" s="7">
        <f t="shared" si="50"/>
        <v>58.311038989499998</v>
      </c>
      <c r="W258" s="7">
        <f t="shared" si="51"/>
        <v>545.4068042115</v>
      </c>
      <c r="X258" s="7">
        <f t="shared" si="52"/>
        <v>53.445737861999994</v>
      </c>
      <c r="Y258" s="7">
        <f t="shared" si="53"/>
        <v>19.206615433499998</v>
      </c>
      <c r="Z258" s="7">
        <f t="shared" si="54"/>
        <v>3845.0422279829995</v>
      </c>
      <c r="AA258" s="7">
        <f t="shared" si="55"/>
        <v>255.40972327199998</v>
      </c>
    </row>
    <row r="259" spans="1:27" s="8" customFormat="1" x14ac:dyDescent="0.25">
      <c r="A259" s="8">
        <v>2015</v>
      </c>
      <c r="B259" s="8" t="s">
        <v>35</v>
      </c>
      <c r="C259" s="8" t="s">
        <v>20</v>
      </c>
      <c r="D259" s="8" t="s">
        <v>29</v>
      </c>
      <c r="E259" s="9">
        <v>4.7199999999999999E-2</v>
      </c>
      <c r="F259" s="9">
        <v>3769.7774599999998</v>
      </c>
      <c r="G259" s="9">
        <v>70.969229999999996</v>
      </c>
      <c r="H259" s="9">
        <v>652.69975999999997</v>
      </c>
      <c r="I259" s="9">
        <v>60.393859999999997</v>
      </c>
      <c r="J259" s="9">
        <v>22.92679</v>
      </c>
      <c r="K259" s="9">
        <f>SUM(E259:J259)</f>
        <v>4576.8143000000009</v>
      </c>
      <c r="L259" s="9">
        <v>309.12941999999998</v>
      </c>
      <c r="N259" s="8">
        <v>0.93240999999999996</v>
      </c>
      <c r="P259" s="8">
        <v>2015</v>
      </c>
      <c r="Q259" s="8" t="s">
        <v>35</v>
      </c>
      <c r="R259" s="8" t="s">
        <v>20</v>
      </c>
      <c r="S259" s="8" t="s">
        <v>29</v>
      </c>
      <c r="T259" s="7">
        <f t="shared" si="48"/>
        <v>4.4009751999999999E-2</v>
      </c>
      <c r="U259" s="7">
        <f t="shared" si="49"/>
        <v>3514.9782014785997</v>
      </c>
      <c r="V259" s="7">
        <f t="shared" si="50"/>
        <v>66.172419744299987</v>
      </c>
      <c r="W259" s="7">
        <f t="shared" si="51"/>
        <v>608.5837832215999</v>
      </c>
      <c r="X259" s="7">
        <f t="shared" si="52"/>
        <v>56.311839002599996</v>
      </c>
      <c r="Y259" s="7">
        <f t="shared" si="53"/>
        <v>21.3771682639</v>
      </c>
      <c r="Z259" s="7">
        <f t="shared" si="54"/>
        <v>4267.4674214630004</v>
      </c>
      <c r="AA259" s="7">
        <f t="shared" si="55"/>
        <v>288.23536250219996</v>
      </c>
    </row>
    <row r="260" spans="1:27" s="4" customFormat="1" x14ac:dyDescent="0.25">
      <c r="A260" s="4">
        <v>2015</v>
      </c>
      <c r="B260" s="4" t="s">
        <v>35</v>
      </c>
      <c r="C260" s="4" t="s">
        <v>20</v>
      </c>
      <c r="D260" s="4" t="s">
        <v>30</v>
      </c>
      <c r="E260" s="5">
        <v>5.8110000000000002E-2</v>
      </c>
      <c r="F260" s="5">
        <v>4119.8466099999996</v>
      </c>
      <c r="G260" s="5">
        <v>92.239930000000001</v>
      </c>
      <c r="H260" s="5">
        <v>652.61551999999995</v>
      </c>
      <c r="I260" s="5">
        <v>78.135090000000005</v>
      </c>
      <c r="J260" s="5">
        <v>25.410150000000002</v>
      </c>
      <c r="K260" s="5">
        <f>SUM(E260:J260)</f>
        <v>4968.305409999999</v>
      </c>
      <c r="L260" s="5">
        <v>338.68722000000002</v>
      </c>
      <c r="N260" s="4">
        <v>1</v>
      </c>
      <c r="P260" s="4">
        <v>2015</v>
      </c>
      <c r="Q260" s="4" t="s">
        <v>35</v>
      </c>
      <c r="R260" s="4" t="s">
        <v>20</v>
      </c>
      <c r="S260" s="4" t="s">
        <v>30</v>
      </c>
      <c r="T260" s="7">
        <f t="shared" si="48"/>
        <v>5.8110000000000002E-2</v>
      </c>
      <c r="U260" s="7">
        <f t="shared" si="49"/>
        <v>4119.8466099999996</v>
      </c>
      <c r="V260" s="7">
        <f t="shared" si="50"/>
        <v>92.239930000000001</v>
      </c>
      <c r="W260" s="7">
        <f t="shared" si="51"/>
        <v>652.61551999999995</v>
      </c>
      <c r="X260" s="7">
        <f t="shared" si="52"/>
        <v>78.135090000000005</v>
      </c>
      <c r="Y260" s="7">
        <f t="shared" si="53"/>
        <v>25.410150000000002</v>
      </c>
      <c r="Z260" s="7">
        <f t="shared" si="54"/>
        <v>4968.305409999999</v>
      </c>
      <c r="AA260" s="7">
        <f t="shared" si="55"/>
        <v>338.68722000000002</v>
      </c>
    </row>
    <row r="261" spans="1:27" s="4" customFormat="1" x14ac:dyDescent="0.25">
      <c r="A261" s="4">
        <v>2015</v>
      </c>
      <c r="B261" s="4" t="s">
        <v>41</v>
      </c>
      <c r="C261" s="4" t="s">
        <v>18</v>
      </c>
      <c r="D261" s="4" t="s">
        <v>23</v>
      </c>
      <c r="E261" s="5">
        <v>5.2248880857470217E-2</v>
      </c>
      <c r="F261" s="5">
        <v>3467.2013082623689</v>
      </c>
      <c r="G261" s="5">
        <v>161.13346200700053</v>
      </c>
      <c r="H261" s="5">
        <v>234.90924343238942</v>
      </c>
      <c r="I261" s="5">
        <v>106.62558890049753</v>
      </c>
      <c r="J261" s="5">
        <v>28.369912350427889</v>
      </c>
      <c r="K261" s="5">
        <v>3998.2917638335416</v>
      </c>
      <c r="L261" s="5">
        <v>290.20074656445752</v>
      </c>
      <c r="N261" s="4">
        <v>1</v>
      </c>
      <c r="P261" s="4">
        <v>2015</v>
      </c>
      <c r="Q261" s="4" t="s">
        <v>41</v>
      </c>
      <c r="R261" s="4" t="s">
        <v>18</v>
      </c>
      <c r="S261" s="4" t="s">
        <v>23</v>
      </c>
      <c r="T261" s="7">
        <f t="shared" si="48"/>
        <v>5.2248880857470217E-2</v>
      </c>
      <c r="U261" s="7">
        <f t="shared" si="49"/>
        <v>3467.2013082623689</v>
      </c>
      <c r="V261" s="7">
        <f t="shared" si="50"/>
        <v>161.13346200700053</v>
      </c>
      <c r="W261" s="7">
        <f t="shared" si="51"/>
        <v>234.90924343238942</v>
      </c>
      <c r="X261" s="7">
        <f t="shared" si="52"/>
        <v>106.62558890049753</v>
      </c>
      <c r="Y261" s="7">
        <f t="shared" si="53"/>
        <v>28.369912350427889</v>
      </c>
      <c r="Z261" s="7">
        <f t="shared" si="54"/>
        <v>3998.2917638335416</v>
      </c>
      <c r="AA261" s="7">
        <f t="shared" si="55"/>
        <v>290.20074656445752</v>
      </c>
    </row>
    <row r="262" spans="1:27" s="4" customFormat="1" x14ac:dyDescent="0.25">
      <c r="A262" s="4">
        <v>2015</v>
      </c>
      <c r="B262" s="4" t="s">
        <v>41</v>
      </c>
      <c r="C262" s="4" t="s">
        <v>19</v>
      </c>
      <c r="D262" s="4" t="s">
        <v>26</v>
      </c>
      <c r="E262" s="5">
        <v>3.0548291884983061E-2</v>
      </c>
      <c r="F262" s="5">
        <v>2515.5079129037058</v>
      </c>
      <c r="G262" s="5">
        <v>126.4777369071669</v>
      </c>
      <c r="H262" s="5">
        <v>178.24078810107949</v>
      </c>
      <c r="I262" s="5">
        <v>80.090902202959256</v>
      </c>
      <c r="J262" s="5">
        <v>21.720635903141343</v>
      </c>
      <c r="K262" s="5">
        <v>2922.0685243099383</v>
      </c>
      <c r="L262" s="5">
        <v>220.06337577266513</v>
      </c>
      <c r="N262" s="4">
        <v>1</v>
      </c>
      <c r="P262" s="4">
        <v>2015</v>
      </c>
      <c r="Q262" s="4" t="s">
        <v>41</v>
      </c>
      <c r="R262" s="4" t="s">
        <v>19</v>
      </c>
      <c r="S262" s="4" t="s">
        <v>26</v>
      </c>
      <c r="T262" s="7">
        <f t="shared" si="48"/>
        <v>3.0548291884983061E-2</v>
      </c>
      <c r="U262" s="7">
        <f t="shared" si="49"/>
        <v>2515.5079129037058</v>
      </c>
      <c r="V262" s="7">
        <f t="shared" si="50"/>
        <v>126.4777369071669</v>
      </c>
      <c r="W262" s="7">
        <f t="shared" si="51"/>
        <v>178.24078810107949</v>
      </c>
      <c r="X262" s="7">
        <f t="shared" si="52"/>
        <v>80.090902202959256</v>
      </c>
      <c r="Y262" s="7">
        <f t="shared" si="53"/>
        <v>21.720635903141343</v>
      </c>
      <c r="Z262" s="7">
        <f t="shared" si="54"/>
        <v>2922.0685243099383</v>
      </c>
      <c r="AA262" s="7">
        <f t="shared" si="55"/>
        <v>220.06337577266513</v>
      </c>
    </row>
    <row r="263" spans="1:27" s="4" customFormat="1" x14ac:dyDescent="0.25">
      <c r="A263" s="4">
        <v>2015</v>
      </c>
      <c r="B263" s="4" t="s">
        <v>41</v>
      </c>
      <c r="C263" s="4" t="s">
        <v>20</v>
      </c>
      <c r="D263" s="4" t="s">
        <v>30</v>
      </c>
      <c r="E263" s="5">
        <v>5.8471510466807687E-2</v>
      </c>
      <c r="F263" s="5">
        <v>4138.5058879310254</v>
      </c>
      <c r="G263" s="5">
        <v>200.10138597108093</v>
      </c>
      <c r="H263" s="5">
        <v>299.37386189874411</v>
      </c>
      <c r="I263" s="5">
        <v>115.9144991390809</v>
      </c>
      <c r="J263" s="5">
        <v>36.754491526821468</v>
      </c>
      <c r="K263" s="5">
        <v>4790.7085979772191</v>
      </c>
      <c r="L263" s="5">
        <v>349.39353518597119</v>
      </c>
      <c r="N263" s="4">
        <v>1</v>
      </c>
      <c r="P263" s="4">
        <v>2015</v>
      </c>
      <c r="Q263" s="4" t="s">
        <v>41</v>
      </c>
      <c r="R263" s="4" t="s">
        <v>20</v>
      </c>
      <c r="S263" s="4" t="s">
        <v>30</v>
      </c>
      <c r="T263" s="7">
        <f t="shared" ref="T263:T326" si="64">E263*$N263</f>
        <v>5.8471510466807687E-2</v>
      </c>
      <c r="U263" s="7">
        <f t="shared" ref="U263:U326" si="65">F263*$N263</f>
        <v>4138.5058879310254</v>
      </c>
      <c r="V263" s="7">
        <f t="shared" ref="V263:V326" si="66">G263*$N263</f>
        <v>200.10138597108093</v>
      </c>
      <c r="W263" s="7">
        <f t="shared" ref="W263:W326" si="67">H263*$N263</f>
        <v>299.37386189874411</v>
      </c>
      <c r="X263" s="7">
        <f t="shared" ref="X263:X326" si="68">I263*$N263</f>
        <v>115.9144991390809</v>
      </c>
      <c r="Y263" s="7">
        <f t="shared" ref="Y263:Y326" si="69">J263*$N263</f>
        <v>36.754491526821468</v>
      </c>
      <c r="Z263" s="7">
        <f t="shared" ref="Z263:Z326" si="70">K263*$N263</f>
        <v>4790.7085979772191</v>
      </c>
      <c r="AA263" s="7">
        <f t="shared" ref="AA263:AA326" si="71">L263*$N263</f>
        <v>349.39353518597119</v>
      </c>
    </row>
    <row r="264" spans="1:27" x14ac:dyDescent="0.25">
      <c r="T264" s="7">
        <f t="shared" si="64"/>
        <v>0</v>
      </c>
      <c r="U264" s="7">
        <f t="shared" si="65"/>
        <v>0</v>
      </c>
      <c r="V264" s="7">
        <f t="shared" si="66"/>
        <v>0</v>
      </c>
      <c r="W264" s="7">
        <f t="shared" si="67"/>
        <v>0</v>
      </c>
      <c r="X264" s="7">
        <f t="shared" si="68"/>
        <v>0</v>
      </c>
      <c r="Y264" s="7">
        <f t="shared" si="69"/>
        <v>0</v>
      </c>
      <c r="Z264" s="7">
        <f t="shared" si="70"/>
        <v>0</v>
      </c>
      <c r="AA264" s="7">
        <f t="shared" si="71"/>
        <v>0</v>
      </c>
    </row>
    <row r="265" spans="1:27" x14ac:dyDescent="0.25">
      <c r="T265" s="7">
        <f t="shared" si="64"/>
        <v>0</v>
      </c>
      <c r="U265" s="7">
        <f t="shared" si="65"/>
        <v>0</v>
      </c>
      <c r="V265" s="7">
        <f t="shared" si="66"/>
        <v>0</v>
      </c>
      <c r="W265" s="7">
        <f t="shared" si="67"/>
        <v>0</v>
      </c>
      <c r="X265" s="7">
        <f t="shared" si="68"/>
        <v>0</v>
      </c>
      <c r="Y265" s="7">
        <f t="shared" si="69"/>
        <v>0</v>
      </c>
      <c r="Z265" s="7">
        <f t="shared" si="70"/>
        <v>0</v>
      </c>
      <c r="AA265" s="7">
        <f t="shared" si="71"/>
        <v>0</v>
      </c>
    </row>
    <row r="266" spans="1:27" s="6" customFormat="1" x14ac:dyDescent="0.25">
      <c r="A266" s="6">
        <v>2020</v>
      </c>
      <c r="B266" s="6" t="s">
        <v>5</v>
      </c>
      <c r="C266" s="6" t="s">
        <v>7</v>
      </c>
      <c r="D266" s="6" t="s">
        <v>6</v>
      </c>
      <c r="E266" s="7">
        <v>2.64E-3</v>
      </c>
      <c r="F266" s="7">
        <v>127.98433</v>
      </c>
      <c r="G266" s="7">
        <v>7.8811999999999998</v>
      </c>
      <c r="H266" s="7">
        <v>7.5176299999999996</v>
      </c>
      <c r="I266" s="7">
        <v>23.577200000000001</v>
      </c>
      <c r="J266" s="7">
        <v>2.6809400000000001</v>
      </c>
      <c r="K266" s="7">
        <f t="shared" ref="K266:K285" si="72">SUM(E266:J266)</f>
        <v>169.64393999999999</v>
      </c>
      <c r="L266" s="7">
        <v>13.98021</v>
      </c>
      <c r="N266" s="6">
        <v>1.4399</v>
      </c>
      <c r="P266" s="6">
        <v>2020</v>
      </c>
      <c r="Q266" s="6" t="s">
        <v>5</v>
      </c>
      <c r="R266" s="6" t="s">
        <v>7</v>
      </c>
      <c r="S266" s="6" t="s">
        <v>6</v>
      </c>
      <c r="T266" s="7">
        <f t="shared" si="64"/>
        <v>3.8013359999999998E-3</v>
      </c>
      <c r="U266" s="7">
        <f t="shared" si="65"/>
        <v>184.28463676699999</v>
      </c>
      <c r="V266" s="7">
        <f t="shared" si="66"/>
        <v>11.34813988</v>
      </c>
      <c r="W266" s="7">
        <f t="shared" si="67"/>
        <v>10.824635437</v>
      </c>
      <c r="X266" s="7">
        <f t="shared" si="68"/>
        <v>33.948810280000004</v>
      </c>
      <c r="Y266" s="7">
        <f t="shared" si="69"/>
        <v>3.8602855059999999</v>
      </c>
      <c r="Z266" s="7">
        <f t="shared" si="70"/>
        <v>244.27030920599998</v>
      </c>
      <c r="AA266" s="7">
        <f t="shared" si="71"/>
        <v>20.130104378999999</v>
      </c>
    </row>
    <row r="267" spans="1:27" s="6" customFormat="1" x14ac:dyDescent="0.25">
      <c r="A267" s="6">
        <v>2020</v>
      </c>
      <c r="B267" s="6" t="s">
        <v>5</v>
      </c>
      <c r="C267" s="6" t="s">
        <v>7</v>
      </c>
      <c r="D267" s="6" t="s">
        <v>8</v>
      </c>
      <c r="E267" s="7">
        <v>7.8499999999999993E-3</v>
      </c>
      <c r="F267" s="7">
        <v>1173.8075100000001</v>
      </c>
      <c r="G267" s="7">
        <v>95.348370000000003</v>
      </c>
      <c r="H267" s="7">
        <v>91.530240000000006</v>
      </c>
      <c r="I267" s="7">
        <v>68.216250000000002</v>
      </c>
      <c r="J267" s="7">
        <v>32.424750000000003</v>
      </c>
      <c r="K267" s="7">
        <f t="shared" si="72"/>
        <v>1461.3349699999999</v>
      </c>
      <c r="L267" s="7">
        <v>122.42256</v>
      </c>
      <c r="N267" s="6">
        <v>0.187</v>
      </c>
      <c r="P267" s="6">
        <v>2020</v>
      </c>
      <c r="Q267" s="6" t="s">
        <v>5</v>
      </c>
      <c r="R267" s="6" t="s">
        <v>7</v>
      </c>
      <c r="S267" s="6" t="s">
        <v>8</v>
      </c>
      <c r="T267" s="7">
        <f t="shared" si="64"/>
        <v>1.4679499999999998E-3</v>
      </c>
      <c r="U267" s="7">
        <f t="shared" si="65"/>
        <v>219.50200437000001</v>
      </c>
      <c r="V267" s="7">
        <f t="shared" si="66"/>
        <v>17.83014519</v>
      </c>
      <c r="W267" s="7">
        <f t="shared" si="67"/>
        <v>17.11615488</v>
      </c>
      <c r="X267" s="7">
        <f t="shared" si="68"/>
        <v>12.756438750000001</v>
      </c>
      <c r="Y267" s="7">
        <f t="shared" si="69"/>
        <v>6.0634282500000003</v>
      </c>
      <c r="Z267" s="7">
        <f t="shared" si="70"/>
        <v>273.26963938999995</v>
      </c>
      <c r="AA267" s="7">
        <f t="shared" si="71"/>
        <v>22.893018720000001</v>
      </c>
    </row>
    <row r="268" spans="1:27" s="6" customFormat="1" x14ac:dyDescent="0.25">
      <c r="A268" s="6">
        <v>2020</v>
      </c>
      <c r="B268" s="6" t="s">
        <v>5</v>
      </c>
      <c r="C268" s="6" t="s">
        <v>7</v>
      </c>
      <c r="D268" s="6" t="s">
        <v>9</v>
      </c>
      <c r="E268" s="7">
        <v>7.4700000000000001E-3</v>
      </c>
      <c r="F268" s="7">
        <v>1136.6560300000001</v>
      </c>
      <c r="G268" s="7">
        <v>87.403329999999997</v>
      </c>
      <c r="H268" s="7">
        <v>83.700649999999996</v>
      </c>
      <c r="I268" s="7">
        <v>65.532409999999999</v>
      </c>
      <c r="J268" s="7">
        <v>29.750710000000002</v>
      </c>
      <c r="K268" s="7">
        <f t="shared" si="72"/>
        <v>1403.0506000000003</v>
      </c>
      <c r="L268" s="7">
        <v>115.96057999999999</v>
      </c>
      <c r="N268" s="6">
        <v>1.0979000000000001</v>
      </c>
      <c r="P268" s="6">
        <v>2020</v>
      </c>
      <c r="Q268" s="6" t="s">
        <v>5</v>
      </c>
      <c r="R268" s="6" t="s">
        <v>7</v>
      </c>
      <c r="S268" s="6" t="s">
        <v>9</v>
      </c>
      <c r="T268" s="7">
        <f t="shared" si="64"/>
        <v>8.201313E-3</v>
      </c>
      <c r="U268" s="7">
        <f t="shared" si="65"/>
        <v>1247.9346553370003</v>
      </c>
      <c r="V268" s="7">
        <f t="shared" si="66"/>
        <v>95.960116007000011</v>
      </c>
      <c r="W268" s="7">
        <f t="shared" si="67"/>
        <v>91.894943635000004</v>
      </c>
      <c r="X268" s="7">
        <f t="shared" si="68"/>
        <v>71.948032939000001</v>
      </c>
      <c r="Y268" s="7">
        <f t="shared" si="69"/>
        <v>32.663304509000007</v>
      </c>
      <c r="Z268" s="7">
        <f t="shared" si="70"/>
        <v>1540.4092537400004</v>
      </c>
      <c r="AA268" s="7">
        <f t="shared" si="71"/>
        <v>127.313120782</v>
      </c>
    </row>
    <row r="269" spans="1:27" x14ac:dyDescent="0.25">
      <c r="A269">
        <v>2020</v>
      </c>
      <c r="B269" t="s">
        <v>5</v>
      </c>
      <c r="C269" t="s">
        <v>18</v>
      </c>
      <c r="D269" s="3" t="s">
        <v>17</v>
      </c>
      <c r="E269" s="1">
        <v>9.5300000000000003E-3</v>
      </c>
      <c r="F269" s="1">
        <v>1460.52755</v>
      </c>
      <c r="G269" s="1">
        <v>115.33907000000001</v>
      </c>
      <c r="H269" s="1">
        <v>111.29208</v>
      </c>
      <c r="I269" s="1">
        <v>82.223969999999994</v>
      </c>
      <c r="J269" s="1">
        <v>39.25938</v>
      </c>
      <c r="K269" s="1">
        <f t="shared" si="72"/>
        <v>1808.65158</v>
      </c>
      <c r="L269" s="1">
        <v>150.31365</v>
      </c>
      <c r="N269" s="1">
        <v>1.1269</v>
      </c>
      <c r="P269">
        <v>2020</v>
      </c>
      <c r="Q269" t="s">
        <v>5</v>
      </c>
      <c r="R269" t="s">
        <v>18</v>
      </c>
      <c r="S269" s="3" t="s">
        <v>17</v>
      </c>
      <c r="T269" s="7">
        <f t="shared" si="64"/>
        <v>1.0739357E-2</v>
      </c>
      <c r="U269" s="7">
        <f t="shared" si="65"/>
        <v>1645.868496095</v>
      </c>
      <c r="V269" s="7">
        <f t="shared" si="66"/>
        <v>129.975597983</v>
      </c>
      <c r="W269" s="7">
        <f t="shared" si="67"/>
        <v>125.415044952</v>
      </c>
      <c r="X269" s="7">
        <f t="shared" si="68"/>
        <v>92.658191793</v>
      </c>
      <c r="Y269" s="7">
        <f t="shared" si="69"/>
        <v>44.241395322000002</v>
      </c>
      <c r="Z269" s="7">
        <f t="shared" si="70"/>
        <v>2038.1694655020001</v>
      </c>
      <c r="AA269" s="7">
        <f t="shared" si="71"/>
        <v>169.38845218500001</v>
      </c>
    </row>
    <row r="270" spans="1:27" s="10" customFormat="1" x14ac:dyDescent="0.25">
      <c r="A270" s="10">
        <v>2020</v>
      </c>
      <c r="B270" s="10" t="s">
        <v>5</v>
      </c>
      <c r="C270" s="10" t="s">
        <v>18</v>
      </c>
      <c r="D270" s="10" t="s">
        <v>21</v>
      </c>
      <c r="E270" s="11">
        <v>3.6889999999999999E-2</v>
      </c>
      <c r="F270" s="11">
        <v>2245.5799499999998</v>
      </c>
      <c r="G270" s="11">
        <v>156.76949999999999</v>
      </c>
      <c r="H270" s="11">
        <v>185.76854</v>
      </c>
      <c r="I270" s="11">
        <v>110.54697</v>
      </c>
      <c r="J270" s="11">
        <v>53.372320000000002</v>
      </c>
      <c r="K270" s="11">
        <f t="shared" si="72"/>
        <v>2752.0741699999994</v>
      </c>
      <c r="L270" s="11">
        <v>209.73654999999999</v>
      </c>
      <c r="N270" s="10">
        <v>0.98834999999999995</v>
      </c>
      <c r="P270" s="10">
        <v>2020</v>
      </c>
      <c r="Q270" s="10" t="s">
        <v>5</v>
      </c>
      <c r="R270" s="10" t="s">
        <v>18</v>
      </c>
      <c r="S270" s="10" t="s">
        <v>21</v>
      </c>
      <c r="T270" s="7">
        <f t="shared" si="64"/>
        <v>3.6460231499999995E-2</v>
      </c>
      <c r="U270" s="7">
        <f t="shared" si="65"/>
        <v>2219.4189435824997</v>
      </c>
      <c r="V270" s="7">
        <f t="shared" si="66"/>
        <v>154.94313532499999</v>
      </c>
      <c r="W270" s="7">
        <f t="shared" si="67"/>
        <v>183.60433650900001</v>
      </c>
      <c r="X270" s="7">
        <f t="shared" si="68"/>
        <v>109.2590977995</v>
      </c>
      <c r="Y270" s="7">
        <f t="shared" si="69"/>
        <v>52.750532471999996</v>
      </c>
      <c r="Z270" s="7">
        <f t="shared" si="70"/>
        <v>2720.0125059194993</v>
      </c>
      <c r="AA270" s="7">
        <f t="shared" si="71"/>
        <v>207.29311919249997</v>
      </c>
    </row>
    <row r="271" spans="1:27" s="8" customFormat="1" x14ac:dyDescent="0.25">
      <c r="A271" s="8">
        <v>2020</v>
      </c>
      <c r="B271" s="8" t="s">
        <v>5</v>
      </c>
      <c r="C271" s="8" t="s">
        <v>18</v>
      </c>
      <c r="D271" s="8" t="s">
        <v>22</v>
      </c>
      <c r="E271" s="9">
        <v>4.2110000000000002E-2</v>
      </c>
      <c r="F271" s="9">
        <v>2708.8422599999999</v>
      </c>
      <c r="G271" s="9">
        <v>193.19801000000001</v>
      </c>
      <c r="H271" s="9">
        <v>227.96557000000001</v>
      </c>
      <c r="I271" s="9">
        <v>129.59938</v>
      </c>
      <c r="J271" s="9">
        <v>65.313950000000006</v>
      </c>
      <c r="K271" s="9">
        <f t="shared" si="72"/>
        <v>3324.96128</v>
      </c>
      <c r="L271" s="9">
        <v>259.16077999999999</v>
      </c>
      <c r="N271" s="8">
        <v>0.93240999999999996</v>
      </c>
      <c r="P271" s="8">
        <v>2020</v>
      </c>
      <c r="Q271" s="8" t="s">
        <v>5</v>
      </c>
      <c r="R271" s="8" t="s">
        <v>18</v>
      </c>
      <c r="S271" s="8" t="s">
        <v>22</v>
      </c>
      <c r="T271" s="7">
        <f t="shared" si="64"/>
        <v>3.9263785099999997E-2</v>
      </c>
      <c r="U271" s="7">
        <f t="shared" si="65"/>
        <v>2525.7516116465999</v>
      </c>
      <c r="V271" s="7">
        <f t="shared" si="66"/>
        <v>180.13975650410001</v>
      </c>
      <c r="W271" s="7">
        <f t="shared" si="67"/>
        <v>212.55737712370001</v>
      </c>
      <c r="X271" s="7">
        <f t="shared" si="68"/>
        <v>120.83975790579998</v>
      </c>
      <c r="Y271" s="7">
        <f t="shared" si="69"/>
        <v>60.899380119500002</v>
      </c>
      <c r="Z271" s="7">
        <f t="shared" si="70"/>
        <v>3100.2271470848</v>
      </c>
      <c r="AA271" s="7">
        <f t="shared" si="71"/>
        <v>241.64410287979999</v>
      </c>
    </row>
    <row r="272" spans="1:27" s="4" customFormat="1" x14ac:dyDescent="0.25">
      <c r="A272" s="4">
        <v>2020</v>
      </c>
      <c r="B272" s="4" t="s">
        <v>5</v>
      </c>
      <c r="C272" s="4" t="s">
        <v>18</v>
      </c>
      <c r="D272" s="4" t="s">
        <v>23</v>
      </c>
      <c r="E272" s="5">
        <v>5.339E-2</v>
      </c>
      <c r="F272" s="5">
        <v>3123.9306099999999</v>
      </c>
      <c r="G272" s="5">
        <v>209.10302999999999</v>
      </c>
      <c r="H272" s="5">
        <v>250.87234000000001</v>
      </c>
      <c r="I272" s="5">
        <v>144.11919</v>
      </c>
      <c r="J272" s="5">
        <v>65.931049999999999</v>
      </c>
      <c r="K272" s="5">
        <f t="shared" si="72"/>
        <v>3794.0096099999996</v>
      </c>
      <c r="L272" s="5">
        <v>292.34323000000001</v>
      </c>
      <c r="N272" s="4">
        <v>1</v>
      </c>
      <c r="P272" s="4">
        <v>2020</v>
      </c>
      <c r="Q272" s="4" t="s">
        <v>5</v>
      </c>
      <c r="R272" s="4" t="s">
        <v>18</v>
      </c>
      <c r="S272" s="4" t="s">
        <v>23</v>
      </c>
      <c r="T272" s="7">
        <f t="shared" si="64"/>
        <v>5.339E-2</v>
      </c>
      <c r="U272" s="7">
        <f t="shared" si="65"/>
        <v>3123.9306099999999</v>
      </c>
      <c r="V272" s="7">
        <f t="shared" si="66"/>
        <v>209.10302999999999</v>
      </c>
      <c r="W272" s="7">
        <f t="shared" si="67"/>
        <v>250.87234000000001</v>
      </c>
      <c r="X272" s="7">
        <f t="shared" si="68"/>
        <v>144.11919</v>
      </c>
      <c r="Y272" s="7">
        <f t="shared" si="69"/>
        <v>65.931049999999999</v>
      </c>
      <c r="Z272" s="7">
        <f t="shared" si="70"/>
        <v>3794.0096099999996</v>
      </c>
      <c r="AA272" s="7">
        <f t="shared" si="71"/>
        <v>292.34323000000001</v>
      </c>
    </row>
    <row r="273" spans="1:27" s="6" customFormat="1" x14ac:dyDescent="0.25">
      <c r="A273" s="6">
        <v>2020</v>
      </c>
      <c r="B273" s="6" t="s">
        <v>5</v>
      </c>
      <c r="C273" s="6" t="s">
        <v>7</v>
      </c>
      <c r="D273" s="6" t="s">
        <v>6</v>
      </c>
      <c r="E273" s="7">
        <v>2.64E-3</v>
      </c>
      <c r="F273" s="7">
        <v>127.98433</v>
      </c>
      <c r="G273" s="7">
        <v>7.8811999999999998</v>
      </c>
      <c r="H273" s="7">
        <v>7.5176299999999996</v>
      </c>
      <c r="I273" s="7">
        <v>23.577200000000001</v>
      </c>
      <c r="J273" s="7">
        <v>2.6809400000000001</v>
      </c>
      <c r="K273" s="7">
        <f t="shared" ref="K273:K275" si="73">SUM(E273:J273)</f>
        <v>169.64393999999999</v>
      </c>
      <c r="L273" s="7">
        <v>13.98021</v>
      </c>
      <c r="N273" s="6">
        <v>0.83150000000000002</v>
      </c>
      <c r="P273" s="6">
        <v>2020</v>
      </c>
      <c r="Q273" s="6" t="s">
        <v>5</v>
      </c>
      <c r="R273" s="6" t="s">
        <v>7</v>
      </c>
      <c r="S273" s="6" t="s">
        <v>6</v>
      </c>
      <c r="T273" s="7">
        <f t="shared" si="64"/>
        <v>2.1951599999999998E-3</v>
      </c>
      <c r="U273" s="7">
        <f t="shared" si="65"/>
        <v>106.418970395</v>
      </c>
      <c r="V273" s="7">
        <f t="shared" si="66"/>
        <v>6.5532177999999996</v>
      </c>
      <c r="W273" s="7">
        <f t="shared" si="67"/>
        <v>6.2509093450000002</v>
      </c>
      <c r="X273" s="7">
        <f t="shared" si="68"/>
        <v>19.6044418</v>
      </c>
      <c r="Y273" s="7">
        <f t="shared" si="69"/>
        <v>2.2292016100000001</v>
      </c>
      <c r="Z273" s="7">
        <f t="shared" si="70"/>
        <v>141.05893610999999</v>
      </c>
      <c r="AA273" s="7">
        <f t="shared" si="71"/>
        <v>11.624544615</v>
      </c>
    </row>
    <row r="274" spans="1:27" s="6" customFormat="1" x14ac:dyDescent="0.25">
      <c r="A274" s="6">
        <v>2020</v>
      </c>
      <c r="B274" s="6" t="s">
        <v>5</v>
      </c>
      <c r="C274" s="6" t="s">
        <v>7</v>
      </c>
      <c r="D274" s="6" t="s">
        <v>8</v>
      </c>
      <c r="E274" s="7">
        <v>7.8499999999999993E-3</v>
      </c>
      <c r="F274" s="7">
        <v>1173.8075100000001</v>
      </c>
      <c r="G274" s="7">
        <v>95.348370000000003</v>
      </c>
      <c r="H274" s="7">
        <v>91.530240000000006</v>
      </c>
      <c r="I274" s="7">
        <v>68.216250000000002</v>
      </c>
      <c r="J274" s="7">
        <v>32.424750000000003</v>
      </c>
      <c r="K274" s="7">
        <f t="shared" si="73"/>
        <v>1461.3349699999999</v>
      </c>
      <c r="L274" s="7">
        <v>122.42256</v>
      </c>
      <c r="N274" s="6">
        <v>0.108</v>
      </c>
      <c r="P274" s="6">
        <v>2020</v>
      </c>
      <c r="Q274" s="6" t="s">
        <v>5</v>
      </c>
      <c r="R274" s="6" t="s">
        <v>7</v>
      </c>
      <c r="S274" s="6" t="s">
        <v>8</v>
      </c>
      <c r="T274" s="7">
        <f t="shared" si="64"/>
        <v>8.477999999999999E-4</v>
      </c>
      <c r="U274" s="7">
        <f t="shared" si="65"/>
        <v>126.77121108000001</v>
      </c>
      <c r="V274" s="7">
        <f t="shared" si="66"/>
        <v>10.297623960000001</v>
      </c>
      <c r="W274" s="7">
        <f t="shared" si="67"/>
        <v>9.8852659200000002</v>
      </c>
      <c r="X274" s="7">
        <f t="shared" si="68"/>
        <v>7.3673549999999999</v>
      </c>
      <c r="Y274" s="7">
        <f t="shared" si="69"/>
        <v>3.5018730000000002</v>
      </c>
      <c r="Z274" s="7">
        <f t="shared" si="70"/>
        <v>157.82417675999997</v>
      </c>
      <c r="AA274" s="7">
        <f t="shared" si="71"/>
        <v>13.221636480000001</v>
      </c>
    </row>
    <row r="275" spans="1:27" s="6" customFormat="1" x14ac:dyDescent="0.25">
      <c r="A275" s="6">
        <v>2020</v>
      </c>
      <c r="B275" s="6" t="s">
        <v>5</v>
      </c>
      <c r="C275" s="6" t="s">
        <v>7</v>
      </c>
      <c r="D275" s="6" t="s">
        <v>9</v>
      </c>
      <c r="E275" s="7">
        <v>7.4700000000000001E-3</v>
      </c>
      <c r="F275" s="7">
        <v>1136.6560300000001</v>
      </c>
      <c r="G275" s="7">
        <v>87.403329999999997</v>
      </c>
      <c r="H275" s="7">
        <v>83.700649999999996</v>
      </c>
      <c r="I275" s="7">
        <v>65.532409999999999</v>
      </c>
      <c r="J275" s="7">
        <v>29.750710000000002</v>
      </c>
      <c r="K275" s="7">
        <f t="shared" si="73"/>
        <v>1403.0506000000003</v>
      </c>
      <c r="L275" s="7">
        <v>115.96057999999999</v>
      </c>
      <c r="N275" s="6">
        <v>0.63400000000000001</v>
      </c>
      <c r="P275" s="6">
        <v>2020</v>
      </c>
      <c r="Q275" s="6" t="s">
        <v>5</v>
      </c>
      <c r="R275" s="6" t="s">
        <v>7</v>
      </c>
      <c r="S275" s="6" t="s">
        <v>9</v>
      </c>
      <c r="T275" s="7">
        <f t="shared" si="64"/>
        <v>4.7359799999999999E-3</v>
      </c>
      <c r="U275" s="7">
        <f t="shared" si="65"/>
        <v>720.63992302000008</v>
      </c>
      <c r="V275" s="7">
        <f t="shared" si="66"/>
        <v>55.413711219999996</v>
      </c>
      <c r="W275" s="7">
        <f t="shared" si="67"/>
        <v>53.066212100000001</v>
      </c>
      <c r="X275" s="7">
        <f t="shared" si="68"/>
        <v>41.547547940000001</v>
      </c>
      <c r="Y275" s="7">
        <f t="shared" si="69"/>
        <v>18.861950140000001</v>
      </c>
      <c r="Z275" s="7">
        <f t="shared" si="70"/>
        <v>889.53408040000022</v>
      </c>
      <c r="AA275" s="7">
        <f t="shared" si="71"/>
        <v>73.519007719999991</v>
      </c>
    </row>
    <row r="276" spans="1:27" x14ac:dyDescent="0.25">
      <c r="A276">
        <v>2020</v>
      </c>
      <c r="B276" t="s">
        <v>5</v>
      </c>
      <c r="C276" t="s">
        <v>19</v>
      </c>
      <c r="D276" s="3" t="s">
        <v>24</v>
      </c>
      <c r="E276" s="1">
        <v>1.444E-2</v>
      </c>
      <c r="F276" s="1">
        <v>1348.5424399999999</v>
      </c>
      <c r="G276" s="1">
        <v>108.24641</v>
      </c>
      <c r="H276" s="1">
        <v>122.78025</v>
      </c>
      <c r="I276" s="1">
        <v>73.347480000000004</v>
      </c>
      <c r="J276" s="1">
        <v>36.79609</v>
      </c>
      <c r="K276" s="1">
        <f t="shared" si="72"/>
        <v>1689.7271099999998</v>
      </c>
      <c r="L276" s="1">
        <v>136.27264</v>
      </c>
      <c r="N276" s="1">
        <v>1.0025999999999999</v>
      </c>
      <c r="P276">
        <v>2020</v>
      </c>
      <c r="Q276" t="s">
        <v>5</v>
      </c>
      <c r="R276" t="s">
        <v>19</v>
      </c>
      <c r="S276" s="3" t="s">
        <v>24</v>
      </c>
      <c r="T276" s="7">
        <f t="shared" si="64"/>
        <v>1.4477543999999998E-2</v>
      </c>
      <c r="U276" s="7">
        <f t="shared" si="65"/>
        <v>1352.048650344</v>
      </c>
      <c r="V276" s="7">
        <f t="shared" si="66"/>
        <v>108.52785066599999</v>
      </c>
      <c r="W276" s="7">
        <f t="shared" si="67"/>
        <v>123.09947864999998</v>
      </c>
      <c r="X276" s="7">
        <f t="shared" si="68"/>
        <v>73.538183447999998</v>
      </c>
      <c r="Y276" s="7">
        <f t="shared" si="69"/>
        <v>36.891759833999998</v>
      </c>
      <c r="Z276" s="7">
        <f t="shared" si="70"/>
        <v>1694.1204004859997</v>
      </c>
      <c r="AA276" s="7">
        <f t="shared" si="71"/>
        <v>136.62694886399998</v>
      </c>
    </row>
    <row r="277" spans="1:27" s="8" customFormat="1" x14ac:dyDescent="0.25">
      <c r="A277" s="8">
        <v>2020</v>
      </c>
      <c r="B277" s="8" t="s">
        <v>5</v>
      </c>
      <c r="C277" s="8" t="s">
        <v>19</v>
      </c>
      <c r="D277" s="8" t="s">
        <v>25</v>
      </c>
      <c r="E277" s="9">
        <v>1.8540000000000001E-2</v>
      </c>
      <c r="F277" s="9">
        <v>1778.6152099999999</v>
      </c>
      <c r="G277" s="9">
        <v>143.41971000000001</v>
      </c>
      <c r="H277" s="9">
        <v>163.07651999999999</v>
      </c>
      <c r="I277" s="9">
        <v>91.290139999999994</v>
      </c>
      <c r="J277" s="9">
        <v>48.306130000000003</v>
      </c>
      <c r="K277" s="9">
        <f t="shared" si="72"/>
        <v>2224.7262500000002</v>
      </c>
      <c r="L277" s="9">
        <v>183.374</v>
      </c>
      <c r="N277" s="8">
        <v>0.93240999999999996</v>
      </c>
      <c r="P277" s="8">
        <v>2020</v>
      </c>
      <c r="Q277" s="8" t="s">
        <v>5</v>
      </c>
      <c r="R277" s="8" t="s">
        <v>19</v>
      </c>
      <c r="S277" s="8" t="s">
        <v>25</v>
      </c>
      <c r="T277" s="7">
        <f t="shared" si="64"/>
        <v>1.7286881399999999E-2</v>
      </c>
      <c r="U277" s="7">
        <f t="shared" si="65"/>
        <v>1658.3986079560998</v>
      </c>
      <c r="V277" s="7">
        <f t="shared" si="66"/>
        <v>133.7259718011</v>
      </c>
      <c r="W277" s="7">
        <f t="shared" si="67"/>
        <v>152.05417801319999</v>
      </c>
      <c r="X277" s="7">
        <f t="shared" si="68"/>
        <v>85.119839437399989</v>
      </c>
      <c r="Y277" s="7">
        <f t="shared" si="69"/>
        <v>45.041118673299998</v>
      </c>
      <c r="Z277" s="7">
        <f t="shared" si="70"/>
        <v>2074.3570027625001</v>
      </c>
      <c r="AA277" s="7">
        <f t="shared" si="71"/>
        <v>170.97975133999998</v>
      </c>
    </row>
    <row r="278" spans="1:27" s="4" customFormat="1" x14ac:dyDescent="0.25">
      <c r="A278" s="4">
        <v>2020</v>
      </c>
      <c r="B278" s="4" t="s">
        <v>5</v>
      </c>
      <c r="C278" s="4" t="s">
        <v>19</v>
      </c>
      <c r="D278" s="4" t="s">
        <v>26</v>
      </c>
      <c r="E278" s="5">
        <v>3.141E-2</v>
      </c>
      <c r="F278" s="5">
        <v>2256.5775899999999</v>
      </c>
      <c r="G278" s="5">
        <v>162.68924000000001</v>
      </c>
      <c r="H278" s="5">
        <v>190.36913999999999</v>
      </c>
      <c r="I278" s="5">
        <v>108.39927</v>
      </c>
      <c r="J278" s="5">
        <v>50.072780000000002</v>
      </c>
      <c r="K278" s="5">
        <f t="shared" si="72"/>
        <v>2768.1394299999997</v>
      </c>
      <c r="L278" s="5">
        <v>221.67887999999999</v>
      </c>
      <c r="N278" s="4">
        <v>1</v>
      </c>
      <c r="P278" s="4">
        <v>2020</v>
      </c>
      <c r="Q278" s="4" t="s">
        <v>5</v>
      </c>
      <c r="R278" s="4" t="s">
        <v>19</v>
      </c>
      <c r="S278" s="4" t="s">
        <v>26</v>
      </c>
      <c r="T278" s="7">
        <f t="shared" si="64"/>
        <v>3.141E-2</v>
      </c>
      <c r="U278" s="7">
        <f t="shared" si="65"/>
        <v>2256.5775899999999</v>
      </c>
      <c r="V278" s="7">
        <f t="shared" si="66"/>
        <v>162.68924000000001</v>
      </c>
      <c r="W278" s="7">
        <f t="shared" si="67"/>
        <v>190.36913999999999</v>
      </c>
      <c r="X278" s="7">
        <f t="shared" si="68"/>
        <v>108.39927</v>
      </c>
      <c r="Y278" s="7">
        <f t="shared" si="69"/>
        <v>50.072780000000002</v>
      </c>
      <c r="Z278" s="7">
        <f t="shared" si="70"/>
        <v>2768.1394299999997</v>
      </c>
      <c r="AA278" s="7">
        <f t="shared" si="71"/>
        <v>221.67887999999999</v>
      </c>
    </row>
    <row r="279" spans="1:27" s="6" customFormat="1" x14ac:dyDescent="0.25">
      <c r="A279" s="6">
        <v>2020</v>
      </c>
      <c r="B279" s="6" t="s">
        <v>5</v>
      </c>
      <c r="C279" s="6" t="s">
        <v>7</v>
      </c>
      <c r="D279" s="6" t="s">
        <v>6</v>
      </c>
      <c r="E279" s="7">
        <v>2.64E-3</v>
      </c>
      <c r="F279" s="7">
        <v>127.98433</v>
      </c>
      <c r="G279" s="7">
        <v>7.8811999999999998</v>
      </c>
      <c r="H279" s="7">
        <v>7.5176299999999996</v>
      </c>
      <c r="I279" s="7">
        <v>23.577200000000001</v>
      </c>
      <c r="J279" s="7">
        <v>2.6809400000000001</v>
      </c>
      <c r="K279" s="7">
        <f t="shared" ref="K279:K281" si="74">SUM(E279:J279)</f>
        <v>169.64393999999999</v>
      </c>
      <c r="L279" s="7">
        <v>13.98021</v>
      </c>
      <c r="N279" s="6">
        <v>1.2737000000000001</v>
      </c>
      <c r="P279" s="6">
        <v>2020</v>
      </c>
      <c r="Q279" s="6" t="s">
        <v>5</v>
      </c>
      <c r="R279" s="6" t="s">
        <v>7</v>
      </c>
      <c r="S279" s="6" t="s">
        <v>6</v>
      </c>
      <c r="T279" s="7">
        <f t="shared" si="64"/>
        <v>3.3625680000000002E-3</v>
      </c>
      <c r="U279" s="7">
        <f t="shared" si="65"/>
        <v>163.01364112100001</v>
      </c>
      <c r="V279" s="7">
        <f t="shared" si="66"/>
        <v>10.03828444</v>
      </c>
      <c r="W279" s="7">
        <f t="shared" si="67"/>
        <v>9.5752053309999994</v>
      </c>
      <c r="X279" s="7">
        <f t="shared" si="68"/>
        <v>30.030279640000003</v>
      </c>
      <c r="Y279" s="7">
        <f t="shared" si="69"/>
        <v>3.4147132780000002</v>
      </c>
      <c r="Z279" s="7">
        <f t="shared" si="70"/>
        <v>216.07548637799999</v>
      </c>
      <c r="AA279" s="7">
        <f t="shared" si="71"/>
        <v>17.806593477</v>
      </c>
    </row>
    <row r="280" spans="1:27" s="6" customFormat="1" x14ac:dyDescent="0.25">
      <c r="A280" s="6">
        <v>2020</v>
      </c>
      <c r="B280" s="6" t="s">
        <v>5</v>
      </c>
      <c r="C280" s="6" t="s">
        <v>7</v>
      </c>
      <c r="D280" s="6" t="s">
        <v>8</v>
      </c>
      <c r="E280" s="7">
        <v>7.8499999999999993E-3</v>
      </c>
      <c r="F280" s="7">
        <v>1173.8075100000001</v>
      </c>
      <c r="G280" s="7">
        <v>95.348370000000003</v>
      </c>
      <c r="H280" s="7">
        <v>91.530240000000006</v>
      </c>
      <c r="I280" s="7">
        <v>68.216250000000002</v>
      </c>
      <c r="J280" s="7">
        <v>32.424750000000003</v>
      </c>
      <c r="K280" s="7">
        <f t="shared" si="74"/>
        <v>1461.3349699999999</v>
      </c>
      <c r="L280" s="7">
        <v>122.42256</v>
      </c>
      <c r="N280" s="6">
        <v>0.16539999999999999</v>
      </c>
      <c r="P280" s="6">
        <v>2020</v>
      </c>
      <c r="Q280" s="6" t="s">
        <v>5</v>
      </c>
      <c r="R280" s="6" t="s">
        <v>7</v>
      </c>
      <c r="S280" s="6" t="s">
        <v>8</v>
      </c>
      <c r="T280" s="7">
        <f t="shared" si="64"/>
        <v>1.2983899999999997E-3</v>
      </c>
      <c r="U280" s="7">
        <f t="shared" si="65"/>
        <v>194.14776215399999</v>
      </c>
      <c r="V280" s="7">
        <f t="shared" si="66"/>
        <v>15.770620398</v>
      </c>
      <c r="W280" s="7">
        <f t="shared" si="67"/>
        <v>15.139101696000001</v>
      </c>
      <c r="X280" s="7">
        <f t="shared" si="68"/>
        <v>11.282967749999999</v>
      </c>
      <c r="Y280" s="7">
        <f t="shared" si="69"/>
        <v>5.3630536500000003</v>
      </c>
      <c r="Z280" s="7">
        <f t="shared" si="70"/>
        <v>241.70480403799996</v>
      </c>
      <c r="AA280" s="7">
        <f t="shared" si="71"/>
        <v>20.248691424</v>
      </c>
    </row>
    <row r="281" spans="1:27" s="6" customFormat="1" x14ac:dyDescent="0.25">
      <c r="A281" s="6">
        <v>2020</v>
      </c>
      <c r="B281" s="6" t="s">
        <v>5</v>
      </c>
      <c r="C281" s="6" t="s">
        <v>7</v>
      </c>
      <c r="D281" s="6" t="s">
        <v>9</v>
      </c>
      <c r="E281" s="7">
        <v>7.4700000000000001E-3</v>
      </c>
      <c r="F281" s="7">
        <v>1136.6560300000001</v>
      </c>
      <c r="G281" s="7">
        <v>87.403329999999997</v>
      </c>
      <c r="H281" s="7">
        <v>83.700649999999996</v>
      </c>
      <c r="I281" s="7">
        <v>65.532409999999999</v>
      </c>
      <c r="J281" s="7">
        <v>29.750710000000002</v>
      </c>
      <c r="K281" s="7">
        <f t="shared" si="74"/>
        <v>1403.0506000000003</v>
      </c>
      <c r="L281" s="7">
        <v>115.96057999999999</v>
      </c>
      <c r="N281" s="6">
        <v>0.97119999999999995</v>
      </c>
      <c r="P281" s="6">
        <v>2020</v>
      </c>
      <c r="Q281" s="6" t="s">
        <v>5</v>
      </c>
      <c r="R281" s="6" t="s">
        <v>7</v>
      </c>
      <c r="S281" s="6" t="s">
        <v>9</v>
      </c>
      <c r="T281" s="7">
        <f t="shared" si="64"/>
        <v>7.2548639999999998E-3</v>
      </c>
      <c r="U281" s="7">
        <f t="shared" si="65"/>
        <v>1103.920336336</v>
      </c>
      <c r="V281" s="7">
        <f t="shared" si="66"/>
        <v>84.886114095999986</v>
      </c>
      <c r="W281" s="7">
        <f t="shared" si="67"/>
        <v>81.290071279999992</v>
      </c>
      <c r="X281" s="7">
        <f t="shared" si="68"/>
        <v>63.645076591999995</v>
      </c>
      <c r="Y281" s="7">
        <f t="shared" si="69"/>
        <v>28.893889552000001</v>
      </c>
      <c r="Z281" s="7">
        <f t="shared" si="70"/>
        <v>1362.6427427200001</v>
      </c>
      <c r="AA281" s="7">
        <f t="shared" si="71"/>
        <v>112.62091529599999</v>
      </c>
    </row>
    <row r="282" spans="1:27" x14ac:dyDescent="0.25">
      <c r="A282">
        <v>2020</v>
      </c>
      <c r="B282" t="s">
        <v>5</v>
      </c>
      <c r="C282" t="s">
        <v>20</v>
      </c>
      <c r="D282" s="3" t="s">
        <v>28</v>
      </c>
      <c r="E282" s="1">
        <v>1.6289999999999999E-2</v>
      </c>
      <c r="F282" s="1">
        <v>2107.3346999999999</v>
      </c>
      <c r="G282" s="1">
        <v>169.45249000000001</v>
      </c>
      <c r="H282" s="1">
        <v>182.35789</v>
      </c>
      <c r="I282" s="1">
        <v>104.13321000000001</v>
      </c>
      <c r="J282" s="1">
        <v>57.688870000000001</v>
      </c>
      <c r="K282" s="1">
        <f t="shared" si="72"/>
        <v>2620.9834499999997</v>
      </c>
      <c r="L282" s="1">
        <v>215.71348</v>
      </c>
      <c r="N282" s="1">
        <v>1.0623</v>
      </c>
      <c r="P282">
        <v>2020</v>
      </c>
      <c r="Q282" t="s">
        <v>5</v>
      </c>
      <c r="R282" t="s">
        <v>20</v>
      </c>
      <c r="S282" s="3" t="s">
        <v>28</v>
      </c>
      <c r="T282" s="7">
        <f t="shared" si="64"/>
        <v>1.7304866999999998E-2</v>
      </c>
      <c r="U282" s="7">
        <f t="shared" si="65"/>
        <v>2238.62165181</v>
      </c>
      <c r="V282" s="7">
        <f t="shared" si="66"/>
        <v>180.00938012700001</v>
      </c>
      <c r="W282" s="7">
        <f t="shared" si="67"/>
        <v>193.71878654700001</v>
      </c>
      <c r="X282" s="7">
        <f t="shared" si="68"/>
        <v>110.62070898300001</v>
      </c>
      <c r="Y282" s="7">
        <f t="shared" si="69"/>
        <v>61.282886601000001</v>
      </c>
      <c r="Z282" s="7">
        <f t="shared" si="70"/>
        <v>2784.2707189349999</v>
      </c>
      <c r="AA282" s="7">
        <f t="shared" si="71"/>
        <v>229.15242980400001</v>
      </c>
    </row>
    <row r="283" spans="1:27" s="10" customFormat="1" x14ac:dyDescent="0.25">
      <c r="A283" s="10">
        <v>2020</v>
      </c>
      <c r="B283" s="10" t="s">
        <v>5</v>
      </c>
      <c r="C283" s="10" t="s">
        <v>20</v>
      </c>
      <c r="D283" s="10" t="s">
        <v>27</v>
      </c>
      <c r="E283" s="11">
        <v>4.3450000000000003E-2</v>
      </c>
      <c r="F283" s="11">
        <v>2845.1632399999999</v>
      </c>
      <c r="G283" s="11">
        <v>207.38614999999999</v>
      </c>
      <c r="H283" s="11">
        <v>254.86908</v>
      </c>
      <c r="I283" s="11">
        <v>128.69844000000001</v>
      </c>
      <c r="J283" s="11">
        <v>70.612440000000007</v>
      </c>
      <c r="K283" s="11">
        <f t="shared" si="72"/>
        <v>3506.7727999999997</v>
      </c>
      <c r="L283" s="11">
        <v>270.19029999999998</v>
      </c>
      <c r="N283" s="10">
        <v>0.98834999999999995</v>
      </c>
      <c r="P283" s="10">
        <v>2020</v>
      </c>
      <c r="Q283" s="10" t="s">
        <v>5</v>
      </c>
      <c r="R283" s="10" t="s">
        <v>20</v>
      </c>
      <c r="S283" s="10" t="s">
        <v>27</v>
      </c>
      <c r="T283" s="7">
        <f t="shared" si="64"/>
        <v>4.29438075E-2</v>
      </c>
      <c r="U283" s="7">
        <f t="shared" si="65"/>
        <v>2812.0170882539996</v>
      </c>
      <c r="V283" s="7">
        <f t="shared" si="66"/>
        <v>204.97010135249997</v>
      </c>
      <c r="W283" s="7">
        <f t="shared" si="67"/>
        <v>251.89985521799997</v>
      </c>
      <c r="X283" s="7">
        <f t="shared" si="68"/>
        <v>127.199103174</v>
      </c>
      <c r="Y283" s="7">
        <f t="shared" si="69"/>
        <v>69.789805074</v>
      </c>
      <c r="Z283" s="7">
        <f t="shared" si="70"/>
        <v>3465.9188968799995</v>
      </c>
      <c r="AA283" s="7">
        <f t="shared" si="71"/>
        <v>267.04258300499998</v>
      </c>
    </row>
    <row r="284" spans="1:27" s="8" customFormat="1" x14ac:dyDescent="0.25">
      <c r="A284" s="8">
        <v>2020</v>
      </c>
      <c r="B284" s="8" t="s">
        <v>5</v>
      </c>
      <c r="C284" s="8" t="s">
        <v>20</v>
      </c>
      <c r="D284" s="8" t="s">
        <v>29</v>
      </c>
      <c r="E284" s="9">
        <v>4.9059999999999999E-2</v>
      </c>
      <c r="F284" s="9">
        <v>3344.4005499999998</v>
      </c>
      <c r="G284" s="9">
        <v>246.85166000000001</v>
      </c>
      <c r="H284" s="9">
        <v>301.21213999999998</v>
      </c>
      <c r="I284" s="9">
        <v>148.83994000000001</v>
      </c>
      <c r="J284" s="9">
        <v>83.588480000000004</v>
      </c>
      <c r="K284" s="9">
        <f t="shared" si="72"/>
        <v>4124.9418299999998</v>
      </c>
      <c r="L284" s="9">
        <v>323.24175000000002</v>
      </c>
      <c r="N284" s="8">
        <v>0.93240999999999996</v>
      </c>
      <c r="P284" s="8">
        <v>2020</v>
      </c>
      <c r="Q284" s="8" t="s">
        <v>5</v>
      </c>
      <c r="R284" s="8" t="s">
        <v>20</v>
      </c>
      <c r="S284" s="8" t="s">
        <v>29</v>
      </c>
      <c r="T284" s="7">
        <f t="shared" si="64"/>
        <v>4.5744034599999997E-2</v>
      </c>
      <c r="U284" s="7">
        <f t="shared" si="65"/>
        <v>3118.3525168254996</v>
      </c>
      <c r="V284" s="7">
        <f t="shared" si="66"/>
        <v>230.16695630059999</v>
      </c>
      <c r="W284" s="7">
        <f t="shared" si="67"/>
        <v>280.85321145739999</v>
      </c>
      <c r="X284" s="7">
        <f t="shared" si="68"/>
        <v>138.77984845540001</v>
      </c>
      <c r="Y284" s="7">
        <f t="shared" si="69"/>
        <v>77.938734636800007</v>
      </c>
      <c r="Z284" s="7">
        <f t="shared" si="70"/>
        <v>3846.1370117102997</v>
      </c>
      <c r="AA284" s="7">
        <f t="shared" si="71"/>
        <v>301.39384011750002</v>
      </c>
    </row>
    <row r="285" spans="1:27" s="4" customFormat="1" x14ac:dyDescent="0.25">
      <c r="A285" s="4">
        <v>2020</v>
      </c>
      <c r="B285" s="4" t="s">
        <v>5</v>
      </c>
      <c r="C285" s="4" t="s">
        <v>20</v>
      </c>
      <c r="D285" s="4" t="s">
        <v>30</v>
      </c>
      <c r="E285" s="5">
        <v>5.987E-2</v>
      </c>
      <c r="F285" s="5">
        <v>3716.5315099999998</v>
      </c>
      <c r="G285" s="5">
        <v>259.13022999999998</v>
      </c>
      <c r="H285" s="5">
        <v>319.16816999999998</v>
      </c>
      <c r="I285" s="5">
        <v>162.05928</v>
      </c>
      <c r="J285" s="5">
        <v>82.970410000000001</v>
      </c>
      <c r="K285" s="5">
        <f t="shared" si="72"/>
        <v>4539.9194699999998</v>
      </c>
      <c r="L285" s="5">
        <v>352.09296999999998</v>
      </c>
      <c r="N285" s="4">
        <v>1</v>
      </c>
      <c r="P285" s="4">
        <v>2020</v>
      </c>
      <c r="Q285" s="4" t="s">
        <v>5</v>
      </c>
      <c r="R285" s="4" t="s">
        <v>20</v>
      </c>
      <c r="S285" s="4" t="s">
        <v>30</v>
      </c>
      <c r="T285" s="7">
        <f t="shared" si="64"/>
        <v>5.987E-2</v>
      </c>
      <c r="U285" s="7">
        <f t="shared" si="65"/>
        <v>3716.5315099999998</v>
      </c>
      <c r="V285" s="7">
        <f t="shared" si="66"/>
        <v>259.13022999999998</v>
      </c>
      <c r="W285" s="7">
        <f t="shared" si="67"/>
        <v>319.16816999999998</v>
      </c>
      <c r="X285" s="7">
        <f t="shared" si="68"/>
        <v>162.05928</v>
      </c>
      <c r="Y285" s="7">
        <f t="shared" si="69"/>
        <v>82.970410000000001</v>
      </c>
      <c r="Z285" s="7">
        <f t="shared" si="70"/>
        <v>4539.9194699999998</v>
      </c>
      <c r="AA285" s="7">
        <f t="shared" si="71"/>
        <v>352.09296999999998</v>
      </c>
    </row>
    <row r="286" spans="1:27" x14ac:dyDescent="0.25">
      <c r="T286" s="7">
        <f t="shared" si="64"/>
        <v>0</v>
      </c>
      <c r="U286" s="7">
        <f t="shared" si="65"/>
        <v>0</v>
      </c>
      <c r="V286" s="7">
        <f t="shared" si="66"/>
        <v>0</v>
      </c>
      <c r="W286" s="7">
        <f t="shared" si="67"/>
        <v>0</v>
      </c>
      <c r="X286" s="7">
        <f t="shared" si="68"/>
        <v>0</v>
      </c>
      <c r="Y286" s="7">
        <f t="shared" si="69"/>
        <v>0</v>
      </c>
      <c r="Z286" s="7">
        <f t="shared" si="70"/>
        <v>0</v>
      </c>
      <c r="AA286" s="7">
        <f t="shared" si="71"/>
        <v>0</v>
      </c>
    </row>
    <row r="287" spans="1:27" s="6" customFormat="1" x14ac:dyDescent="0.25">
      <c r="A287" s="6">
        <v>2020</v>
      </c>
      <c r="B287" s="6" t="s">
        <v>36</v>
      </c>
      <c r="C287" s="6" t="s">
        <v>7</v>
      </c>
      <c r="D287" s="6" t="s">
        <v>6</v>
      </c>
      <c r="E287" s="7">
        <v>2.5699999999999998E-3</v>
      </c>
      <c r="F287" s="7">
        <v>128.67976999999999</v>
      </c>
      <c r="G287" s="7">
        <v>0.52910000000000001</v>
      </c>
      <c r="H287" s="7">
        <v>40.19556</v>
      </c>
      <c r="I287" s="7">
        <v>21.87114</v>
      </c>
      <c r="J287" s="7">
        <v>0.35499000000000003</v>
      </c>
      <c r="K287" s="7">
        <f t="shared" ref="K287:K293" si="75">SUM(E287:J287)</f>
        <v>191.63312999999997</v>
      </c>
      <c r="L287" s="7">
        <v>11.67182</v>
      </c>
      <c r="N287" s="6">
        <v>1.4399</v>
      </c>
      <c r="P287" s="6">
        <v>2020</v>
      </c>
      <c r="Q287" s="6" t="s">
        <v>36</v>
      </c>
      <c r="R287" s="6" t="s">
        <v>7</v>
      </c>
      <c r="S287" s="6" t="s">
        <v>6</v>
      </c>
      <c r="T287" s="7">
        <f t="shared" si="64"/>
        <v>3.7005429999999997E-3</v>
      </c>
      <c r="U287" s="7">
        <f t="shared" si="65"/>
        <v>185.28600082299999</v>
      </c>
      <c r="V287" s="7">
        <f t="shared" si="66"/>
        <v>0.76185108999999995</v>
      </c>
      <c r="W287" s="7">
        <f t="shared" si="67"/>
        <v>57.877586844</v>
      </c>
      <c r="X287" s="7">
        <f t="shared" si="68"/>
        <v>31.492254486</v>
      </c>
      <c r="Y287" s="7">
        <f t="shared" si="69"/>
        <v>0.51115010100000002</v>
      </c>
      <c r="Z287" s="7">
        <f t="shared" si="70"/>
        <v>275.93254388699995</v>
      </c>
      <c r="AA287" s="7">
        <f t="shared" si="71"/>
        <v>16.806253618</v>
      </c>
    </row>
    <row r="288" spans="1:27" s="6" customFormat="1" x14ac:dyDescent="0.25">
      <c r="A288" s="6">
        <v>2020</v>
      </c>
      <c r="B288" s="6" t="s">
        <v>36</v>
      </c>
      <c r="C288" s="6" t="s">
        <v>7</v>
      </c>
      <c r="D288" s="6" t="s">
        <v>8</v>
      </c>
      <c r="E288" s="7">
        <v>7.0800000000000004E-3</v>
      </c>
      <c r="F288" s="7">
        <v>1186.4396300000001</v>
      </c>
      <c r="G288" s="7">
        <v>6.9324000000000003</v>
      </c>
      <c r="H288" s="7">
        <v>486.61856</v>
      </c>
      <c r="I288" s="7">
        <v>47.802500000000002</v>
      </c>
      <c r="J288" s="7">
        <v>4.4629799999999999</v>
      </c>
      <c r="K288" s="7">
        <f t="shared" si="75"/>
        <v>1732.2631500000002</v>
      </c>
      <c r="L288" s="7">
        <v>95.42174</v>
      </c>
      <c r="N288" s="6">
        <v>0.187</v>
      </c>
      <c r="P288" s="6">
        <v>2020</v>
      </c>
      <c r="Q288" s="6" t="s">
        <v>36</v>
      </c>
      <c r="R288" s="6" t="s">
        <v>7</v>
      </c>
      <c r="S288" s="6" t="s">
        <v>8</v>
      </c>
      <c r="T288" s="7">
        <f t="shared" si="64"/>
        <v>1.3239600000000001E-3</v>
      </c>
      <c r="U288" s="7">
        <f t="shared" si="65"/>
        <v>221.86421081</v>
      </c>
      <c r="V288" s="7">
        <f t="shared" si="66"/>
        <v>1.2963588000000001</v>
      </c>
      <c r="W288" s="7">
        <f t="shared" si="67"/>
        <v>90.997670720000002</v>
      </c>
      <c r="X288" s="7">
        <f t="shared" si="68"/>
        <v>8.9390675000000002</v>
      </c>
      <c r="Y288" s="7">
        <f t="shared" si="69"/>
        <v>0.83457725999999999</v>
      </c>
      <c r="Z288" s="7">
        <f t="shared" si="70"/>
        <v>323.93320905000002</v>
      </c>
      <c r="AA288" s="7">
        <f t="shared" si="71"/>
        <v>17.84386538</v>
      </c>
    </row>
    <row r="289" spans="1:27" s="6" customFormat="1" x14ac:dyDescent="0.25">
      <c r="A289" s="6">
        <v>2020</v>
      </c>
      <c r="B289" s="6" t="s">
        <v>36</v>
      </c>
      <c r="C289" s="6" t="s">
        <v>7</v>
      </c>
      <c r="D289" s="6" t="s">
        <v>9</v>
      </c>
      <c r="E289" s="7">
        <v>6.7600000000000004E-3</v>
      </c>
      <c r="F289" s="7">
        <v>1148.2096100000001</v>
      </c>
      <c r="G289" s="7">
        <v>6.1261999999999999</v>
      </c>
      <c r="H289" s="7">
        <v>446.86007000000001</v>
      </c>
      <c r="I289" s="7">
        <v>46.76549</v>
      </c>
      <c r="J289" s="7">
        <v>4.0464700000000002</v>
      </c>
      <c r="K289" s="7">
        <f t="shared" si="75"/>
        <v>1652.0146</v>
      </c>
      <c r="L289" s="7">
        <v>91.129409999999993</v>
      </c>
      <c r="N289" s="6">
        <v>1.0979000000000001</v>
      </c>
      <c r="P289" s="6">
        <v>2020</v>
      </c>
      <c r="Q289" s="6" t="s">
        <v>36</v>
      </c>
      <c r="R289" s="6" t="s">
        <v>7</v>
      </c>
      <c r="S289" s="6" t="s">
        <v>9</v>
      </c>
      <c r="T289" s="7">
        <f t="shared" si="64"/>
        <v>7.4218040000000015E-3</v>
      </c>
      <c r="U289" s="7">
        <f t="shared" si="65"/>
        <v>1260.6193308190002</v>
      </c>
      <c r="V289" s="7">
        <f t="shared" si="66"/>
        <v>6.72595498</v>
      </c>
      <c r="W289" s="7">
        <f t="shared" si="67"/>
        <v>490.60767085300006</v>
      </c>
      <c r="X289" s="7">
        <f t="shared" si="68"/>
        <v>51.343831471000001</v>
      </c>
      <c r="Y289" s="7">
        <f t="shared" si="69"/>
        <v>4.442619413000001</v>
      </c>
      <c r="Z289" s="7">
        <f t="shared" si="70"/>
        <v>1813.7468293400002</v>
      </c>
      <c r="AA289" s="7">
        <f t="shared" si="71"/>
        <v>100.050979239</v>
      </c>
    </row>
    <row r="290" spans="1:27" x14ac:dyDescent="0.25">
      <c r="A290">
        <v>2020</v>
      </c>
      <c r="B290" t="s">
        <v>36</v>
      </c>
      <c r="C290" t="s">
        <v>18</v>
      </c>
      <c r="D290" s="3" t="s">
        <v>17</v>
      </c>
      <c r="E290" s="1">
        <v>8.6E-3</v>
      </c>
      <c r="F290" s="1">
        <v>1475.0998099999999</v>
      </c>
      <c r="G290" s="1">
        <v>8.5857899999999994</v>
      </c>
      <c r="H290" s="1">
        <v>587.98576000000003</v>
      </c>
      <c r="I290" s="1">
        <v>57.56</v>
      </c>
      <c r="J290" s="1">
        <v>5.4968000000000004</v>
      </c>
      <c r="K290" s="1">
        <f t="shared" si="75"/>
        <v>2134.7367599999998</v>
      </c>
      <c r="L290" s="1">
        <v>117.59193999999999</v>
      </c>
      <c r="N290" s="1">
        <v>1.1269</v>
      </c>
      <c r="P290">
        <v>2020</v>
      </c>
      <c r="Q290" t="s">
        <v>36</v>
      </c>
      <c r="R290" t="s">
        <v>18</v>
      </c>
      <c r="S290" s="3" t="s">
        <v>17</v>
      </c>
      <c r="T290" s="7">
        <f t="shared" si="64"/>
        <v>9.6913399999999997E-3</v>
      </c>
      <c r="U290" s="7">
        <f t="shared" si="65"/>
        <v>1662.2899758889998</v>
      </c>
      <c r="V290" s="7">
        <f t="shared" si="66"/>
        <v>9.6753267510000001</v>
      </c>
      <c r="W290" s="7">
        <f t="shared" si="67"/>
        <v>662.60115294400009</v>
      </c>
      <c r="X290" s="7">
        <f t="shared" si="68"/>
        <v>64.864364000000009</v>
      </c>
      <c r="Y290" s="7">
        <f t="shared" si="69"/>
        <v>6.1943439200000006</v>
      </c>
      <c r="Z290" s="7">
        <f t="shared" si="70"/>
        <v>2405.6348548439996</v>
      </c>
      <c r="AA290" s="7">
        <f t="shared" si="71"/>
        <v>132.51435718599998</v>
      </c>
    </row>
    <row r="291" spans="1:27" s="10" customFormat="1" x14ac:dyDescent="0.25">
      <c r="A291" s="10">
        <v>2020</v>
      </c>
      <c r="B291" s="10" t="s">
        <v>36</v>
      </c>
      <c r="C291" s="10" t="s">
        <v>18</v>
      </c>
      <c r="D291" s="10" t="s">
        <v>21</v>
      </c>
      <c r="E291" s="11">
        <v>3.5779999999999999E-2</v>
      </c>
      <c r="F291" s="11">
        <v>2262.7010100000002</v>
      </c>
      <c r="G291" s="11">
        <v>29.70243</v>
      </c>
      <c r="H291" s="11">
        <v>753.06044999999995</v>
      </c>
      <c r="I291" s="11">
        <v>81.184330000000003</v>
      </c>
      <c r="J291" s="11">
        <v>13.18464</v>
      </c>
      <c r="K291" s="11">
        <f t="shared" si="75"/>
        <v>3139.8686400000001</v>
      </c>
      <c r="L291" s="11">
        <v>170.74843000000001</v>
      </c>
      <c r="N291" s="10">
        <v>0.98834999999999995</v>
      </c>
      <c r="P291" s="10">
        <v>2020</v>
      </c>
      <c r="Q291" s="10" t="s">
        <v>36</v>
      </c>
      <c r="R291" s="10" t="s">
        <v>18</v>
      </c>
      <c r="S291" s="10" t="s">
        <v>21</v>
      </c>
      <c r="T291" s="7">
        <f t="shared" si="64"/>
        <v>3.5363162999999996E-2</v>
      </c>
      <c r="U291" s="7">
        <f t="shared" si="65"/>
        <v>2236.3405432335003</v>
      </c>
      <c r="V291" s="7">
        <f t="shared" si="66"/>
        <v>29.356396690499999</v>
      </c>
      <c r="W291" s="7">
        <f t="shared" si="67"/>
        <v>744.28729575749992</v>
      </c>
      <c r="X291" s="7">
        <f t="shared" si="68"/>
        <v>80.238532555500001</v>
      </c>
      <c r="Y291" s="7">
        <f t="shared" si="69"/>
        <v>13.031038943999999</v>
      </c>
      <c r="Z291" s="7">
        <f t="shared" si="70"/>
        <v>3103.289170344</v>
      </c>
      <c r="AA291" s="7">
        <f t="shared" si="71"/>
        <v>168.75921079049999</v>
      </c>
    </row>
    <row r="292" spans="1:27" s="8" customFormat="1" x14ac:dyDescent="0.25">
      <c r="A292" s="8">
        <v>2020</v>
      </c>
      <c r="B292" s="8" t="s">
        <v>36</v>
      </c>
      <c r="C292" s="8" t="s">
        <v>18</v>
      </c>
      <c r="D292" s="8" t="s">
        <v>22</v>
      </c>
      <c r="E292" s="9">
        <v>4.0750000000000001E-2</v>
      </c>
      <c r="F292" s="9">
        <v>2728.8669199999999</v>
      </c>
      <c r="G292" s="9">
        <v>38.292870000000001</v>
      </c>
      <c r="H292" s="9">
        <v>919.13949000000002</v>
      </c>
      <c r="I292" s="9">
        <v>93.787180000000006</v>
      </c>
      <c r="J292" s="9">
        <v>16.32029</v>
      </c>
      <c r="K292" s="9">
        <f t="shared" si="75"/>
        <v>3796.4475000000002</v>
      </c>
      <c r="L292" s="9">
        <v>211.43815000000001</v>
      </c>
      <c r="N292" s="8">
        <v>0.93240999999999996</v>
      </c>
      <c r="P292" s="8">
        <v>2020</v>
      </c>
      <c r="Q292" s="8" t="s">
        <v>36</v>
      </c>
      <c r="R292" s="8" t="s">
        <v>18</v>
      </c>
      <c r="S292" s="8" t="s">
        <v>22</v>
      </c>
      <c r="T292" s="7">
        <f t="shared" si="64"/>
        <v>3.7995707499999996E-2</v>
      </c>
      <c r="U292" s="7">
        <f t="shared" si="65"/>
        <v>2544.4228048771997</v>
      </c>
      <c r="V292" s="7">
        <f t="shared" si="66"/>
        <v>35.704654916700001</v>
      </c>
      <c r="W292" s="7">
        <f t="shared" si="67"/>
        <v>857.01485187089997</v>
      </c>
      <c r="X292" s="7">
        <f t="shared" si="68"/>
        <v>87.448104503799996</v>
      </c>
      <c r="Y292" s="7">
        <f t="shared" si="69"/>
        <v>15.217201598899999</v>
      </c>
      <c r="Z292" s="7">
        <f t="shared" si="70"/>
        <v>3539.8456134749999</v>
      </c>
      <c r="AA292" s="7">
        <f t="shared" si="71"/>
        <v>197.14704544150001</v>
      </c>
    </row>
    <row r="293" spans="1:27" s="4" customFormat="1" x14ac:dyDescent="0.25">
      <c r="A293" s="4">
        <v>2020</v>
      </c>
      <c r="B293" s="4" t="s">
        <v>36</v>
      </c>
      <c r="C293" s="4" t="s">
        <v>18</v>
      </c>
      <c r="D293" s="4" t="s">
        <v>23</v>
      </c>
      <c r="E293" s="5">
        <v>5.2089999999999997E-2</v>
      </c>
      <c r="F293" s="5">
        <v>3142.8996099999999</v>
      </c>
      <c r="G293" s="5">
        <v>61.519419999999997</v>
      </c>
      <c r="H293" s="5">
        <v>909.32398999999998</v>
      </c>
      <c r="I293" s="5">
        <v>109.99692</v>
      </c>
      <c r="J293" s="5">
        <v>19.252800000000001</v>
      </c>
      <c r="K293" s="5">
        <f t="shared" si="75"/>
        <v>4243.0448299999998</v>
      </c>
      <c r="L293" s="5">
        <v>246.85762</v>
      </c>
      <c r="N293" s="4">
        <v>1</v>
      </c>
      <c r="P293" s="4">
        <v>2020</v>
      </c>
      <c r="Q293" s="4" t="s">
        <v>36</v>
      </c>
      <c r="R293" s="4" t="s">
        <v>18</v>
      </c>
      <c r="S293" s="4" t="s">
        <v>23</v>
      </c>
      <c r="T293" s="7">
        <f t="shared" si="64"/>
        <v>5.2089999999999997E-2</v>
      </c>
      <c r="U293" s="7">
        <f t="shared" si="65"/>
        <v>3142.8996099999999</v>
      </c>
      <c r="V293" s="7">
        <f t="shared" si="66"/>
        <v>61.519419999999997</v>
      </c>
      <c r="W293" s="7">
        <f t="shared" si="67"/>
        <v>909.32398999999998</v>
      </c>
      <c r="X293" s="7">
        <f t="shared" si="68"/>
        <v>109.99692</v>
      </c>
      <c r="Y293" s="7">
        <f t="shared" si="69"/>
        <v>19.252800000000001</v>
      </c>
      <c r="Z293" s="7">
        <f t="shared" si="70"/>
        <v>4243.0448299999998</v>
      </c>
      <c r="AA293" s="7">
        <f t="shared" si="71"/>
        <v>246.85762</v>
      </c>
    </row>
    <row r="294" spans="1:27" s="6" customFormat="1" x14ac:dyDescent="0.25">
      <c r="A294" s="6">
        <v>2020</v>
      </c>
      <c r="B294" s="6" t="s">
        <v>36</v>
      </c>
      <c r="C294" s="6" t="s">
        <v>7</v>
      </c>
      <c r="D294" s="6" t="s">
        <v>6</v>
      </c>
      <c r="E294" s="7">
        <v>2.5699999999999998E-3</v>
      </c>
      <c r="F294" s="7">
        <v>128.67976999999999</v>
      </c>
      <c r="G294" s="7">
        <v>0.52910000000000001</v>
      </c>
      <c r="H294" s="7">
        <v>40.19556</v>
      </c>
      <c r="I294" s="7">
        <v>21.87114</v>
      </c>
      <c r="J294" s="7">
        <v>0.35499000000000003</v>
      </c>
      <c r="K294" s="7">
        <f t="shared" ref="K294:K296" si="76">SUM(E294:J294)</f>
        <v>191.63312999999997</v>
      </c>
      <c r="L294" s="7">
        <v>11.67182</v>
      </c>
      <c r="N294" s="6">
        <v>0.83150000000000002</v>
      </c>
      <c r="P294" s="6">
        <v>2020</v>
      </c>
      <c r="Q294" s="6" t="s">
        <v>36</v>
      </c>
      <c r="R294" s="6" t="s">
        <v>7</v>
      </c>
      <c r="S294" s="6" t="s">
        <v>6</v>
      </c>
      <c r="T294" s="7">
        <f t="shared" si="64"/>
        <v>2.1369549999999998E-3</v>
      </c>
      <c r="U294" s="7">
        <f t="shared" si="65"/>
        <v>106.99722875499999</v>
      </c>
      <c r="V294" s="7">
        <f t="shared" si="66"/>
        <v>0.43994664999999999</v>
      </c>
      <c r="W294" s="7">
        <f t="shared" si="67"/>
        <v>33.422608140000001</v>
      </c>
      <c r="X294" s="7">
        <f t="shared" si="68"/>
        <v>18.185852910000001</v>
      </c>
      <c r="Y294" s="7">
        <f t="shared" si="69"/>
        <v>0.29517418500000003</v>
      </c>
      <c r="Z294" s="7">
        <f t="shared" si="70"/>
        <v>159.34294759499997</v>
      </c>
      <c r="AA294" s="7">
        <f t="shared" si="71"/>
        <v>9.7051183300000012</v>
      </c>
    </row>
    <row r="295" spans="1:27" s="6" customFormat="1" x14ac:dyDescent="0.25">
      <c r="A295" s="6">
        <v>2020</v>
      </c>
      <c r="B295" s="6" t="s">
        <v>36</v>
      </c>
      <c r="C295" s="6" t="s">
        <v>7</v>
      </c>
      <c r="D295" s="6" t="s">
        <v>8</v>
      </c>
      <c r="E295" s="7">
        <v>7.0800000000000004E-3</v>
      </c>
      <c r="F295" s="7">
        <v>1186.4396300000001</v>
      </c>
      <c r="G295" s="7">
        <v>6.9324000000000003</v>
      </c>
      <c r="H295" s="7">
        <v>486.61856</v>
      </c>
      <c r="I295" s="7">
        <v>47.802500000000002</v>
      </c>
      <c r="J295" s="7">
        <v>4.4629799999999999</v>
      </c>
      <c r="K295" s="7">
        <f t="shared" si="76"/>
        <v>1732.2631500000002</v>
      </c>
      <c r="L295" s="7">
        <v>95.42174</v>
      </c>
      <c r="N295" s="6">
        <v>0.108</v>
      </c>
      <c r="P295" s="6">
        <v>2020</v>
      </c>
      <c r="Q295" s="6" t="s">
        <v>36</v>
      </c>
      <c r="R295" s="6" t="s">
        <v>7</v>
      </c>
      <c r="S295" s="6" t="s">
        <v>8</v>
      </c>
      <c r="T295" s="7">
        <f t="shared" si="64"/>
        <v>7.6464000000000002E-4</v>
      </c>
      <c r="U295" s="7">
        <f t="shared" si="65"/>
        <v>128.13548004</v>
      </c>
      <c r="V295" s="7">
        <f t="shared" si="66"/>
        <v>0.74869920000000001</v>
      </c>
      <c r="W295" s="7">
        <f t="shared" si="67"/>
        <v>52.554804480000001</v>
      </c>
      <c r="X295" s="7">
        <f t="shared" si="68"/>
        <v>5.1626700000000003</v>
      </c>
      <c r="Y295" s="7">
        <f t="shared" si="69"/>
        <v>0.48200184000000001</v>
      </c>
      <c r="Z295" s="7">
        <f t="shared" si="70"/>
        <v>187.08442020000001</v>
      </c>
      <c r="AA295" s="7">
        <f t="shared" si="71"/>
        <v>10.30554792</v>
      </c>
    </row>
    <row r="296" spans="1:27" s="6" customFormat="1" x14ac:dyDescent="0.25">
      <c r="A296" s="6">
        <v>2020</v>
      </c>
      <c r="B296" s="6" t="s">
        <v>36</v>
      </c>
      <c r="C296" s="6" t="s">
        <v>7</v>
      </c>
      <c r="D296" s="6" t="s">
        <v>9</v>
      </c>
      <c r="E296" s="7">
        <v>6.7600000000000004E-3</v>
      </c>
      <c r="F296" s="7">
        <v>1148.2096100000001</v>
      </c>
      <c r="G296" s="7">
        <v>6.1261999999999999</v>
      </c>
      <c r="H296" s="7">
        <v>446.86007000000001</v>
      </c>
      <c r="I296" s="7">
        <v>46.76549</v>
      </c>
      <c r="J296" s="7">
        <v>4.0464700000000002</v>
      </c>
      <c r="K296" s="7">
        <f t="shared" si="76"/>
        <v>1652.0146</v>
      </c>
      <c r="L296" s="7">
        <v>91.129409999999993</v>
      </c>
      <c r="N296" s="6">
        <v>0.63400000000000001</v>
      </c>
      <c r="P296" s="6">
        <v>2020</v>
      </c>
      <c r="Q296" s="6" t="s">
        <v>36</v>
      </c>
      <c r="R296" s="6" t="s">
        <v>7</v>
      </c>
      <c r="S296" s="6" t="s">
        <v>9</v>
      </c>
      <c r="T296" s="7">
        <f t="shared" si="64"/>
        <v>4.28584E-3</v>
      </c>
      <c r="U296" s="7">
        <f t="shared" si="65"/>
        <v>727.9648927400001</v>
      </c>
      <c r="V296" s="7">
        <f t="shared" si="66"/>
        <v>3.8840108</v>
      </c>
      <c r="W296" s="7">
        <f t="shared" si="67"/>
        <v>283.30928438000001</v>
      </c>
      <c r="X296" s="7">
        <f t="shared" si="68"/>
        <v>29.649320660000001</v>
      </c>
      <c r="Y296" s="7">
        <f t="shared" si="69"/>
        <v>2.5654619800000003</v>
      </c>
      <c r="Z296" s="7">
        <f t="shared" si="70"/>
        <v>1047.3772564000001</v>
      </c>
      <c r="AA296" s="7">
        <f t="shared" si="71"/>
        <v>57.776045939999996</v>
      </c>
    </row>
    <row r="297" spans="1:27" x14ac:dyDescent="0.25">
      <c r="A297">
        <v>2020</v>
      </c>
      <c r="B297" t="s">
        <v>36</v>
      </c>
      <c r="C297" t="s">
        <v>19</v>
      </c>
      <c r="D297" s="3" t="s">
        <v>24</v>
      </c>
      <c r="E297" s="1">
        <v>1.366E-2</v>
      </c>
      <c r="F297" s="1">
        <v>1359.88255</v>
      </c>
      <c r="G297" s="1">
        <v>19.060189999999999</v>
      </c>
      <c r="H297" s="1">
        <v>520.61897999999997</v>
      </c>
      <c r="I297" s="1">
        <v>52.721960000000003</v>
      </c>
      <c r="J297" s="1">
        <v>8.5874600000000001</v>
      </c>
      <c r="K297" s="1">
        <f>SUM(E297:J297)</f>
        <v>1960.8848</v>
      </c>
      <c r="L297" s="1">
        <v>108.78709000000001</v>
      </c>
      <c r="N297" s="1">
        <v>1.0025999999999999</v>
      </c>
      <c r="P297">
        <v>2020</v>
      </c>
      <c r="Q297" t="s">
        <v>36</v>
      </c>
      <c r="R297" t="s">
        <v>19</v>
      </c>
      <c r="S297" s="3" t="s">
        <v>24</v>
      </c>
      <c r="T297" s="7">
        <f t="shared" si="64"/>
        <v>1.3695516E-2</v>
      </c>
      <c r="U297" s="7">
        <f t="shared" si="65"/>
        <v>1363.4182446299999</v>
      </c>
      <c r="V297" s="7">
        <f t="shared" si="66"/>
        <v>19.109746493999996</v>
      </c>
      <c r="W297" s="7">
        <f t="shared" si="67"/>
        <v>521.97258934799993</v>
      </c>
      <c r="X297" s="7">
        <f t="shared" si="68"/>
        <v>52.859037096000002</v>
      </c>
      <c r="Y297" s="7">
        <f t="shared" si="69"/>
        <v>8.6097873959999998</v>
      </c>
      <c r="Z297" s="7">
        <f t="shared" si="70"/>
        <v>1965.9831004799998</v>
      </c>
      <c r="AA297" s="7">
        <f t="shared" si="71"/>
        <v>109.069936434</v>
      </c>
    </row>
    <row r="298" spans="1:27" s="8" customFormat="1" x14ac:dyDescent="0.25">
      <c r="A298" s="8">
        <v>2020</v>
      </c>
      <c r="B298" s="8" t="s">
        <v>36</v>
      </c>
      <c r="C298" s="8" t="s">
        <v>19</v>
      </c>
      <c r="D298" s="8" t="s">
        <v>25</v>
      </c>
      <c r="E298" s="9">
        <v>1.7510000000000001E-2</v>
      </c>
      <c r="F298" s="9">
        <v>1792.6855499999999</v>
      </c>
      <c r="G298" s="9">
        <v>27.303719999999998</v>
      </c>
      <c r="H298" s="9">
        <v>680.71699999999998</v>
      </c>
      <c r="I298" s="9">
        <v>64.42371</v>
      </c>
      <c r="J298" s="9">
        <v>11.578670000000001</v>
      </c>
      <c r="K298" s="9">
        <f>SUM(E298:J298)</f>
        <v>2576.7261599999997</v>
      </c>
      <c r="L298" s="9">
        <v>147.42357000000001</v>
      </c>
      <c r="N298" s="8">
        <v>0.93240999999999996</v>
      </c>
      <c r="P298" s="8">
        <v>2020</v>
      </c>
      <c r="Q298" s="8" t="s">
        <v>36</v>
      </c>
      <c r="R298" s="8" t="s">
        <v>19</v>
      </c>
      <c r="S298" s="8" t="s">
        <v>25</v>
      </c>
      <c r="T298" s="7">
        <f t="shared" si="64"/>
        <v>1.6326499099999999E-2</v>
      </c>
      <c r="U298" s="7">
        <f t="shared" si="65"/>
        <v>1671.5179336754998</v>
      </c>
      <c r="V298" s="7">
        <f t="shared" si="66"/>
        <v>25.458261565199997</v>
      </c>
      <c r="W298" s="7">
        <f t="shared" si="67"/>
        <v>634.70733796999991</v>
      </c>
      <c r="X298" s="7">
        <f t="shared" si="68"/>
        <v>60.069311441099998</v>
      </c>
      <c r="Y298" s="7">
        <f t="shared" si="69"/>
        <v>10.7960676947</v>
      </c>
      <c r="Z298" s="7">
        <f t="shared" si="70"/>
        <v>2402.5652388455997</v>
      </c>
      <c r="AA298" s="7">
        <f t="shared" si="71"/>
        <v>137.45921090370001</v>
      </c>
    </row>
    <row r="299" spans="1:27" s="4" customFormat="1" x14ac:dyDescent="0.25">
      <c r="A299" s="4">
        <v>2020</v>
      </c>
      <c r="B299" s="4" t="s">
        <v>36</v>
      </c>
      <c r="C299" s="4" t="s">
        <v>19</v>
      </c>
      <c r="D299" s="4" t="s">
        <v>26</v>
      </c>
      <c r="E299" s="5">
        <v>3.0429999999999999E-2</v>
      </c>
      <c r="F299" s="5">
        <v>2269.9947400000001</v>
      </c>
      <c r="G299" s="5">
        <v>51.273029999999999</v>
      </c>
      <c r="H299" s="5">
        <v>687.01647000000003</v>
      </c>
      <c r="I299" s="5">
        <v>82.618129999999994</v>
      </c>
      <c r="J299" s="5">
        <v>14.831659999999999</v>
      </c>
      <c r="K299" s="5">
        <f>SUM(E299:J299)</f>
        <v>3105.7644599999994</v>
      </c>
      <c r="L299" s="5">
        <v>187.16979000000001</v>
      </c>
      <c r="N299" s="4">
        <v>1</v>
      </c>
      <c r="P299" s="4">
        <v>2020</v>
      </c>
      <c r="Q299" s="4" t="s">
        <v>36</v>
      </c>
      <c r="R299" s="4" t="s">
        <v>19</v>
      </c>
      <c r="S299" s="4" t="s">
        <v>26</v>
      </c>
      <c r="T299" s="7">
        <f t="shared" si="64"/>
        <v>3.0429999999999999E-2</v>
      </c>
      <c r="U299" s="7">
        <f t="shared" si="65"/>
        <v>2269.9947400000001</v>
      </c>
      <c r="V299" s="7">
        <f t="shared" si="66"/>
        <v>51.273029999999999</v>
      </c>
      <c r="W299" s="7">
        <f t="shared" si="67"/>
        <v>687.01647000000003</v>
      </c>
      <c r="X299" s="7">
        <f t="shared" si="68"/>
        <v>82.618129999999994</v>
      </c>
      <c r="Y299" s="7">
        <f t="shared" si="69"/>
        <v>14.831659999999999</v>
      </c>
      <c r="Z299" s="7">
        <f t="shared" si="70"/>
        <v>3105.7644599999994</v>
      </c>
      <c r="AA299" s="7">
        <f t="shared" si="71"/>
        <v>187.16979000000001</v>
      </c>
    </row>
    <row r="300" spans="1:27" s="6" customFormat="1" x14ac:dyDescent="0.25">
      <c r="A300" s="6">
        <v>2020</v>
      </c>
      <c r="B300" s="6" t="s">
        <v>36</v>
      </c>
      <c r="C300" s="6" t="s">
        <v>7</v>
      </c>
      <c r="D300" s="6" t="s">
        <v>6</v>
      </c>
      <c r="E300" s="7">
        <v>2.5699999999999998E-3</v>
      </c>
      <c r="F300" s="7">
        <v>128.67976999999999</v>
      </c>
      <c r="G300" s="7">
        <v>0.52910000000000001</v>
      </c>
      <c r="H300" s="7">
        <v>40.19556</v>
      </c>
      <c r="I300" s="7">
        <v>21.87114</v>
      </c>
      <c r="J300" s="7">
        <v>0.35499000000000003</v>
      </c>
      <c r="K300" s="7">
        <f t="shared" ref="K300:K302" si="77">SUM(E300:J300)</f>
        <v>191.63312999999997</v>
      </c>
      <c r="L300" s="7">
        <v>11.67182</v>
      </c>
      <c r="N300" s="6">
        <v>1.2737000000000001</v>
      </c>
      <c r="P300" s="6">
        <v>2020</v>
      </c>
      <c r="Q300" s="6" t="s">
        <v>36</v>
      </c>
      <c r="R300" s="6" t="s">
        <v>7</v>
      </c>
      <c r="S300" s="6" t="s">
        <v>6</v>
      </c>
      <c r="T300" s="7">
        <f t="shared" si="64"/>
        <v>3.2734089999999997E-3</v>
      </c>
      <c r="U300" s="7">
        <f t="shared" si="65"/>
        <v>163.89942304900001</v>
      </c>
      <c r="V300" s="7">
        <f t="shared" si="66"/>
        <v>0.67391467000000005</v>
      </c>
      <c r="W300" s="7">
        <f t="shared" si="67"/>
        <v>51.197084772000004</v>
      </c>
      <c r="X300" s="7">
        <f t="shared" si="68"/>
        <v>27.857271018000002</v>
      </c>
      <c r="Y300" s="7">
        <f t="shared" si="69"/>
        <v>0.45215076300000007</v>
      </c>
      <c r="Z300" s="7">
        <f t="shared" si="70"/>
        <v>244.08311768099998</v>
      </c>
      <c r="AA300" s="7">
        <f t="shared" si="71"/>
        <v>14.866397134000001</v>
      </c>
    </row>
    <row r="301" spans="1:27" s="6" customFormat="1" x14ac:dyDescent="0.25">
      <c r="A301" s="6">
        <v>2020</v>
      </c>
      <c r="B301" s="6" t="s">
        <v>36</v>
      </c>
      <c r="C301" s="6" t="s">
        <v>7</v>
      </c>
      <c r="D301" s="6" t="s">
        <v>8</v>
      </c>
      <c r="E301" s="7">
        <v>7.0800000000000004E-3</v>
      </c>
      <c r="F301" s="7">
        <v>1186.4396300000001</v>
      </c>
      <c r="G301" s="7">
        <v>6.9324000000000003</v>
      </c>
      <c r="H301" s="7">
        <v>486.61856</v>
      </c>
      <c r="I301" s="7">
        <v>47.802500000000002</v>
      </c>
      <c r="J301" s="7">
        <v>4.4629799999999999</v>
      </c>
      <c r="K301" s="7">
        <f t="shared" si="77"/>
        <v>1732.2631500000002</v>
      </c>
      <c r="L301" s="7">
        <v>95.42174</v>
      </c>
      <c r="N301" s="6">
        <v>0.16539999999999999</v>
      </c>
      <c r="P301" s="6">
        <v>2020</v>
      </c>
      <c r="Q301" s="6" t="s">
        <v>36</v>
      </c>
      <c r="R301" s="6" t="s">
        <v>7</v>
      </c>
      <c r="S301" s="6" t="s">
        <v>8</v>
      </c>
      <c r="T301" s="7">
        <f t="shared" si="64"/>
        <v>1.171032E-3</v>
      </c>
      <c r="U301" s="7">
        <f t="shared" si="65"/>
        <v>196.23711480200001</v>
      </c>
      <c r="V301" s="7">
        <f t="shared" si="66"/>
        <v>1.1466189600000001</v>
      </c>
      <c r="W301" s="7">
        <f t="shared" si="67"/>
        <v>80.486709824000002</v>
      </c>
      <c r="X301" s="7">
        <f t="shared" si="68"/>
        <v>7.9065335000000001</v>
      </c>
      <c r="Y301" s="7">
        <f t="shared" si="69"/>
        <v>0.73817689199999992</v>
      </c>
      <c r="Z301" s="7">
        <f t="shared" si="70"/>
        <v>286.51632501</v>
      </c>
      <c r="AA301" s="7">
        <f t="shared" si="71"/>
        <v>15.782755796</v>
      </c>
    </row>
    <row r="302" spans="1:27" s="6" customFormat="1" x14ac:dyDescent="0.25">
      <c r="A302" s="6">
        <v>2020</v>
      </c>
      <c r="B302" s="6" t="s">
        <v>36</v>
      </c>
      <c r="C302" s="6" t="s">
        <v>7</v>
      </c>
      <c r="D302" s="6" t="s">
        <v>9</v>
      </c>
      <c r="E302" s="7">
        <v>6.7600000000000004E-3</v>
      </c>
      <c r="F302" s="7">
        <v>1148.2096100000001</v>
      </c>
      <c r="G302" s="7">
        <v>6.1261999999999999</v>
      </c>
      <c r="H302" s="7">
        <v>446.86007000000001</v>
      </c>
      <c r="I302" s="7">
        <v>46.76549</v>
      </c>
      <c r="J302" s="7">
        <v>4.0464700000000002</v>
      </c>
      <c r="K302" s="7">
        <f t="shared" si="77"/>
        <v>1652.0146</v>
      </c>
      <c r="L302" s="7">
        <v>91.129409999999993</v>
      </c>
      <c r="N302" s="6">
        <v>0.97119999999999995</v>
      </c>
      <c r="P302" s="6">
        <v>2020</v>
      </c>
      <c r="Q302" s="6" t="s">
        <v>36</v>
      </c>
      <c r="R302" s="6" t="s">
        <v>7</v>
      </c>
      <c r="S302" s="6" t="s">
        <v>9</v>
      </c>
      <c r="T302" s="7">
        <f t="shared" si="64"/>
        <v>6.5653120000000002E-3</v>
      </c>
      <c r="U302" s="7">
        <f t="shared" si="65"/>
        <v>1115.141173232</v>
      </c>
      <c r="V302" s="7">
        <f t="shared" si="66"/>
        <v>5.9497654399999993</v>
      </c>
      <c r="W302" s="7">
        <f t="shared" si="67"/>
        <v>433.990499984</v>
      </c>
      <c r="X302" s="7">
        <f t="shared" si="68"/>
        <v>45.418643887999998</v>
      </c>
      <c r="Y302" s="7">
        <f t="shared" si="69"/>
        <v>3.9299316640000002</v>
      </c>
      <c r="Z302" s="7">
        <f t="shared" si="70"/>
        <v>1604.4365795199999</v>
      </c>
      <c r="AA302" s="7">
        <f t="shared" si="71"/>
        <v>88.504882991999992</v>
      </c>
    </row>
    <row r="303" spans="1:27" x14ac:dyDescent="0.25">
      <c r="A303">
        <v>2020</v>
      </c>
      <c r="B303" t="s">
        <v>36</v>
      </c>
      <c r="C303" t="s">
        <v>20</v>
      </c>
      <c r="D303" s="3" t="s">
        <v>28</v>
      </c>
      <c r="E303" s="1">
        <v>1.502E-2</v>
      </c>
      <c r="F303" s="1">
        <v>2125.1903499999999</v>
      </c>
      <c r="G303" s="1">
        <v>24.160229999999999</v>
      </c>
      <c r="H303" s="1">
        <v>830.20723999999996</v>
      </c>
      <c r="I303" s="1">
        <v>70.524799999999999</v>
      </c>
      <c r="J303" s="1">
        <v>11.73394</v>
      </c>
      <c r="K303" s="1">
        <f>SUM(E303:J303)</f>
        <v>3061.83158</v>
      </c>
      <c r="L303" s="1">
        <v>170.71424999999999</v>
      </c>
      <c r="N303" s="1">
        <v>1.0623</v>
      </c>
      <c r="P303">
        <v>2020</v>
      </c>
      <c r="Q303" t="s">
        <v>36</v>
      </c>
      <c r="R303" t="s">
        <v>20</v>
      </c>
      <c r="S303" s="3" t="s">
        <v>28</v>
      </c>
      <c r="T303" s="7">
        <f t="shared" si="64"/>
        <v>1.5955746E-2</v>
      </c>
      <c r="U303" s="7">
        <f t="shared" si="65"/>
        <v>2257.5897088050001</v>
      </c>
      <c r="V303" s="7">
        <f t="shared" si="66"/>
        <v>25.665412328999999</v>
      </c>
      <c r="W303" s="7">
        <f t="shared" si="67"/>
        <v>881.92915105199995</v>
      </c>
      <c r="X303" s="7">
        <f t="shared" si="68"/>
        <v>74.918495039999996</v>
      </c>
      <c r="Y303" s="7">
        <f t="shared" si="69"/>
        <v>12.464964462000001</v>
      </c>
      <c r="Z303" s="7">
        <f t="shared" si="70"/>
        <v>3252.5836874340002</v>
      </c>
      <c r="AA303" s="7">
        <f t="shared" si="71"/>
        <v>181.349747775</v>
      </c>
    </row>
    <row r="304" spans="1:27" s="10" customFormat="1" x14ac:dyDescent="0.25">
      <c r="A304" s="10">
        <v>2020</v>
      </c>
      <c r="B304" s="10" t="s">
        <v>36</v>
      </c>
      <c r="C304" s="10" t="s">
        <v>20</v>
      </c>
      <c r="D304" s="10" t="s">
        <v>27</v>
      </c>
      <c r="E304" s="11">
        <v>4.2029999999999998E-2</v>
      </c>
      <c r="F304" s="11">
        <v>2864.8602799999999</v>
      </c>
      <c r="G304" s="11">
        <v>45.879049999999999</v>
      </c>
      <c r="H304" s="11">
        <v>974.94332999999995</v>
      </c>
      <c r="I304" s="11">
        <v>91.335350000000005</v>
      </c>
      <c r="J304" s="11">
        <v>19.528479999999998</v>
      </c>
      <c r="K304" s="11">
        <f>SUM(E304:J304)</f>
        <v>3996.5885199999998</v>
      </c>
      <c r="L304" s="11">
        <v>220.1463</v>
      </c>
      <c r="N304" s="10">
        <v>0.98834999999999995</v>
      </c>
      <c r="P304" s="10">
        <v>2020</v>
      </c>
      <c r="Q304" s="10" t="s">
        <v>36</v>
      </c>
      <c r="R304" s="10" t="s">
        <v>20</v>
      </c>
      <c r="S304" s="10" t="s">
        <v>27</v>
      </c>
      <c r="T304" s="7">
        <f t="shared" si="64"/>
        <v>4.1540350499999996E-2</v>
      </c>
      <c r="U304" s="7">
        <f t="shared" si="65"/>
        <v>2831.4846577379999</v>
      </c>
      <c r="V304" s="7">
        <f t="shared" si="66"/>
        <v>45.344559067500001</v>
      </c>
      <c r="W304" s="7">
        <f t="shared" si="67"/>
        <v>963.58524020549987</v>
      </c>
      <c r="X304" s="7">
        <f t="shared" si="68"/>
        <v>90.271293172499995</v>
      </c>
      <c r="Y304" s="7">
        <f t="shared" si="69"/>
        <v>19.300973207999998</v>
      </c>
      <c r="Z304" s="7">
        <f t="shared" si="70"/>
        <v>3950.0282637419996</v>
      </c>
      <c r="AA304" s="7">
        <f t="shared" si="71"/>
        <v>217.58159560499999</v>
      </c>
    </row>
    <row r="305" spans="1:27" s="8" customFormat="1" x14ac:dyDescent="0.25">
      <c r="A305" s="8">
        <v>2020</v>
      </c>
      <c r="B305" s="8" t="s">
        <v>36</v>
      </c>
      <c r="C305" s="8" t="s">
        <v>20</v>
      </c>
      <c r="D305" s="8" t="s">
        <v>29</v>
      </c>
      <c r="E305" s="9">
        <v>4.7379999999999999E-2</v>
      </c>
      <c r="F305" s="9">
        <v>3367.1557400000002</v>
      </c>
      <c r="G305" s="9">
        <v>55.440089999999998</v>
      </c>
      <c r="H305" s="9">
        <v>1154.3353400000001</v>
      </c>
      <c r="I305" s="9">
        <v>104.54725999999999</v>
      </c>
      <c r="J305" s="9">
        <v>23.04477</v>
      </c>
      <c r="K305" s="9">
        <f>SUM(E305:J305)</f>
        <v>4704.5705800000005</v>
      </c>
      <c r="L305" s="9">
        <v>263.79989</v>
      </c>
      <c r="N305" s="8">
        <v>0.93240999999999996</v>
      </c>
      <c r="P305" s="8">
        <v>2020</v>
      </c>
      <c r="Q305" s="8" t="s">
        <v>36</v>
      </c>
      <c r="R305" s="8" t="s">
        <v>20</v>
      </c>
      <c r="S305" s="8" t="s">
        <v>29</v>
      </c>
      <c r="T305" s="7">
        <f t="shared" si="64"/>
        <v>4.4177585799999995E-2</v>
      </c>
      <c r="U305" s="7">
        <f t="shared" si="65"/>
        <v>3139.5696835334002</v>
      </c>
      <c r="V305" s="7">
        <f t="shared" si="66"/>
        <v>51.692894316899995</v>
      </c>
      <c r="W305" s="7">
        <f t="shared" si="67"/>
        <v>1076.3138143694</v>
      </c>
      <c r="X305" s="7">
        <f t="shared" si="68"/>
        <v>97.480910696599992</v>
      </c>
      <c r="Y305" s="7">
        <f t="shared" si="69"/>
        <v>21.487173995699997</v>
      </c>
      <c r="Z305" s="7">
        <f t="shared" si="70"/>
        <v>4386.5886544978002</v>
      </c>
      <c r="AA305" s="7">
        <f t="shared" si="71"/>
        <v>245.96965543490001</v>
      </c>
    </row>
    <row r="306" spans="1:27" s="4" customFormat="1" x14ac:dyDescent="0.25">
      <c r="A306" s="4">
        <v>2020</v>
      </c>
      <c r="B306" s="4" t="s">
        <v>36</v>
      </c>
      <c r="C306" s="4" t="s">
        <v>20</v>
      </c>
      <c r="D306" s="4" t="s">
        <v>30</v>
      </c>
      <c r="E306" s="5">
        <v>5.8279999999999998E-2</v>
      </c>
      <c r="F306" s="5">
        <v>3738.0464900000002</v>
      </c>
      <c r="G306" s="5">
        <v>77.507660000000001</v>
      </c>
      <c r="H306" s="5">
        <v>1128.6229499999999</v>
      </c>
      <c r="I306" s="5">
        <v>120.02972</v>
      </c>
      <c r="J306" s="5">
        <v>25.522770000000001</v>
      </c>
      <c r="K306" s="5">
        <f>SUM(E306:J306)</f>
        <v>5089.7878700000001</v>
      </c>
      <c r="L306" s="5">
        <v>295.68022999999999</v>
      </c>
      <c r="N306" s="4">
        <v>1</v>
      </c>
      <c r="P306" s="4">
        <v>2020</v>
      </c>
      <c r="Q306" s="4" t="s">
        <v>36</v>
      </c>
      <c r="R306" s="4" t="s">
        <v>20</v>
      </c>
      <c r="S306" s="4" t="s">
        <v>30</v>
      </c>
      <c r="T306" s="7">
        <f t="shared" si="64"/>
        <v>5.8279999999999998E-2</v>
      </c>
      <c r="U306" s="7">
        <f t="shared" si="65"/>
        <v>3738.0464900000002</v>
      </c>
      <c r="V306" s="7">
        <f t="shared" si="66"/>
        <v>77.507660000000001</v>
      </c>
      <c r="W306" s="7">
        <f t="shared" si="67"/>
        <v>1128.6229499999999</v>
      </c>
      <c r="X306" s="7">
        <f t="shared" si="68"/>
        <v>120.02972</v>
      </c>
      <c r="Y306" s="7">
        <f t="shared" si="69"/>
        <v>25.522770000000001</v>
      </c>
      <c r="Z306" s="7">
        <f t="shared" si="70"/>
        <v>5089.7878700000001</v>
      </c>
      <c r="AA306" s="7">
        <f t="shared" si="71"/>
        <v>295.68022999999999</v>
      </c>
    </row>
    <row r="307" spans="1:27" x14ac:dyDescent="0.25">
      <c r="T307" s="7">
        <f t="shared" si="64"/>
        <v>0</v>
      </c>
      <c r="U307" s="7">
        <f t="shared" si="65"/>
        <v>0</v>
      </c>
      <c r="V307" s="7">
        <f t="shared" si="66"/>
        <v>0</v>
      </c>
      <c r="W307" s="7">
        <f t="shared" si="67"/>
        <v>0</v>
      </c>
      <c r="X307" s="7">
        <f t="shared" si="68"/>
        <v>0</v>
      </c>
      <c r="Y307" s="7">
        <f t="shared" si="69"/>
        <v>0</v>
      </c>
      <c r="Z307" s="7">
        <f t="shared" si="70"/>
        <v>0</v>
      </c>
      <c r="AA307" s="7">
        <f t="shared" si="71"/>
        <v>0</v>
      </c>
    </row>
    <row r="308" spans="1:27" s="6" customFormat="1" x14ac:dyDescent="0.25">
      <c r="A308" s="6">
        <v>2020</v>
      </c>
      <c r="B308" s="6" t="s">
        <v>34</v>
      </c>
      <c r="C308" s="6" t="s">
        <v>7</v>
      </c>
      <c r="D308" s="6" t="s">
        <v>6</v>
      </c>
      <c r="E308" s="7">
        <v>2.5899999999999999E-3</v>
      </c>
      <c r="F308" s="7">
        <v>152.89615000000001</v>
      </c>
      <c r="G308" s="7">
        <v>6.8640400000000001</v>
      </c>
      <c r="H308" s="7">
        <v>0.47965000000000002</v>
      </c>
      <c r="I308" s="7">
        <v>21.900770000000001</v>
      </c>
      <c r="J308" s="7">
        <v>7.2749999999999995E-2</v>
      </c>
      <c r="K308" s="7">
        <f t="shared" ref="K308:K314" si="78">SUM(E308:J308)</f>
        <v>182.21594999999999</v>
      </c>
      <c r="L308" s="7">
        <v>13.93346</v>
      </c>
      <c r="N308" s="6">
        <v>1.4399</v>
      </c>
      <c r="P308" s="6">
        <v>2020</v>
      </c>
      <c r="Q308" s="6" t="s">
        <v>34</v>
      </c>
      <c r="R308" s="6" t="s">
        <v>7</v>
      </c>
      <c r="S308" s="6" t="s">
        <v>6</v>
      </c>
      <c r="T308" s="7">
        <f t="shared" si="64"/>
        <v>3.7293409999999997E-3</v>
      </c>
      <c r="U308" s="7">
        <f t="shared" si="65"/>
        <v>220.155166385</v>
      </c>
      <c r="V308" s="7">
        <f t="shared" si="66"/>
        <v>9.8835311959999999</v>
      </c>
      <c r="W308" s="7">
        <f t="shared" si="67"/>
        <v>0.69064803500000005</v>
      </c>
      <c r="X308" s="7">
        <f t="shared" si="68"/>
        <v>31.534918723000001</v>
      </c>
      <c r="Y308" s="7">
        <f t="shared" si="69"/>
        <v>0.10475272499999999</v>
      </c>
      <c r="Z308" s="7">
        <f t="shared" si="70"/>
        <v>262.37274640499999</v>
      </c>
      <c r="AA308" s="7">
        <f t="shared" si="71"/>
        <v>20.062789054</v>
      </c>
    </row>
    <row r="309" spans="1:27" s="6" customFormat="1" x14ac:dyDescent="0.25">
      <c r="A309" s="6">
        <v>2020</v>
      </c>
      <c r="B309" s="6" t="s">
        <v>34</v>
      </c>
      <c r="C309" s="6" t="s">
        <v>7</v>
      </c>
      <c r="D309" s="6" t="s">
        <v>8</v>
      </c>
      <c r="E309" s="7">
        <v>7.2899999999999996E-3</v>
      </c>
      <c r="F309" s="7">
        <v>1471.01899</v>
      </c>
      <c r="G309" s="7">
        <v>82.961770000000001</v>
      </c>
      <c r="H309" s="7">
        <v>6.8685</v>
      </c>
      <c r="I309" s="7">
        <v>48.00224</v>
      </c>
      <c r="J309" s="7">
        <v>1.05105</v>
      </c>
      <c r="K309" s="7">
        <f t="shared" si="78"/>
        <v>1609.90984</v>
      </c>
      <c r="L309" s="7">
        <v>121.21682</v>
      </c>
      <c r="N309" s="6">
        <v>0.187</v>
      </c>
      <c r="P309" s="6">
        <v>2020</v>
      </c>
      <c r="Q309" s="6" t="s">
        <v>34</v>
      </c>
      <c r="R309" s="6" t="s">
        <v>7</v>
      </c>
      <c r="S309" s="6" t="s">
        <v>8</v>
      </c>
      <c r="T309" s="7">
        <f t="shared" si="64"/>
        <v>1.36323E-3</v>
      </c>
      <c r="U309" s="7">
        <f t="shared" si="65"/>
        <v>275.08055113</v>
      </c>
      <c r="V309" s="7">
        <f t="shared" si="66"/>
        <v>15.51385099</v>
      </c>
      <c r="W309" s="7">
        <f t="shared" si="67"/>
        <v>1.2844095</v>
      </c>
      <c r="X309" s="7">
        <f t="shared" si="68"/>
        <v>8.9764188800000007</v>
      </c>
      <c r="Y309" s="7">
        <f t="shared" si="69"/>
        <v>0.19654635000000001</v>
      </c>
      <c r="Z309" s="7">
        <f t="shared" si="70"/>
        <v>301.05314007999999</v>
      </c>
      <c r="AA309" s="7">
        <f t="shared" si="71"/>
        <v>22.66754534</v>
      </c>
    </row>
    <row r="310" spans="1:27" s="6" customFormat="1" x14ac:dyDescent="0.25">
      <c r="A310" s="6">
        <v>2020</v>
      </c>
      <c r="B310" s="6" t="s">
        <v>34</v>
      </c>
      <c r="C310" s="6" t="s">
        <v>7</v>
      </c>
      <c r="D310" s="6" t="s">
        <v>9</v>
      </c>
      <c r="E310" s="7">
        <v>6.9499999999999996E-3</v>
      </c>
      <c r="F310" s="7">
        <v>1409.90284</v>
      </c>
      <c r="G310" s="7">
        <v>76.018969999999996</v>
      </c>
      <c r="H310" s="7">
        <v>5.8749500000000001</v>
      </c>
      <c r="I310" s="7">
        <v>46.951239999999999</v>
      </c>
      <c r="J310" s="7">
        <v>0.91027999999999998</v>
      </c>
      <c r="K310" s="7">
        <f t="shared" si="78"/>
        <v>1539.6652300000001</v>
      </c>
      <c r="L310" s="7">
        <v>114.86102</v>
      </c>
      <c r="N310" s="6">
        <v>1.0979000000000001</v>
      </c>
      <c r="P310" s="6">
        <v>2020</v>
      </c>
      <c r="Q310" s="6" t="s">
        <v>34</v>
      </c>
      <c r="R310" s="6" t="s">
        <v>7</v>
      </c>
      <c r="S310" s="6" t="s">
        <v>9</v>
      </c>
      <c r="T310" s="7">
        <f t="shared" si="64"/>
        <v>7.6304049999999998E-3</v>
      </c>
      <c r="U310" s="7">
        <f t="shared" si="65"/>
        <v>1547.9323280360002</v>
      </c>
      <c r="V310" s="7">
        <f t="shared" si="66"/>
        <v>83.461227163000004</v>
      </c>
      <c r="W310" s="7">
        <f t="shared" si="67"/>
        <v>6.4501076050000004</v>
      </c>
      <c r="X310" s="7">
        <f t="shared" si="68"/>
        <v>51.547766396</v>
      </c>
      <c r="Y310" s="7">
        <f t="shared" si="69"/>
        <v>0.99939641200000007</v>
      </c>
      <c r="Z310" s="7">
        <f t="shared" si="70"/>
        <v>1690.3984560170002</v>
      </c>
      <c r="AA310" s="7">
        <f t="shared" si="71"/>
        <v>126.10591385800001</v>
      </c>
    </row>
    <row r="311" spans="1:27" x14ac:dyDescent="0.25">
      <c r="A311">
        <v>2020</v>
      </c>
      <c r="B311" t="s">
        <v>34</v>
      </c>
      <c r="C311" t="s">
        <v>18</v>
      </c>
      <c r="D311" s="3" t="s">
        <v>17</v>
      </c>
      <c r="E311" s="1">
        <v>8.8599999999999998E-3</v>
      </c>
      <c r="F311" s="1">
        <v>1819.7585799999999</v>
      </c>
      <c r="G311" s="1">
        <v>100.40809</v>
      </c>
      <c r="H311" s="1">
        <v>9.0753699999999995</v>
      </c>
      <c r="I311" s="1">
        <v>57.826090000000001</v>
      </c>
      <c r="J311" s="1">
        <v>1.3800699999999999</v>
      </c>
      <c r="K311" s="1">
        <f t="shared" si="78"/>
        <v>1988.4570599999997</v>
      </c>
      <c r="L311" s="1">
        <v>148.96033</v>
      </c>
      <c r="N311" s="1">
        <v>1.1269</v>
      </c>
      <c r="P311">
        <v>2020</v>
      </c>
      <c r="Q311" t="s">
        <v>34</v>
      </c>
      <c r="R311" t="s">
        <v>18</v>
      </c>
      <c r="S311" s="3" t="s">
        <v>17</v>
      </c>
      <c r="T311" s="7">
        <f t="shared" si="64"/>
        <v>9.9843339999999992E-3</v>
      </c>
      <c r="U311" s="7">
        <f t="shared" si="65"/>
        <v>2050.6859438020001</v>
      </c>
      <c r="V311" s="7">
        <f t="shared" si="66"/>
        <v>113.149876621</v>
      </c>
      <c r="W311" s="7">
        <f t="shared" si="67"/>
        <v>10.227034453</v>
      </c>
      <c r="X311" s="7">
        <f t="shared" si="68"/>
        <v>65.164220821000001</v>
      </c>
      <c r="Y311" s="7">
        <f t="shared" si="69"/>
        <v>1.5552008829999999</v>
      </c>
      <c r="Z311" s="7">
        <f t="shared" si="70"/>
        <v>2240.7922609139996</v>
      </c>
      <c r="AA311" s="7">
        <f t="shared" si="71"/>
        <v>167.86339587699999</v>
      </c>
    </row>
    <row r="312" spans="1:27" s="10" customFormat="1" x14ac:dyDescent="0.25">
      <c r="A312" s="10">
        <v>2020</v>
      </c>
      <c r="B312" s="10" t="s">
        <v>34</v>
      </c>
      <c r="C312" s="10" t="s">
        <v>18</v>
      </c>
      <c r="D312" s="10" t="s">
        <v>21</v>
      </c>
      <c r="E312" s="11">
        <v>3.6080000000000001E-2</v>
      </c>
      <c r="F312" s="11">
        <v>2673.29286</v>
      </c>
      <c r="G312" s="11">
        <v>139.00545</v>
      </c>
      <c r="H312" s="11">
        <v>64.102519999999998</v>
      </c>
      <c r="I312" s="11">
        <v>81.509280000000004</v>
      </c>
      <c r="J312" s="11">
        <v>8.2854700000000001</v>
      </c>
      <c r="K312" s="11">
        <f t="shared" si="78"/>
        <v>2966.2316599999999</v>
      </c>
      <c r="L312" s="11">
        <v>208.15949000000001</v>
      </c>
      <c r="N312" s="10">
        <v>0.98834999999999995</v>
      </c>
      <c r="P312" s="10">
        <v>2020</v>
      </c>
      <c r="Q312" s="10" t="s">
        <v>34</v>
      </c>
      <c r="R312" s="10" t="s">
        <v>18</v>
      </c>
      <c r="S312" s="10" t="s">
        <v>21</v>
      </c>
      <c r="T312" s="7">
        <f t="shared" si="64"/>
        <v>3.5659667999999999E-2</v>
      </c>
      <c r="U312" s="7">
        <f t="shared" si="65"/>
        <v>2642.148998181</v>
      </c>
      <c r="V312" s="7">
        <f t="shared" si="66"/>
        <v>137.38603650749999</v>
      </c>
      <c r="W312" s="7">
        <f t="shared" si="67"/>
        <v>63.355725641999996</v>
      </c>
      <c r="X312" s="7">
        <f t="shared" si="68"/>
        <v>80.559696888000005</v>
      </c>
      <c r="Y312" s="7">
        <f t="shared" si="69"/>
        <v>8.188944274499999</v>
      </c>
      <c r="Z312" s="7">
        <f t="shared" si="70"/>
        <v>2931.6750611609996</v>
      </c>
      <c r="AA312" s="7">
        <f t="shared" si="71"/>
        <v>205.73443194149999</v>
      </c>
    </row>
    <row r="313" spans="1:27" s="8" customFormat="1" x14ac:dyDescent="0.25">
      <c r="A313" s="8">
        <v>2020</v>
      </c>
      <c r="B313" s="8" t="s">
        <v>34</v>
      </c>
      <c r="C313" s="8" t="s">
        <v>18</v>
      </c>
      <c r="D313" s="8" t="s">
        <v>22</v>
      </c>
      <c r="E313" s="9">
        <v>4.113E-2</v>
      </c>
      <c r="F313" s="9">
        <v>3230.6738999999998</v>
      </c>
      <c r="G313" s="9">
        <v>171.57113000000001</v>
      </c>
      <c r="H313" s="9">
        <v>79.650599999999997</v>
      </c>
      <c r="I313" s="9">
        <v>94.213089999999994</v>
      </c>
      <c r="J313" s="9">
        <v>10.3512</v>
      </c>
      <c r="K313" s="9">
        <f t="shared" si="78"/>
        <v>3586.5010499999999</v>
      </c>
      <c r="L313" s="9">
        <v>257.31193999999999</v>
      </c>
      <c r="N313" s="8">
        <v>0.93240999999999996</v>
      </c>
      <c r="P313" s="8">
        <v>2020</v>
      </c>
      <c r="Q313" s="8" t="s">
        <v>34</v>
      </c>
      <c r="R313" s="8" t="s">
        <v>18</v>
      </c>
      <c r="S313" s="8" t="s">
        <v>22</v>
      </c>
      <c r="T313" s="7">
        <f t="shared" si="64"/>
        <v>3.8350023300000001E-2</v>
      </c>
      <c r="U313" s="7">
        <f t="shared" si="65"/>
        <v>3012.3126510989996</v>
      </c>
      <c r="V313" s="7">
        <f t="shared" si="66"/>
        <v>159.97463732330002</v>
      </c>
      <c r="W313" s="7">
        <f t="shared" si="67"/>
        <v>74.267015946000001</v>
      </c>
      <c r="X313" s="7">
        <f t="shared" si="68"/>
        <v>87.845227246899995</v>
      </c>
      <c r="Y313" s="7">
        <f t="shared" si="69"/>
        <v>9.6515623920000007</v>
      </c>
      <c r="Z313" s="7">
        <f t="shared" si="70"/>
        <v>3344.0894440304996</v>
      </c>
      <c r="AA313" s="7">
        <f t="shared" si="71"/>
        <v>239.92022597539997</v>
      </c>
    </row>
    <row r="314" spans="1:27" s="4" customFormat="1" x14ac:dyDescent="0.25">
      <c r="A314" s="4">
        <v>2020</v>
      </c>
      <c r="B314" s="4" t="s">
        <v>34</v>
      </c>
      <c r="C314" s="4" t="s">
        <v>18</v>
      </c>
      <c r="D314" s="4" t="s">
        <v>23</v>
      </c>
      <c r="E314" s="5">
        <v>5.246E-2</v>
      </c>
      <c r="F314" s="5">
        <v>3621.1600100000001</v>
      </c>
      <c r="G314" s="5">
        <v>188.50230999999999</v>
      </c>
      <c r="H314" s="5">
        <v>109.56798999999999</v>
      </c>
      <c r="I314" s="5">
        <v>110.40673</v>
      </c>
      <c r="J314" s="5">
        <v>13.566280000000001</v>
      </c>
      <c r="K314" s="5">
        <f t="shared" si="78"/>
        <v>4043.25578</v>
      </c>
      <c r="L314" s="5">
        <v>290.59933999999998</v>
      </c>
      <c r="N314" s="4">
        <v>1</v>
      </c>
      <c r="P314" s="4">
        <v>2020</v>
      </c>
      <c r="Q314" s="4" t="s">
        <v>34</v>
      </c>
      <c r="R314" s="4" t="s">
        <v>18</v>
      </c>
      <c r="S314" s="4" t="s">
        <v>23</v>
      </c>
      <c r="T314" s="7">
        <f t="shared" si="64"/>
        <v>5.246E-2</v>
      </c>
      <c r="U314" s="7">
        <f t="shared" si="65"/>
        <v>3621.1600100000001</v>
      </c>
      <c r="V314" s="7">
        <f t="shared" si="66"/>
        <v>188.50230999999999</v>
      </c>
      <c r="W314" s="7">
        <f t="shared" si="67"/>
        <v>109.56798999999999</v>
      </c>
      <c r="X314" s="7">
        <f t="shared" si="68"/>
        <v>110.40673</v>
      </c>
      <c r="Y314" s="7">
        <f t="shared" si="69"/>
        <v>13.566280000000001</v>
      </c>
      <c r="Z314" s="7">
        <f t="shared" si="70"/>
        <v>4043.25578</v>
      </c>
      <c r="AA314" s="7">
        <f t="shared" si="71"/>
        <v>290.59933999999998</v>
      </c>
    </row>
    <row r="315" spans="1:27" s="6" customFormat="1" x14ac:dyDescent="0.25">
      <c r="A315" s="6">
        <v>2020</v>
      </c>
      <c r="B315" s="6" t="s">
        <v>34</v>
      </c>
      <c r="C315" s="6" t="s">
        <v>7</v>
      </c>
      <c r="D315" s="6" t="s">
        <v>6</v>
      </c>
      <c r="E315" s="7">
        <v>2.5899999999999999E-3</v>
      </c>
      <c r="F315" s="7">
        <v>152.89615000000001</v>
      </c>
      <c r="G315" s="7">
        <v>6.8640400000000001</v>
      </c>
      <c r="H315" s="7">
        <v>0.47965000000000002</v>
      </c>
      <c r="I315" s="7">
        <v>21.900770000000001</v>
      </c>
      <c r="J315" s="7">
        <v>7.2749999999999995E-2</v>
      </c>
      <c r="K315" s="7">
        <f t="shared" ref="K315:K317" si="79">SUM(E315:J315)</f>
        <v>182.21594999999999</v>
      </c>
      <c r="L315" s="7">
        <v>13.93346</v>
      </c>
      <c r="N315" s="6">
        <v>0.83150000000000002</v>
      </c>
      <c r="P315" s="6">
        <v>2020</v>
      </c>
      <c r="Q315" s="6" t="s">
        <v>34</v>
      </c>
      <c r="R315" s="6" t="s">
        <v>7</v>
      </c>
      <c r="S315" s="6" t="s">
        <v>6</v>
      </c>
      <c r="T315" s="7">
        <f t="shared" si="64"/>
        <v>2.153585E-3</v>
      </c>
      <c r="U315" s="7">
        <f t="shared" si="65"/>
        <v>127.13314872500001</v>
      </c>
      <c r="V315" s="7">
        <f t="shared" si="66"/>
        <v>5.7074492600000006</v>
      </c>
      <c r="W315" s="7">
        <f t="shared" si="67"/>
        <v>0.39882897500000003</v>
      </c>
      <c r="X315" s="7">
        <f t="shared" si="68"/>
        <v>18.210490255</v>
      </c>
      <c r="Y315" s="7">
        <f t="shared" si="69"/>
        <v>6.0491625E-2</v>
      </c>
      <c r="Z315" s="7">
        <f t="shared" si="70"/>
        <v>151.512562425</v>
      </c>
      <c r="AA315" s="7">
        <f t="shared" si="71"/>
        <v>11.58567199</v>
      </c>
    </row>
    <row r="316" spans="1:27" s="6" customFormat="1" x14ac:dyDescent="0.25">
      <c r="A316" s="6">
        <v>2020</v>
      </c>
      <c r="B316" s="6" t="s">
        <v>34</v>
      </c>
      <c r="C316" s="6" t="s">
        <v>7</v>
      </c>
      <c r="D316" s="6" t="s">
        <v>8</v>
      </c>
      <c r="E316" s="7">
        <v>7.2899999999999996E-3</v>
      </c>
      <c r="F316" s="7">
        <v>1471.01899</v>
      </c>
      <c r="G316" s="7">
        <v>82.961770000000001</v>
      </c>
      <c r="H316" s="7">
        <v>6.8685</v>
      </c>
      <c r="I316" s="7">
        <v>48.00224</v>
      </c>
      <c r="J316" s="7">
        <v>1.05105</v>
      </c>
      <c r="K316" s="7">
        <f t="shared" si="79"/>
        <v>1609.90984</v>
      </c>
      <c r="L316" s="7">
        <v>121.21682</v>
      </c>
      <c r="N316" s="6">
        <v>0.108</v>
      </c>
      <c r="P316" s="6">
        <v>2020</v>
      </c>
      <c r="Q316" s="6" t="s">
        <v>34</v>
      </c>
      <c r="R316" s="6" t="s">
        <v>7</v>
      </c>
      <c r="S316" s="6" t="s">
        <v>8</v>
      </c>
      <c r="T316" s="7">
        <f t="shared" si="64"/>
        <v>7.8731999999999999E-4</v>
      </c>
      <c r="U316" s="7">
        <f t="shared" si="65"/>
        <v>158.87005092000001</v>
      </c>
      <c r="V316" s="7">
        <f t="shared" si="66"/>
        <v>8.9598711600000005</v>
      </c>
      <c r="W316" s="7">
        <f t="shared" si="67"/>
        <v>0.74179799999999996</v>
      </c>
      <c r="X316" s="7">
        <f t="shared" si="68"/>
        <v>5.1842419199999998</v>
      </c>
      <c r="Y316" s="7">
        <f t="shared" si="69"/>
        <v>0.1135134</v>
      </c>
      <c r="Z316" s="7">
        <f t="shared" si="70"/>
        <v>173.87026272</v>
      </c>
      <c r="AA316" s="7">
        <f t="shared" si="71"/>
        <v>13.091416559999999</v>
      </c>
    </row>
    <row r="317" spans="1:27" s="6" customFormat="1" x14ac:dyDescent="0.25">
      <c r="A317" s="6">
        <v>2020</v>
      </c>
      <c r="B317" s="6" t="s">
        <v>34</v>
      </c>
      <c r="C317" s="6" t="s">
        <v>7</v>
      </c>
      <c r="D317" s="6" t="s">
        <v>9</v>
      </c>
      <c r="E317" s="7">
        <v>6.9499999999999996E-3</v>
      </c>
      <c r="F317" s="7">
        <v>1409.90284</v>
      </c>
      <c r="G317" s="7">
        <v>76.018969999999996</v>
      </c>
      <c r="H317" s="7">
        <v>5.8749500000000001</v>
      </c>
      <c r="I317" s="7">
        <v>46.951239999999999</v>
      </c>
      <c r="J317" s="7">
        <v>0.91027999999999998</v>
      </c>
      <c r="K317" s="7">
        <f t="shared" si="79"/>
        <v>1539.6652300000001</v>
      </c>
      <c r="L317" s="7">
        <v>114.86102</v>
      </c>
      <c r="N317" s="6">
        <v>0.63400000000000001</v>
      </c>
      <c r="P317" s="6">
        <v>2020</v>
      </c>
      <c r="Q317" s="6" t="s">
        <v>34</v>
      </c>
      <c r="R317" s="6" t="s">
        <v>7</v>
      </c>
      <c r="S317" s="6" t="s">
        <v>9</v>
      </c>
      <c r="T317" s="7">
        <f t="shared" si="64"/>
        <v>4.4063000000000001E-3</v>
      </c>
      <c r="U317" s="7">
        <f t="shared" si="65"/>
        <v>893.87840056000005</v>
      </c>
      <c r="V317" s="7">
        <f t="shared" si="66"/>
        <v>48.196026979999999</v>
      </c>
      <c r="W317" s="7">
        <f t="shared" si="67"/>
        <v>3.7247183000000001</v>
      </c>
      <c r="X317" s="7">
        <f t="shared" si="68"/>
        <v>29.767086159999998</v>
      </c>
      <c r="Y317" s="7">
        <f t="shared" si="69"/>
        <v>0.57711751999999994</v>
      </c>
      <c r="Z317" s="7">
        <f t="shared" si="70"/>
        <v>976.14775582000004</v>
      </c>
      <c r="AA317" s="7">
        <f t="shared" si="71"/>
        <v>72.821886679999992</v>
      </c>
    </row>
    <row r="318" spans="1:27" x14ac:dyDescent="0.25">
      <c r="A318">
        <v>2020</v>
      </c>
      <c r="B318" t="s">
        <v>34</v>
      </c>
      <c r="C318" t="s">
        <v>19</v>
      </c>
      <c r="D318" s="3" t="s">
        <v>24</v>
      </c>
      <c r="E318" s="1">
        <v>1.388E-2</v>
      </c>
      <c r="F318" s="1">
        <v>1649.12372</v>
      </c>
      <c r="G318" s="1">
        <v>95.802589999999995</v>
      </c>
      <c r="H318" s="1">
        <v>37.388640000000002</v>
      </c>
      <c r="I318" s="1">
        <v>52.97486</v>
      </c>
      <c r="J318" s="1">
        <v>5.1516299999999999</v>
      </c>
      <c r="K318" s="1">
        <f>SUM(E318:J318)</f>
        <v>1840.45532</v>
      </c>
      <c r="L318" s="1">
        <v>135.26778999999999</v>
      </c>
      <c r="N318" s="1">
        <v>1.0025999999999999</v>
      </c>
      <c r="P318">
        <v>2020</v>
      </c>
      <c r="Q318" t="s">
        <v>34</v>
      </c>
      <c r="R318" t="s">
        <v>19</v>
      </c>
      <c r="S318" s="3" t="s">
        <v>24</v>
      </c>
      <c r="T318" s="7">
        <f t="shared" si="64"/>
        <v>1.3916087999999998E-2</v>
      </c>
      <c r="U318" s="7">
        <f t="shared" si="65"/>
        <v>1653.4114416719999</v>
      </c>
      <c r="V318" s="7">
        <f t="shared" si="66"/>
        <v>96.051676733999983</v>
      </c>
      <c r="W318" s="7">
        <f t="shared" si="67"/>
        <v>37.485850464000002</v>
      </c>
      <c r="X318" s="7">
        <f t="shared" si="68"/>
        <v>53.112594635999997</v>
      </c>
      <c r="Y318" s="7">
        <f t="shared" si="69"/>
        <v>5.165024238</v>
      </c>
      <c r="Z318" s="7">
        <f t="shared" si="70"/>
        <v>1845.2405038319998</v>
      </c>
      <c r="AA318" s="7">
        <f t="shared" si="71"/>
        <v>135.61948625399998</v>
      </c>
    </row>
    <row r="319" spans="1:27" s="8" customFormat="1" x14ac:dyDescent="0.25">
      <c r="A319" s="8">
        <v>2020</v>
      </c>
      <c r="B319" s="8" t="s">
        <v>34</v>
      </c>
      <c r="C319" s="8" t="s">
        <v>19</v>
      </c>
      <c r="D319" s="8" t="s">
        <v>25</v>
      </c>
      <c r="E319" s="9">
        <v>1.78E-2</v>
      </c>
      <c r="F319" s="9">
        <v>2170.2862</v>
      </c>
      <c r="G319" s="9">
        <v>127.24189</v>
      </c>
      <c r="H319" s="9">
        <v>51.905929999999998</v>
      </c>
      <c r="I319" s="9">
        <v>64.777119999999996</v>
      </c>
      <c r="J319" s="9">
        <v>7.1081399999999997</v>
      </c>
      <c r="K319" s="9">
        <f>SUM(E319:J319)</f>
        <v>2421.3370799999998</v>
      </c>
      <c r="L319" s="9">
        <v>182.11633</v>
      </c>
      <c r="N319" s="8">
        <v>0.93240999999999996</v>
      </c>
      <c r="P319" s="8">
        <v>2020</v>
      </c>
      <c r="Q319" s="8" t="s">
        <v>34</v>
      </c>
      <c r="R319" s="8" t="s">
        <v>19</v>
      </c>
      <c r="S319" s="8" t="s">
        <v>25</v>
      </c>
      <c r="T319" s="7">
        <f t="shared" si="64"/>
        <v>1.6596897999999999E-2</v>
      </c>
      <c r="U319" s="7">
        <f t="shared" si="65"/>
        <v>2023.596555742</v>
      </c>
      <c r="V319" s="7">
        <f t="shared" si="66"/>
        <v>118.64161065489999</v>
      </c>
      <c r="W319" s="7">
        <f t="shared" si="67"/>
        <v>48.397608191299994</v>
      </c>
      <c r="X319" s="7">
        <f t="shared" si="68"/>
        <v>60.398834459199996</v>
      </c>
      <c r="Y319" s="7">
        <f t="shared" si="69"/>
        <v>6.6277008173999992</v>
      </c>
      <c r="Z319" s="7">
        <f t="shared" si="70"/>
        <v>2257.6789067627997</v>
      </c>
      <c r="AA319" s="7">
        <f t="shared" si="71"/>
        <v>169.80708725529999</v>
      </c>
    </row>
    <row r="320" spans="1:27" s="4" customFormat="1" x14ac:dyDescent="0.25">
      <c r="A320" s="4">
        <v>2020</v>
      </c>
      <c r="B320" s="4" t="s">
        <v>34</v>
      </c>
      <c r="C320" s="4" t="s">
        <v>19</v>
      </c>
      <c r="D320" s="4" t="s">
        <v>26</v>
      </c>
      <c r="E320" s="5">
        <v>3.0710000000000001E-2</v>
      </c>
      <c r="F320" s="5">
        <v>2632.4439200000002</v>
      </c>
      <c r="G320" s="5">
        <v>147.16927999999999</v>
      </c>
      <c r="H320" s="5">
        <v>83.698589999999996</v>
      </c>
      <c r="I320" s="5">
        <v>82.960340000000002</v>
      </c>
      <c r="J320" s="5">
        <v>10.54242</v>
      </c>
      <c r="K320" s="5">
        <f>SUM(E320:J320)</f>
        <v>2956.8452600000005</v>
      </c>
      <c r="L320" s="5">
        <v>220.4862</v>
      </c>
      <c r="N320" s="4">
        <v>1</v>
      </c>
      <c r="P320" s="4">
        <v>2020</v>
      </c>
      <c r="Q320" s="4" t="s">
        <v>34</v>
      </c>
      <c r="R320" s="4" t="s">
        <v>19</v>
      </c>
      <c r="S320" s="4" t="s">
        <v>26</v>
      </c>
      <c r="T320" s="7">
        <f t="shared" si="64"/>
        <v>3.0710000000000001E-2</v>
      </c>
      <c r="U320" s="7">
        <f t="shared" si="65"/>
        <v>2632.4439200000002</v>
      </c>
      <c r="V320" s="7">
        <f t="shared" si="66"/>
        <v>147.16927999999999</v>
      </c>
      <c r="W320" s="7">
        <f t="shared" si="67"/>
        <v>83.698589999999996</v>
      </c>
      <c r="X320" s="7">
        <f t="shared" si="68"/>
        <v>82.960340000000002</v>
      </c>
      <c r="Y320" s="7">
        <f t="shared" si="69"/>
        <v>10.54242</v>
      </c>
      <c r="Z320" s="7">
        <f t="shared" si="70"/>
        <v>2956.8452600000005</v>
      </c>
      <c r="AA320" s="7">
        <f t="shared" si="71"/>
        <v>220.4862</v>
      </c>
    </row>
    <row r="321" spans="1:27" s="6" customFormat="1" x14ac:dyDescent="0.25">
      <c r="A321" s="6">
        <v>2020</v>
      </c>
      <c r="B321" s="6" t="s">
        <v>34</v>
      </c>
      <c r="C321" s="6" t="s">
        <v>7</v>
      </c>
      <c r="D321" s="6" t="s">
        <v>6</v>
      </c>
      <c r="E321" s="7">
        <v>2.5899999999999999E-3</v>
      </c>
      <c r="F321" s="7">
        <v>152.89615000000001</v>
      </c>
      <c r="G321" s="7">
        <v>6.8640400000000001</v>
      </c>
      <c r="H321" s="7">
        <v>0.47965000000000002</v>
      </c>
      <c r="I321" s="7">
        <v>21.900770000000001</v>
      </c>
      <c r="J321" s="7">
        <v>7.2749999999999995E-2</v>
      </c>
      <c r="K321" s="7">
        <f t="shared" ref="K321:K323" si="80">SUM(E321:J321)</f>
        <v>182.21594999999999</v>
      </c>
      <c r="L321" s="7">
        <v>13.93346</v>
      </c>
      <c r="N321" s="6">
        <v>1.2737000000000001</v>
      </c>
      <c r="P321" s="6">
        <v>2020</v>
      </c>
      <c r="Q321" s="6" t="s">
        <v>34</v>
      </c>
      <c r="R321" s="6" t="s">
        <v>7</v>
      </c>
      <c r="S321" s="6" t="s">
        <v>6</v>
      </c>
      <c r="T321" s="7">
        <f t="shared" si="64"/>
        <v>3.2988829999999999E-3</v>
      </c>
      <c r="U321" s="7">
        <f t="shared" si="65"/>
        <v>194.74382625500002</v>
      </c>
      <c r="V321" s="7">
        <f t="shared" si="66"/>
        <v>8.7427277480000001</v>
      </c>
      <c r="W321" s="7">
        <f t="shared" si="67"/>
        <v>0.61093020500000006</v>
      </c>
      <c r="X321" s="7">
        <f t="shared" si="68"/>
        <v>27.895010749000004</v>
      </c>
      <c r="Y321" s="7">
        <f t="shared" si="69"/>
        <v>9.2661674999999999E-2</v>
      </c>
      <c r="Z321" s="7">
        <f t="shared" si="70"/>
        <v>232.08845551499999</v>
      </c>
      <c r="AA321" s="7">
        <f t="shared" si="71"/>
        <v>17.747048002</v>
      </c>
    </row>
    <row r="322" spans="1:27" s="6" customFormat="1" x14ac:dyDescent="0.25">
      <c r="A322" s="6">
        <v>2020</v>
      </c>
      <c r="B322" s="6" t="s">
        <v>34</v>
      </c>
      <c r="C322" s="6" t="s">
        <v>7</v>
      </c>
      <c r="D322" s="6" t="s">
        <v>8</v>
      </c>
      <c r="E322" s="7">
        <v>7.2899999999999996E-3</v>
      </c>
      <c r="F322" s="7">
        <v>1471.01899</v>
      </c>
      <c r="G322" s="7">
        <v>82.961770000000001</v>
      </c>
      <c r="H322" s="7">
        <v>6.8685</v>
      </c>
      <c r="I322" s="7">
        <v>48.00224</v>
      </c>
      <c r="J322" s="7">
        <v>1.05105</v>
      </c>
      <c r="K322" s="7">
        <f t="shared" si="80"/>
        <v>1609.90984</v>
      </c>
      <c r="L322" s="7">
        <v>121.21682</v>
      </c>
      <c r="N322" s="6">
        <v>0.16539999999999999</v>
      </c>
      <c r="P322" s="6">
        <v>2020</v>
      </c>
      <c r="Q322" s="6" t="s">
        <v>34</v>
      </c>
      <c r="R322" s="6" t="s">
        <v>7</v>
      </c>
      <c r="S322" s="6" t="s">
        <v>8</v>
      </c>
      <c r="T322" s="7">
        <f t="shared" si="64"/>
        <v>1.2057659999999998E-3</v>
      </c>
      <c r="U322" s="7">
        <f t="shared" si="65"/>
        <v>243.30654094599998</v>
      </c>
      <c r="V322" s="7">
        <f t="shared" si="66"/>
        <v>13.721876757999999</v>
      </c>
      <c r="W322" s="7">
        <f t="shared" si="67"/>
        <v>1.1360498999999999</v>
      </c>
      <c r="X322" s="7">
        <f t="shared" si="68"/>
        <v>7.939570496</v>
      </c>
      <c r="Y322" s="7">
        <f t="shared" si="69"/>
        <v>0.17384367000000001</v>
      </c>
      <c r="Z322" s="7">
        <f t="shared" si="70"/>
        <v>266.27908753599996</v>
      </c>
      <c r="AA322" s="7">
        <f t="shared" si="71"/>
        <v>20.049262027999998</v>
      </c>
    </row>
    <row r="323" spans="1:27" s="6" customFormat="1" x14ac:dyDescent="0.25">
      <c r="A323" s="6">
        <v>2020</v>
      </c>
      <c r="B323" s="6" t="s">
        <v>34</v>
      </c>
      <c r="C323" s="6" t="s">
        <v>7</v>
      </c>
      <c r="D323" s="6" t="s">
        <v>9</v>
      </c>
      <c r="E323" s="7">
        <v>6.9499999999999996E-3</v>
      </c>
      <c r="F323" s="7">
        <v>1409.90284</v>
      </c>
      <c r="G323" s="7">
        <v>76.018969999999996</v>
      </c>
      <c r="H323" s="7">
        <v>5.8749500000000001</v>
      </c>
      <c r="I323" s="7">
        <v>46.951239999999999</v>
      </c>
      <c r="J323" s="7">
        <v>0.91027999999999998</v>
      </c>
      <c r="K323" s="7">
        <f t="shared" si="80"/>
        <v>1539.6652300000001</v>
      </c>
      <c r="L323" s="7">
        <v>114.86102</v>
      </c>
      <c r="N323" s="6">
        <v>0.97119999999999995</v>
      </c>
      <c r="P323" s="6">
        <v>2020</v>
      </c>
      <c r="Q323" s="6" t="s">
        <v>34</v>
      </c>
      <c r="R323" s="6" t="s">
        <v>7</v>
      </c>
      <c r="S323" s="6" t="s">
        <v>9</v>
      </c>
      <c r="T323" s="7">
        <f t="shared" si="64"/>
        <v>6.7498399999999991E-3</v>
      </c>
      <c r="U323" s="7">
        <f t="shared" si="65"/>
        <v>1369.2976382079999</v>
      </c>
      <c r="V323" s="7">
        <f t="shared" si="66"/>
        <v>73.829623663999996</v>
      </c>
      <c r="W323" s="7">
        <f t="shared" si="67"/>
        <v>5.7057514400000002</v>
      </c>
      <c r="X323" s="7">
        <f t="shared" si="68"/>
        <v>45.599044287999995</v>
      </c>
      <c r="Y323" s="7">
        <f t="shared" si="69"/>
        <v>0.88406393599999988</v>
      </c>
      <c r="Z323" s="7">
        <f t="shared" si="70"/>
        <v>1495.322871376</v>
      </c>
      <c r="AA323" s="7">
        <f t="shared" si="71"/>
        <v>111.55302262399999</v>
      </c>
    </row>
    <row r="324" spans="1:27" x14ac:dyDescent="0.25">
      <c r="A324">
        <v>2020</v>
      </c>
      <c r="B324" t="s">
        <v>34</v>
      </c>
      <c r="C324" t="s">
        <v>20</v>
      </c>
      <c r="D324" s="3" t="s">
        <v>28</v>
      </c>
      <c r="E324" s="1">
        <v>1.538E-2</v>
      </c>
      <c r="F324" s="1">
        <v>2597.2141000000001</v>
      </c>
      <c r="G324" s="1">
        <v>149.19865999999999</v>
      </c>
      <c r="H324" s="1">
        <v>43.253450000000001</v>
      </c>
      <c r="I324" s="1">
        <v>70.956310000000002</v>
      </c>
      <c r="J324" s="1">
        <v>6.1389100000000001</v>
      </c>
      <c r="K324" s="1">
        <f>SUM(E324:J324)</f>
        <v>2866.7768100000003</v>
      </c>
      <c r="L324" s="1">
        <v>214.02813</v>
      </c>
      <c r="N324" s="1">
        <v>1.0623</v>
      </c>
      <c r="P324">
        <v>2020</v>
      </c>
      <c r="Q324" t="s">
        <v>34</v>
      </c>
      <c r="R324" t="s">
        <v>20</v>
      </c>
      <c r="S324" s="3" t="s">
        <v>28</v>
      </c>
      <c r="T324" s="7">
        <f t="shared" si="64"/>
        <v>1.6338174E-2</v>
      </c>
      <c r="U324" s="7">
        <f t="shared" si="65"/>
        <v>2759.0205384300002</v>
      </c>
      <c r="V324" s="7">
        <f t="shared" si="66"/>
        <v>158.49373651799999</v>
      </c>
      <c r="W324" s="7">
        <f t="shared" si="67"/>
        <v>45.948139935</v>
      </c>
      <c r="X324" s="7">
        <f t="shared" si="68"/>
        <v>75.376888113000007</v>
      </c>
      <c r="Y324" s="7">
        <f t="shared" si="69"/>
        <v>6.5213640929999999</v>
      </c>
      <c r="Z324" s="7">
        <f t="shared" si="70"/>
        <v>3045.3770052630002</v>
      </c>
      <c r="AA324" s="7">
        <f t="shared" si="71"/>
        <v>227.362082499</v>
      </c>
    </row>
    <row r="325" spans="1:27" s="10" customFormat="1" x14ac:dyDescent="0.25">
      <c r="A325" s="10">
        <v>2020</v>
      </c>
      <c r="B325" s="10" t="s">
        <v>34</v>
      </c>
      <c r="C325" s="10" t="s">
        <v>20</v>
      </c>
      <c r="D325" s="10" t="s">
        <v>27</v>
      </c>
      <c r="E325" s="11">
        <v>4.2430000000000002E-2</v>
      </c>
      <c r="F325" s="11">
        <v>3389.8033099999998</v>
      </c>
      <c r="G325" s="11">
        <v>184.87759</v>
      </c>
      <c r="H325" s="11">
        <v>100.24109</v>
      </c>
      <c r="I325" s="11">
        <v>91.820679999999996</v>
      </c>
      <c r="J325" s="11">
        <v>13.30968</v>
      </c>
      <c r="K325" s="11">
        <f>SUM(E325:J325)</f>
        <v>3780.0947799999994</v>
      </c>
      <c r="L325" s="11">
        <v>268.34489000000002</v>
      </c>
      <c r="N325" s="10">
        <v>0.98834999999999995</v>
      </c>
      <c r="P325" s="10">
        <v>2020</v>
      </c>
      <c r="Q325" s="10" t="s">
        <v>34</v>
      </c>
      <c r="R325" s="10" t="s">
        <v>20</v>
      </c>
      <c r="S325" s="10" t="s">
        <v>27</v>
      </c>
      <c r="T325" s="7">
        <f t="shared" si="64"/>
        <v>4.1935690499999997E-2</v>
      </c>
      <c r="U325" s="7">
        <f t="shared" si="65"/>
        <v>3350.3121014384997</v>
      </c>
      <c r="V325" s="7">
        <f t="shared" si="66"/>
        <v>182.7237660765</v>
      </c>
      <c r="W325" s="7">
        <f t="shared" si="67"/>
        <v>99.073281301499989</v>
      </c>
      <c r="X325" s="7">
        <f t="shared" si="68"/>
        <v>90.750969077999997</v>
      </c>
      <c r="Y325" s="7">
        <f t="shared" si="69"/>
        <v>13.154622227999999</v>
      </c>
      <c r="Z325" s="7">
        <f t="shared" si="70"/>
        <v>3736.0566758129994</v>
      </c>
      <c r="AA325" s="7">
        <f t="shared" si="71"/>
        <v>265.21867203150003</v>
      </c>
    </row>
    <row r="326" spans="1:27" s="8" customFormat="1" x14ac:dyDescent="0.25">
      <c r="A326" s="8">
        <v>2020</v>
      </c>
      <c r="B326" s="8" t="s">
        <v>34</v>
      </c>
      <c r="C326" s="8" t="s">
        <v>20</v>
      </c>
      <c r="D326" s="8" t="s">
        <v>29</v>
      </c>
      <c r="E326" s="9">
        <v>4.786E-2</v>
      </c>
      <c r="F326" s="9">
        <v>3990.17497</v>
      </c>
      <c r="G326" s="9">
        <v>220.19560000000001</v>
      </c>
      <c r="H326" s="9">
        <v>117.95749000000001</v>
      </c>
      <c r="I326" s="9">
        <v>105.14317</v>
      </c>
      <c r="J326" s="9">
        <v>15.67686</v>
      </c>
      <c r="K326" s="9">
        <f>SUM(E326:J326)</f>
        <v>4449.1959499999994</v>
      </c>
      <c r="L326" s="9">
        <v>321.10845999999998</v>
      </c>
      <c r="N326" s="8">
        <v>0.93240999999999996</v>
      </c>
      <c r="P326" s="8">
        <v>2020</v>
      </c>
      <c r="Q326" s="8" t="s">
        <v>34</v>
      </c>
      <c r="R326" s="8" t="s">
        <v>20</v>
      </c>
      <c r="S326" s="8" t="s">
        <v>29</v>
      </c>
      <c r="T326" s="7">
        <f t="shared" si="64"/>
        <v>4.4625142600000001E-2</v>
      </c>
      <c r="U326" s="7">
        <f t="shared" si="65"/>
        <v>3720.4790437777001</v>
      </c>
      <c r="V326" s="7">
        <f t="shared" si="66"/>
        <v>205.31257939599999</v>
      </c>
      <c r="W326" s="7">
        <f t="shared" si="67"/>
        <v>109.9847432509</v>
      </c>
      <c r="X326" s="7">
        <f t="shared" si="68"/>
        <v>98.036543139700001</v>
      </c>
      <c r="Y326" s="7">
        <f t="shared" si="69"/>
        <v>14.617261032599998</v>
      </c>
      <c r="Z326" s="7">
        <f t="shared" si="70"/>
        <v>4148.4747957394993</v>
      </c>
      <c r="AA326" s="7">
        <f t="shared" si="71"/>
        <v>299.40473918859999</v>
      </c>
    </row>
    <row r="327" spans="1:27" s="4" customFormat="1" x14ac:dyDescent="0.25">
      <c r="A327" s="4">
        <v>2020</v>
      </c>
      <c r="B327" s="4" t="s">
        <v>34</v>
      </c>
      <c r="C327" s="4" t="s">
        <v>20</v>
      </c>
      <c r="D327" s="4" t="s">
        <v>30</v>
      </c>
      <c r="E327" s="5">
        <v>5.8729999999999997E-2</v>
      </c>
      <c r="F327" s="5">
        <v>4329.3264099999997</v>
      </c>
      <c r="G327" s="5">
        <v>233.84025</v>
      </c>
      <c r="H327" s="5">
        <v>145.28572</v>
      </c>
      <c r="I327" s="5">
        <v>120.59805</v>
      </c>
      <c r="J327" s="5">
        <v>18.531980000000001</v>
      </c>
      <c r="K327" s="5">
        <f>SUM(E327:J327)</f>
        <v>4847.6411399999988</v>
      </c>
      <c r="L327" s="5">
        <v>350.08384999999998</v>
      </c>
      <c r="N327" s="4">
        <v>1</v>
      </c>
      <c r="P327" s="4">
        <v>2020</v>
      </c>
      <c r="Q327" s="4" t="s">
        <v>34</v>
      </c>
      <c r="R327" s="4" t="s">
        <v>20</v>
      </c>
      <c r="S327" s="4" t="s">
        <v>30</v>
      </c>
      <c r="T327" s="7">
        <f t="shared" ref="T327:T390" si="81">E327*$N327</f>
        <v>5.8729999999999997E-2</v>
      </c>
      <c r="U327" s="7">
        <f t="shared" ref="U327:U390" si="82">F327*$N327</f>
        <v>4329.3264099999997</v>
      </c>
      <c r="V327" s="7">
        <f t="shared" ref="V327:V390" si="83">G327*$N327</f>
        <v>233.84025</v>
      </c>
      <c r="W327" s="7">
        <f t="shared" ref="W327:W390" si="84">H327*$N327</f>
        <v>145.28572</v>
      </c>
      <c r="X327" s="7">
        <f t="shared" ref="X327:X390" si="85">I327*$N327</f>
        <v>120.59805</v>
      </c>
      <c r="Y327" s="7">
        <f t="shared" ref="Y327:Y390" si="86">J327*$N327</f>
        <v>18.531980000000001</v>
      </c>
      <c r="Z327" s="7">
        <f t="shared" ref="Z327:Z390" si="87">K327*$N327</f>
        <v>4847.6411399999988</v>
      </c>
      <c r="AA327" s="7">
        <f t="shared" ref="AA327:AA390" si="88">L327*$N327</f>
        <v>350.08384999999998</v>
      </c>
    </row>
    <row r="328" spans="1:27" x14ac:dyDescent="0.25">
      <c r="T328" s="7">
        <f t="shared" si="81"/>
        <v>0</v>
      </c>
      <c r="U328" s="7">
        <f t="shared" si="82"/>
        <v>0</v>
      </c>
      <c r="V328" s="7">
        <f t="shared" si="83"/>
        <v>0</v>
      </c>
      <c r="W328" s="7">
        <f t="shared" si="84"/>
        <v>0</v>
      </c>
      <c r="X328" s="7">
        <f t="shared" si="85"/>
        <v>0</v>
      </c>
      <c r="Y328" s="7">
        <f t="shared" si="86"/>
        <v>0</v>
      </c>
      <c r="Z328" s="7">
        <f t="shared" si="87"/>
        <v>0</v>
      </c>
      <c r="AA328" s="7">
        <f t="shared" si="88"/>
        <v>0</v>
      </c>
    </row>
    <row r="329" spans="1:27" s="6" customFormat="1" x14ac:dyDescent="0.25">
      <c r="A329" s="6">
        <v>2020</v>
      </c>
      <c r="B329" s="6" t="s">
        <v>37</v>
      </c>
      <c r="C329" s="6" t="s">
        <v>7</v>
      </c>
      <c r="D329" s="6" t="s">
        <v>6</v>
      </c>
      <c r="E329" s="7">
        <v>2.32E-3</v>
      </c>
      <c r="F329" s="7">
        <v>140.43163000000001</v>
      </c>
      <c r="G329" s="7">
        <v>0.21947</v>
      </c>
      <c r="H329" s="7">
        <v>0.40653</v>
      </c>
      <c r="I329" s="7">
        <v>19.971550000000001</v>
      </c>
      <c r="J329" s="7">
        <v>5.3609999999999998E-2</v>
      </c>
      <c r="K329" s="7">
        <f t="shared" ref="K329:K335" si="89">SUM(E329:J329)</f>
        <v>161.08511000000001</v>
      </c>
      <c r="L329" s="7">
        <v>9.8604900000000004</v>
      </c>
      <c r="N329" s="6">
        <v>1.4399</v>
      </c>
      <c r="P329" s="6">
        <v>2020</v>
      </c>
      <c r="Q329" s="6" t="s">
        <v>37</v>
      </c>
      <c r="R329" s="6" t="s">
        <v>7</v>
      </c>
      <c r="S329" s="6" t="s">
        <v>6</v>
      </c>
      <c r="T329" s="7">
        <f t="shared" si="81"/>
        <v>3.3405679999999999E-3</v>
      </c>
      <c r="U329" s="7">
        <f t="shared" si="82"/>
        <v>202.20750403700001</v>
      </c>
      <c r="V329" s="7">
        <f t="shared" si="83"/>
        <v>0.31601485299999998</v>
      </c>
      <c r="W329" s="7">
        <f t="shared" si="84"/>
        <v>0.58536254700000001</v>
      </c>
      <c r="X329" s="7">
        <f t="shared" si="85"/>
        <v>28.757034845</v>
      </c>
      <c r="Y329" s="7">
        <f t="shared" si="86"/>
        <v>7.7193038999999991E-2</v>
      </c>
      <c r="Z329" s="7">
        <f t="shared" si="87"/>
        <v>231.94644988900001</v>
      </c>
      <c r="AA329" s="7">
        <f t="shared" si="88"/>
        <v>14.198119551</v>
      </c>
    </row>
    <row r="330" spans="1:27" s="6" customFormat="1" x14ac:dyDescent="0.25">
      <c r="A330" s="6">
        <v>2020</v>
      </c>
      <c r="B330" s="6" t="s">
        <v>37</v>
      </c>
      <c r="C330" s="6" t="s">
        <v>7</v>
      </c>
      <c r="D330" s="6" t="s">
        <v>8</v>
      </c>
      <c r="E330" s="7">
        <v>4.1000000000000003E-3</v>
      </c>
      <c r="F330" s="7">
        <v>1347.3943200000001</v>
      </c>
      <c r="G330" s="7">
        <v>3.2050100000000001</v>
      </c>
      <c r="H330" s="7">
        <v>6.02264</v>
      </c>
      <c r="I330" s="7">
        <v>24.902329999999999</v>
      </c>
      <c r="J330" s="7">
        <v>0.82547999999999999</v>
      </c>
      <c r="K330" s="7">
        <f t="shared" si="89"/>
        <v>1382.3538799999999</v>
      </c>
      <c r="L330" s="7">
        <v>74.103920000000002</v>
      </c>
      <c r="N330" s="6">
        <v>0.187</v>
      </c>
      <c r="P330" s="6">
        <v>2020</v>
      </c>
      <c r="Q330" s="6" t="s">
        <v>37</v>
      </c>
      <c r="R330" s="6" t="s">
        <v>7</v>
      </c>
      <c r="S330" s="6" t="s">
        <v>8</v>
      </c>
      <c r="T330" s="7">
        <f t="shared" si="81"/>
        <v>7.6670000000000004E-4</v>
      </c>
      <c r="U330" s="7">
        <f t="shared" si="82"/>
        <v>251.96273784000002</v>
      </c>
      <c r="V330" s="7">
        <f t="shared" si="83"/>
        <v>0.59933687000000002</v>
      </c>
      <c r="W330" s="7">
        <f t="shared" si="84"/>
        <v>1.1262336799999999</v>
      </c>
      <c r="X330" s="7">
        <f t="shared" si="85"/>
        <v>4.6567357099999995</v>
      </c>
      <c r="Y330" s="7">
        <f t="shared" si="86"/>
        <v>0.15436475999999999</v>
      </c>
      <c r="Z330" s="7">
        <f t="shared" si="87"/>
        <v>258.50017556</v>
      </c>
      <c r="AA330" s="7">
        <f t="shared" si="88"/>
        <v>13.85743304</v>
      </c>
    </row>
    <row r="331" spans="1:27" s="6" customFormat="1" x14ac:dyDescent="0.25">
      <c r="A331" s="6">
        <v>2020</v>
      </c>
      <c r="B331" s="6" t="s">
        <v>37</v>
      </c>
      <c r="C331" s="6" t="s">
        <v>7</v>
      </c>
      <c r="D331" s="6" t="s">
        <v>9</v>
      </c>
      <c r="E331" s="7">
        <v>4.0200000000000001E-3</v>
      </c>
      <c r="F331" s="7">
        <v>1295.89915</v>
      </c>
      <c r="G331" s="7">
        <v>2.6998199999999999</v>
      </c>
      <c r="H331" s="7">
        <v>5.0969300000000004</v>
      </c>
      <c r="I331" s="7">
        <v>25.715070000000001</v>
      </c>
      <c r="J331" s="7">
        <v>0.70284999999999997</v>
      </c>
      <c r="K331" s="7">
        <f t="shared" si="89"/>
        <v>1330.1178399999999</v>
      </c>
      <c r="L331" s="7">
        <v>71.526430000000005</v>
      </c>
      <c r="N331" s="6">
        <v>1.0979000000000001</v>
      </c>
      <c r="P331" s="6">
        <v>2020</v>
      </c>
      <c r="Q331" s="6" t="s">
        <v>37</v>
      </c>
      <c r="R331" s="6" t="s">
        <v>7</v>
      </c>
      <c r="S331" s="6" t="s">
        <v>9</v>
      </c>
      <c r="T331" s="7">
        <f t="shared" si="81"/>
        <v>4.4135580000000006E-3</v>
      </c>
      <c r="U331" s="7">
        <f t="shared" si="82"/>
        <v>1422.767676785</v>
      </c>
      <c r="V331" s="7">
        <f t="shared" si="83"/>
        <v>2.964132378</v>
      </c>
      <c r="W331" s="7">
        <f t="shared" si="84"/>
        <v>5.5959194470000009</v>
      </c>
      <c r="X331" s="7">
        <f t="shared" si="85"/>
        <v>28.232575353000005</v>
      </c>
      <c r="Y331" s="7">
        <f t="shared" si="86"/>
        <v>0.771659015</v>
      </c>
      <c r="Z331" s="7">
        <f t="shared" si="87"/>
        <v>1460.336376536</v>
      </c>
      <c r="AA331" s="7">
        <f t="shared" si="88"/>
        <v>78.528867497000007</v>
      </c>
    </row>
    <row r="332" spans="1:27" x14ac:dyDescent="0.25">
      <c r="A332">
        <v>2020</v>
      </c>
      <c r="B332" t="s">
        <v>37</v>
      </c>
      <c r="C332" t="s">
        <v>18</v>
      </c>
      <c r="D332" s="3" t="s">
        <v>17</v>
      </c>
      <c r="E332" s="1">
        <v>5.0000000000000001E-3</v>
      </c>
      <c r="F332" s="1">
        <v>1666.3108500000001</v>
      </c>
      <c r="G332" s="1">
        <v>4.0859699999999997</v>
      </c>
      <c r="H332" s="1">
        <v>8.0487599999999997</v>
      </c>
      <c r="I332" s="1">
        <v>29.919270000000001</v>
      </c>
      <c r="J332" s="1">
        <v>1.1069800000000001</v>
      </c>
      <c r="K332" s="1">
        <f t="shared" si="89"/>
        <v>1709.4768300000003</v>
      </c>
      <c r="L332" s="1">
        <v>91.778769999999994</v>
      </c>
      <c r="N332" s="1">
        <v>1.1269</v>
      </c>
      <c r="P332">
        <v>2020</v>
      </c>
      <c r="Q332" t="s">
        <v>37</v>
      </c>
      <c r="R332" t="s">
        <v>18</v>
      </c>
      <c r="S332" s="3" t="s">
        <v>17</v>
      </c>
      <c r="T332" s="7">
        <f t="shared" si="81"/>
        <v>5.6344999999999998E-3</v>
      </c>
      <c r="U332" s="7">
        <f t="shared" si="82"/>
        <v>1877.7656968650001</v>
      </c>
      <c r="V332" s="7">
        <f t="shared" si="83"/>
        <v>4.6044795929999998</v>
      </c>
      <c r="W332" s="7">
        <f t="shared" si="84"/>
        <v>9.0701476440000004</v>
      </c>
      <c r="X332" s="7">
        <f t="shared" si="85"/>
        <v>33.716025363</v>
      </c>
      <c r="Y332" s="7">
        <f t="shared" si="86"/>
        <v>1.2474557620000002</v>
      </c>
      <c r="Z332" s="7">
        <f t="shared" si="87"/>
        <v>1926.4094397270003</v>
      </c>
      <c r="AA332" s="7">
        <f t="shared" si="88"/>
        <v>103.42549591299999</v>
      </c>
    </row>
    <row r="333" spans="1:27" s="10" customFormat="1" x14ac:dyDescent="0.25">
      <c r="A333" s="10">
        <v>2020</v>
      </c>
      <c r="B333" s="10" t="s">
        <v>37</v>
      </c>
      <c r="C333" s="10" t="s">
        <v>18</v>
      </c>
      <c r="D333" s="10" t="s">
        <v>21</v>
      </c>
      <c r="E333" s="11">
        <v>3.15E-2</v>
      </c>
      <c r="F333" s="11">
        <v>2489.26665</v>
      </c>
      <c r="G333" s="11">
        <v>24.346540000000001</v>
      </c>
      <c r="H333" s="11">
        <v>62.878799999999998</v>
      </c>
      <c r="I333" s="11">
        <v>48.286850000000001</v>
      </c>
      <c r="J333" s="11">
        <v>7.9601800000000003</v>
      </c>
      <c r="K333" s="11">
        <f t="shared" si="89"/>
        <v>2632.77052</v>
      </c>
      <c r="L333" s="11">
        <v>139.99891</v>
      </c>
      <c r="N333" s="10">
        <v>0.98834999999999995</v>
      </c>
      <c r="P333" s="10">
        <v>2020</v>
      </c>
      <c r="Q333" s="10" t="s">
        <v>37</v>
      </c>
      <c r="R333" s="10" t="s">
        <v>18</v>
      </c>
      <c r="S333" s="10" t="s">
        <v>21</v>
      </c>
      <c r="T333" s="7">
        <f t="shared" si="81"/>
        <v>3.1133024999999998E-2</v>
      </c>
      <c r="U333" s="7">
        <f t="shared" si="82"/>
        <v>2460.2666935274997</v>
      </c>
      <c r="V333" s="7">
        <f t="shared" si="83"/>
        <v>24.062902809000001</v>
      </c>
      <c r="W333" s="7">
        <f t="shared" si="84"/>
        <v>62.146261979999998</v>
      </c>
      <c r="X333" s="7">
        <f t="shared" si="85"/>
        <v>47.724308197500001</v>
      </c>
      <c r="Y333" s="7">
        <f t="shared" si="86"/>
        <v>7.8674439029999998</v>
      </c>
      <c r="Z333" s="7">
        <f t="shared" si="87"/>
        <v>2602.0987434419999</v>
      </c>
      <c r="AA333" s="7">
        <f t="shared" si="88"/>
        <v>138.3679226985</v>
      </c>
    </row>
    <row r="334" spans="1:27" s="8" customFormat="1" x14ac:dyDescent="0.25">
      <c r="A334" s="8">
        <v>2020</v>
      </c>
      <c r="B334" s="8" t="s">
        <v>37</v>
      </c>
      <c r="C334" s="8" t="s">
        <v>18</v>
      </c>
      <c r="D334" s="8" t="s">
        <v>22</v>
      </c>
      <c r="E334" s="9">
        <v>3.5529999999999999E-2</v>
      </c>
      <c r="F334" s="9">
        <v>3001.33662</v>
      </c>
      <c r="G334" s="9">
        <v>31.76435</v>
      </c>
      <c r="H334" s="9">
        <v>78.152439999999999</v>
      </c>
      <c r="I334" s="9">
        <v>53.693210000000001</v>
      </c>
      <c r="J334" s="9">
        <v>9.9537700000000005</v>
      </c>
      <c r="K334" s="9">
        <f t="shared" si="89"/>
        <v>3174.9359199999999</v>
      </c>
      <c r="L334" s="9">
        <v>173.86364</v>
      </c>
      <c r="N334" s="8">
        <v>0.93240999999999996</v>
      </c>
      <c r="P334" s="8">
        <v>2020</v>
      </c>
      <c r="Q334" s="8" t="s">
        <v>37</v>
      </c>
      <c r="R334" s="8" t="s">
        <v>18</v>
      </c>
      <c r="S334" s="8" t="s">
        <v>22</v>
      </c>
      <c r="T334" s="7">
        <f t="shared" si="81"/>
        <v>3.3128527299999995E-2</v>
      </c>
      <c r="U334" s="7">
        <f t="shared" si="82"/>
        <v>2798.4762778541999</v>
      </c>
      <c r="V334" s="7">
        <f t="shared" si="83"/>
        <v>29.617397583500001</v>
      </c>
      <c r="W334" s="7">
        <f t="shared" si="84"/>
        <v>72.870116580399994</v>
      </c>
      <c r="X334" s="7">
        <f t="shared" si="85"/>
        <v>50.0640859361</v>
      </c>
      <c r="Y334" s="7">
        <f t="shared" si="86"/>
        <v>9.2809946856999996</v>
      </c>
      <c r="Z334" s="7">
        <f t="shared" si="87"/>
        <v>2960.3420011671997</v>
      </c>
      <c r="AA334" s="7">
        <f t="shared" si="88"/>
        <v>162.11219657239999</v>
      </c>
    </row>
    <row r="335" spans="1:27" s="4" customFormat="1" x14ac:dyDescent="0.25">
      <c r="A335" s="4">
        <v>2020</v>
      </c>
      <c r="B335" s="4" t="s">
        <v>37</v>
      </c>
      <c r="C335" s="4" t="s">
        <v>18</v>
      </c>
      <c r="D335" s="4" t="s">
        <v>23</v>
      </c>
      <c r="E335" s="5">
        <v>4.7120000000000002E-2</v>
      </c>
      <c r="F335" s="5">
        <v>3401.98576</v>
      </c>
      <c r="G335" s="5">
        <v>55.299570000000003</v>
      </c>
      <c r="H335" s="5">
        <v>108.13978</v>
      </c>
      <c r="I335" s="5">
        <v>71.799419999999998</v>
      </c>
      <c r="J335" s="5">
        <v>13.187519999999999</v>
      </c>
      <c r="K335" s="5">
        <f t="shared" si="89"/>
        <v>3650.4591700000001</v>
      </c>
      <c r="L335" s="5">
        <v>211.04706999999999</v>
      </c>
      <c r="N335" s="4">
        <v>1</v>
      </c>
      <c r="P335" s="4">
        <v>2020</v>
      </c>
      <c r="Q335" s="4" t="s">
        <v>37</v>
      </c>
      <c r="R335" s="4" t="s">
        <v>18</v>
      </c>
      <c r="S335" s="4" t="s">
        <v>23</v>
      </c>
      <c r="T335" s="7">
        <f t="shared" si="81"/>
        <v>4.7120000000000002E-2</v>
      </c>
      <c r="U335" s="7">
        <f t="shared" si="82"/>
        <v>3401.98576</v>
      </c>
      <c r="V335" s="7">
        <f t="shared" si="83"/>
        <v>55.299570000000003</v>
      </c>
      <c r="W335" s="7">
        <f t="shared" si="84"/>
        <v>108.13978</v>
      </c>
      <c r="X335" s="7">
        <f t="shared" si="85"/>
        <v>71.799419999999998</v>
      </c>
      <c r="Y335" s="7">
        <f t="shared" si="86"/>
        <v>13.187519999999999</v>
      </c>
      <c r="Z335" s="7">
        <f t="shared" si="87"/>
        <v>3650.4591700000001</v>
      </c>
      <c r="AA335" s="7">
        <f t="shared" si="88"/>
        <v>211.04706999999999</v>
      </c>
    </row>
    <row r="336" spans="1:27" s="6" customFormat="1" x14ac:dyDescent="0.25">
      <c r="A336" s="6">
        <v>2020</v>
      </c>
      <c r="B336" s="6" t="s">
        <v>37</v>
      </c>
      <c r="C336" s="6" t="s">
        <v>7</v>
      </c>
      <c r="D336" s="6" t="s">
        <v>6</v>
      </c>
      <c r="E336" s="7">
        <v>2.32E-3</v>
      </c>
      <c r="F336" s="7">
        <v>140.43163000000001</v>
      </c>
      <c r="G336" s="7">
        <v>0.21947</v>
      </c>
      <c r="H336" s="7">
        <v>0.40653</v>
      </c>
      <c r="I336" s="7">
        <v>19.971550000000001</v>
      </c>
      <c r="J336" s="7">
        <v>5.3609999999999998E-2</v>
      </c>
      <c r="K336" s="7">
        <v>161.08511000000001</v>
      </c>
      <c r="L336" s="7">
        <v>9.8604900000000004</v>
      </c>
      <c r="N336" s="6">
        <v>0.83150000000000002</v>
      </c>
      <c r="P336" s="6">
        <v>2020</v>
      </c>
      <c r="Q336" s="6" t="s">
        <v>37</v>
      </c>
      <c r="R336" s="6" t="s">
        <v>7</v>
      </c>
      <c r="S336" s="6" t="s">
        <v>6</v>
      </c>
      <c r="T336" s="7">
        <f t="shared" si="81"/>
        <v>1.9290800000000001E-3</v>
      </c>
      <c r="U336" s="7">
        <f t="shared" si="82"/>
        <v>116.76890034500001</v>
      </c>
      <c r="V336" s="7">
        <f t="shared" si="83"/>
        <v>0.18248930499999999</v>
      </c>
      <c r="W336" s="7">
        <f t="shared" si="84"/>
        <v>0.33802969500000002</v>
      </c>
      <c r="X336" s="7">
        <f t="shared" si="85"/>
        <v>16.606343825</v>
      </c>
      <c r="Y336" s="7">
        <f t="shared" si="86"/>
        <v>4.4576714999999996E-2</v>
      </c>
      <c r="Z336" s="7">
        <f t="shared" si="87"/>
        <v>133.94226896500001</v>
      </c>
      <c r="AA336" s="7">
        <f t="shared" si="88"/>
        <v>8.1989974350000008</v>
      </c>
    </row>
    <row r="337" spans="1:27" s="6" customFormat="1" x14ac:dyDescent="0.25">
      <c r="A337" s="6">
        <v>2020</v>
      </c>
      <c r="B337" s="6" t="s">
        <v>37</v>
      </c>
      <c r="C337" s="6" t="s">
        <v>7</v>
      </c>
      <c r="D337" s="6" t="s">
        <v>8</v>
      </c>
      <c r="E337" s="7">
        <v>4.1000000000000003E-3</v>
      </c>
      <c r="F337" s="7">
        <v>1347.3943200000001</v>
      </c>
      <c r="G337" s="7">
        <v>3.2050100000000001</v>
      </c>
      <c r="H337" s="7">
        <v>6.02264</v>
      </c>
      <c r="I337" s="7">
        <v>24.902329999999999</v>
      </c>
      <c r="J337" s="7">
        <v>0.82547999999999999</v>
      </c>
      <c r="K337" s="7">
        <v>1382.3538799999999</v>
      </c>
      <c r="L337" s="7">
        <v>74.103920000000002</v>
      </c>
      <c r="N337" s="6">
        <v>0.108</v>
      </c>
      <c r="P337" s="6">
        <v>2020</v>
      </c>
      <c r="Q337" s="6" t="s">
        <v>37</v>
      </c>
      <c r="R337" s="6" t="s">
        <v>7</v>
      </c>
      <c r="S337" s="6" t="s">
        <v>8</v>
      </c>
      <c r="T337" s="7">
        <f t="shared" si="81"/>
        <v>4.4280000000000003E-4</v>
      </c>
      <c r="U337" s="7">
        <f t="shared" si="82"/>
        <v>145.51858656000002</v>
      </c>
      <c r="V337" s="7">
        <f t="shared" si="83"/>
        <v>0.34614107999999999</v>
      </c>
      <c r="W337" s="7">
        <f t="shared" si="84"/>
        <v>0.65044511999999999</v>
      </c>
      <c r="X337" s="7">
        <f t="shared" si="85"/>
        <v>2.6894516399999997</v>
      </c>
      <c r="Y337" s="7">
        <f t="shared" si="86"/>
        <v>8.9151839999999996E-2</v>
      </c>
      <c r="Z337" s="7">
        <f t="shared" si="87"/>
        <v>149.29421903999997</v>
      </c>
      <c r="AA337" s="7">
        <f t="shared" si="88"/>
        <v>8.0032233599999998</v>
      </c>
    </row>
    <row r="338" spans="1:27" s="6" customFormat="1" x14ac:dyDescent="0.25">
      <c r="A338" s="6">
        <v>2020</v>
      </c>
      <c r="B338" s="6" t="s">
        <v>37</v>
      </c>
      <c r="C338" s="6" t="s">
        <v>7</v>
      </c>
      <c r="D338" s="6" t="s">
        <v>9</v>
      </c>
      <c r="E338" s="7">
        <v>4.0200000000000001E-3</v>
      </c>
      <c r="F338" s="7">
        <v>1295.89915</v>
      </c>
      <c r="G338" s="7">
        <v>2.6998199999999999</v>
      </c>
      <c r="H338" s="7">
        <v>5.0969300000000004</v>
      </c>
      <c r="I338" s="7">
        <v>25.715070000000001</v>
      </c>
      <c r="J338" s="7">
        <v>0.70284999999999997</v>
      </c>
      <c r="K338" s="7">
        <v>1330.1178399999999</v>
      </c>
      <c r="L338" s="7">
        <v>71.526430000000005</v>
      </c>
      <c r="N338" s="6">
        <v>0.63400000000000001</v>
      </c>
      <c r="P338" s="6">
        <v>2020</v>
      </c>
      <c r="Q338" s="6" t="s">
        <v>37</v>
      </c>
      <c r="R338" s="6" t="s">
        <v>7</v>
      </c>
      <c r="S338" s="6" t="s">
        <v>9</v>
      </c>
      <c r="T338" s="7">
        <f t="shared" si="81"/>
        <v>2.5486800000000002E-3</v>
      </c>
      <c r="U338" s="7">
        <f t="shared" si="82"/>
        <v>821.60006109999995</v>
      </c>
      <c r="V338" s="7">
        <f t="shared" si="83"/>
        <v>1.7116858799999999</v>
      </c>
      <c r="W338" s="7">
        <f t="shared" si="84"/>
        <v>3.2314536200000004</v>
      </c>
      <c r="X338" s="7">
        <f t="shared" si="85"/>
        <v>16.303354380000002</v>
      </c>
      <c r="Y338" s="7">
        <f t="shared" si="86"/>
        <v>0.44560689999999997</v>
      </c>
      <c r="Z338" s="7">
        <f t="shared" si="87"/>
        <v>843.29471055999988</v>
      </c>
      <c r="AA338" s="7">
        <f t="shared" si="88"/>
        <v>45.347756620000006</v>
      </c>
    </row>
    <row r="339" spans="1:27" x14ac:dyDescent="0.25">
      <c r="A339">
        <v>2020</v>
      </c>
      <c r="B339" t="s">
        <v>37</v>
      </c>
      <c r="C339" t="s">
        <v>19</v>
      </c>
      <c r="D339" s="3" t="s">
        <v>24</v>
      </c>
      <c r="E339" s="1">
        <v>1.0659999999999999E-2</v>
      </c>
      <c r="F339" s="1">
        <v>1515.7928899999999</v>
      </c>
      <c r="G339" s="1">
        <v>15.301589999999999</v>
      </c>
      <c r="H339" s="1">
        <v>36.524430000000002</v>
      </c>
      <c r="I339" s="1">
        <v>29.640640000000001</v>
      </c>
      <c r="J339" s="1">
        <v>4.92258</v>
      </c>
      <c r="K339" s="1">
        <f>SUM(E339:J339)</f>
        <v>1602.1927899999998</v>
      </c>
      <c r="L339" s="1">
        <v>87.130759999999995</v>
      </c>
      <c r="N339" s="1">
        <v>1.0025999999999999</v>
      </c>
      <c r="P339">
        <v>2020</v>
      </c>
      <c r="Q339" t="s">
        <v>37</v>
      </c>
      <c r="R339" t="s">
        <v>19</v>
      </c>
      <c r="S339" s="3" t="s">
        <v>24</v>
      </c>
      <c r="T339" s="7">
        <f t="shared" si="81"/>
        <v>1.0687715999999998E-2</v>
      </c>
      <c r="U339" s="7">
        <f t="shared" si="82"/>
        <v>1519.733951514</v>
      </c>
      <c r="V339" s="7">
        <f t="shared" si="83"/>
        <v>15.341374133999999</v>
      </c>
      <c r="W339" s="7">
        <f t="shared" si="84"/>
        <v>36.619393518000003</v>
      </c>
      <c r="X339" s="7">
        <f t="shared" si="85"/>
        <v>29.717705664</v>
      </c>
      <c r="Y339" s="7">
        <f t="shared" si="86"/>
        <v>4.935378708</v>
      </c>
      <c r="Z339" s="7">
        <f t="shared" si="87"/>
        <v>1606.3584912539998</v>
      </c>
      <c r="AA339" s="7">
        <f t="shared" si="88"/>
        <v>87.357299975999993</v>
      </c>
    </row>
    <row r="340" spans="1:27" s="8" customFormat="1" x14ac:dyDescent="0.25">
      <c r="A340" s="8">
        <v>2020</v>
      </c>
      <c r="B340" s="8" t="s">
        <v>37</v>
      </c>
      <c r="C340" s="8" t="s">
        <v>19</v>
      </c>
      <c r="D340" s="8" t="s">
        <v>25</v>
      </c>
      <c r="E340" s="9">
        <v>1.3599999999999999E-2</v>
      </c>
      <c r="F340" s="9">
        <v>1992.64606</v>
      </c>
      <c r="G340" s="9">
        <v>22.410820000000001</v>
      </c>
      <c r="H340" s="9">
        <v>50.775620000000004</v>
      </c>
      <c r="I340" s="9">
        <v>34.381729999999997</v>
      </c>
      <c r="J340" s="9">
        <v>6.8092300000000003</v>
      </c>
      <c r="K340" s="9">
        <f>SUM(E340:J340)</f>
        <v>2107.0370600000001</v>
      </c>
      <c r="L340" s="9">
        <v>119.15649000000001</v>
      </c>
      <c r="N340" s="8">
        <v>0.93240999999999996</v>
      </c>
      <c r="P340" s="8">
        <v>2020</v>
      </c>
      <c r="Q340" s="8" t="s">
        <v>37</v>
      </c>
      <c r="R340" s="8" t="s">
        <v>19</v>
      </c>
      <c r="S340" s="8" t="s">
        <v>25</v>
      </c>
      <c r="T340" s="7">
        <f t="shared" si="81"/>
        <v>1.2680776E-2</v>
      </c>
      <c r="U340" s="7">
        <f t="shared" si="82"/>
        <v>1857.9631128045999</v>
      </c>
      <c r="V340" s="7">
        <f t="shared" si="83"/>
        <v>20.896072676199999</v>
      </c>
      <c r="W340" s="7">
        <f t="shared" si="84"/>
        <v>47.343695844199999</v>
      </c>
      <c r="X340" s="7">
        <f t="shared" si="85"/>
        <v>32.057868869299995</v>
      </c>
      <c r="Y340" s="7">
        <f t="shared" si="86"/>
        <v>6.3489941442999998</v>
      </c>
      <c r="Z340" s="7">
        <f t="shared" si="87"/>
        <v>1964.6224251146</v>
      </c>
      <c r="AA340" s="7">
        <f t="shared" si="88"/>
        <v>111.10270284089999</v>
      </c>
    </row>
    <row r="341" spans="1:27" s="4" customFormat="1" x14ac:dyDescent="0.25">
      <c r="A341" s="4">
        <v>2020</v>
      </c>
      <c r="B341" s="4" t="s">
        <v>37</v>
      </c>
      <c r="C341" s="4" t="s">
        <v>19</v>
      </c>
      <c r="D341" s="4" t="s">
        <v>26</v>
      </c>
      <c r="E341" s="5">
        <v>2.6679999999999999E-2</v>
      </c>
      <c r="F341" s="5">
        <v>2461.4726000000001</v>
      </c>
      <c r="G341" s="5">
        <v>46.578249999999997</v>
      </c>
      <c r="H341" s="5">
        <v>82.61336</v>
      </c>
      <c r="I341" s="5">
        <v>53.793199999999999</v>
      </c>
      <c r="J341" s="5">
        <v>10.255520000000001</v>
      </c>
      <c r="K341" s="5">
        <f>SUM(E341:J341)</f>
        <v>2654.7396100000001</v>
      </c>
      <c r="L341" s="5">
        <v>160.03757999999999</v>
      </c>
      <c r="N341" s="4">
        <v>1</v>
      </c>
      <c r="P341" s="4">
        <v>2020</v>
      </c>
      <c r="Q341" s="4" t="s">
        <v>37</v>
      </c>
      <c r="R341" s="4" t="s">
        <v>19</v>
      </c>
      <c r="S341" s="4" t="s">
        <v>26</v>
      </c>
      <c r="T341" s="7">
        <f t="shared" si="81"/>
        <v>2.6679999999999999E-2</v>
      </c>
      <c r="U341" s="7">
        <f t="shared" si="82"/>
        <v>2461.4726000000001</v>
      </c>
      <c r="V341" s="7">
        <f t="shared" si="83"/>
        <v>46.578249999999997</v>
      </c>
      <c r="W341" s="7">
        <f t="shared" si="84"/>
        <v>82.61336</v>
      </c>
      <c r="X341" s="7">
        <f t="shared" si="85"/>
        <v>53.793199999999999</v>
      </c>
      <c r="Y341" s="7">
        <f t="shared" si="86"/>
        <v>10.255520000000001</v>
      </c>
      <c r="Z341" s="7">
        <f t="shared" si="87"/>
        <v>2654.7396100000001</v>
      </c>
      <c r="AA341" s="7">
        <f t="shared" si="88"/>
        <v>160.03757999999999</v>
      </c>
    </row>
    <row r="342" spans="1:27" s="6" customFormat="1" x14ac:dyDescent="0.25">
      <c r="A342" s="6">
        <v>2020</v>
      </c>
      <c r="B342" s="6" t="s">
        <v>37</v>
      </c>
      <c r="C342" s="6" t="s">
        <v>7</v>
      </c>
      <c r="D342" s="6" t="s">
        <v>6</v>
      </c>
      <c r="E342" s="7">
        <v>2.32E-3</v>
      </c>
      <c r="F342" s="7">
        <v>140.43163000000001</v>
      </c>
      <c r="G342" s="7">
        <v>0.21947</v>
      </c>
      <c r="H342" s="7">
        <v>0.40653</v>
      </c>
      <c r="I342" s="7">
        <v>19.971550000000001</v>
      </c>
      <c r="J342" s="7">
        <v>5.3609999999999998E-2</v>
      </c>
      <c r="K342" s="7">
        <v>161.08511000000001</v>
      </c>
      <c r="L342" s="7">
        <v>9.8604900000000004</v>
      </c>
      <c r="N342" s="6">
        <v>1.2737000000000001</v>
      </c>
      <c r="P342" s="6">
        <v>2020</v>
      </c>
      <c r="Q342" s="6" t="s">
        <v>37</v>
      </c>
      <c r="R342" s="6" t="s">
        <v>7</v>
      </c>
      <c r="S342" s="6" t="s">
        <v>6</v>
      </c>
      <c r="T342" s="7">
        <f t="shared" si="81"/>
        <v>2.9549840000000003E-3</v>
      </c>
      <c r="U342" s="7">
        <f t="shared" si="82"/>
        <v>178.86776713100002</v>
      </c>
      <c r="V342" s="7">
        <f t="shared" si="83"/>
        <v>0.27953893899999999</v>
      </c>
      <c r="W342" s="7">
        <f t="shared" si="84"/>
        <v>0.51779726100000001</v>
      </c>
      <c r="X342" s="7">
        <f t="shared" si="85"/>
        <v>25.437763235000002</v>
      </c>
      <c r="Y342" s="7">
        <f t="shared" si="86"/>
        <v>6.8283056999999994E-2</v>
      </c>
      <c r="Z342" s="7">
        <f t="shared" si="87"/>
        <v>205.17410460700003</v>
      </c>
      <c r="AA342" s="7">
        <f t="shared" si="88"/>
        <v>12.559306113000002</v>
      </c>
    </row>
    <row r="343" spans="1:27" s="6" customFormat="1" x14ac:dyDescent="0.25">
      <c r="A343" s="6">
        <v>2020</v>
      </c>
      <c r="B343" s="6" t="s">
        <v>37</v>
      </c>
      <c r="C343" s="6" t="s">
        <v>7</v>
      </c>
      <c r="D343" s="6" t="s">
        <v>8</v>
      </c>
      <c r="E343" s="7">
        <v>4.1000000000000003E-3</v>
      </c>
      <c r="F343" s="7">
        <v>1347.3943200000001</v>
      </c>
      <c r="G343" s="7">
        <v>3.2050100000000001</v>
      </c>
      <c r="H343" s="7">
        <v>6.02264</v>
      </c>
      <c r="I343" s="7">
        <v>24.902329999999999</v>
      </c>
      <c r="J343" s="7">
        <v>0.82547999999999999</v>
      </c>
      <c r="K343" s="7">
        <v>1382.3538799999999</v>
      </c>
      <c r="L343" s="7">
        <v>74.103920000000002</v>
      </c>
      <c r="N343" s="6">
        <v>0.16539999999999999</v>
      </c>
      <c r="P343" s="6">
        <v>2020</v>
      </c>
      <c r="Q343" s="6" t="s">
        <v>37</v>
      </c>
      <c r="R343" s="6" t="s">
        <v>7</v>
      </c>
      <c r="S343" s="6" t="s">
        <v>8</v>
      </c>
      <c r="T343" s="7">
        <f t="shared" si="81"/>
        <v>6.7814000000000004E-4</v>
      </c>
      <c r="U343" s="7">
        <f t="shared" si="82"/>
        <v>222.859020528</v>
      </c>
      <c r="V343" s="7">
        <f t="shared" si="83"/>
        <v>0.53010865399999996</v>
      </c>
      <c r="W343" s="7">
        <f t="shared" si="84"/>
        <v>0.99614465599999991</v>
      </c>
      <c r="X343" s="7">
        <f t="shared" si="85"/>
        <v>4.1188453819999999</v>
      </c>
      <c r="Y343" s="7">
        <f t="shared" si="86"/>
        <v>0.136534392</v>
      </c>
      <c r="Z343" s="7">
        <f t="shared" si="87"/>
        <v>228.64133175199996</v>
      </c>
      <c r="AA343" s="7">
        <f t="shared" si="88"/>
        <v>12.256788368</v>
      </c>
    </row>
    <row r="344" spans="1:27" s="6" customFormat="1" x14ac:dyDescent="0.25">
      <c r="A344" s="6">
        <v>2020</v>
      </c>
      <c r="B344" s="6" t="s">
        <v>37</v>
      </c>
      <c r="C344" s="6" t="s">
        <v>7</v>
      </c>
      <c r="D344" s="6" t="s">
        <v>9</v>
      </c>
      <c r="E344" s="7">
        <v>4.0200000000000001E-3</v>
      </c>
      <c r="F344" s="7">
        <v>1295.89915</v>
      </c>
      <c r="G344" s="7">
        <v>2.6998199999999999</v>
      </c>
      <c r="H344" s="7">
        <v>5.0969300000000004</v>
      </c>
      <c r="I344" s="7">
        <v>25.715070000000001</v>
      </c>
      <c r="J344" s="7">
        <v>0.70284999999999997</v>
      </c>
      <c r="K344" s="7">
        <v>1330.1178399999999</v>
      </c>
      <c r="L344" s="7">
        <v>71.526430000000005</v>
      </c>
      <c r="N344" s="6">
        <v>0.97119999999999995</v>
      </c>
      <c r="P344" s="6">
        <v>2020</v>
      </c>
      <c r="Q344" s="6" t="s">
        <v>37</v>
      </c>
      <c r="R344" s="6" t="s">
        <v>7</v>
      </c>
      <c r="S344" s="6" t="s">
        <v>9</v>
      </c>
      <c r="T344" s="7">
        <f t="shared" si="81"/>
        <v>3.904224E-3</v>
      </c>
      <c r="U344" s="7">
        <f t="shared" si="82"/>
        <v>1258.57725448</v>
      </c>
      <c r="V344" s="7">
        <f t="shared" si="83"/>
        <v>2.6220651839999998</v>
      </c>
      <c r="W344" s="7">
        <f t="shared" si="84"/>
        <v>4.9501384159999997</v>
      </c>
      <c r="X344" s="7">
        <f t="shared" si="85"/>
        <v>24.974475983999998</v>
      </c>
      <c r="Y344" s="7">
        <f t="shared" si="86"/>
        <v>0.68260791999999992</v>
      </c>
      <c r="Z344" s="7">
        <f t="shared" si="87"/>
        <v>1291.8104462079998</v>
      </c>
      <c r="AA344" s="7">
        <f t="shared" si="88"/>
        <v>69.466468816000003</v>
      </c>
    </row>
    <row r="345" spans="1:27" x14ac:dyDescent="0.25">
      <c r="A345">
        <v>2020</v>
      </c>
      <c r="B345" t="s">
        <v>37</v>
      </c>
      <c r="C345" t="s">
        <v>20</v>
      </c>
      <c r="D345" s="3" t="s">
        <v>28</v>
      </c>
      <c r="E345" s="1">
        <v>1.0120000000000001E-2</v>
      </c>
      <c r="F345" s="1">
        <v>2376.7350099999999</v>
      </c>
      <c r="G345" s="1">
        <v>18.037659999999999</v>
      </c>
      <c r="H345" s="1">
        <v>41.841419999999999</v>
      </c>
      <c r="I345" s="1">
        <v>32.930549999999997</v>
      </c>
      <c r="J345" s="1">
        <v>5.7652099999999997</v>
      </c>
      <c r="K345" s="1">
        <f>SUM(E345:J345)</f>
        <v>2475.31997</v>
      </c>
      <c r="L345" s="1">
        <v>135.37647999999999</v>
      </c>
      <c r="N345" s="1">
        <v>1.0623</v>
      </c>
      <c r="P345">
        <v>2020</v>
      </c>
      <c r="Q345" t="s">
        <v>37</v>
      </c>
      <c r="R345" t="s">
        <v>20</v>
      </c>
      <c r="S345" s="3" t="s">
        <v>28</v>
      </c>
      <c r="T345" s="7">
        <f t="shared" si="81"/>
        <v>1.0750476E-2</v>
      </c>
      <c r="U345" s="7">
        <f t="shared" si="82"/>
        <v>2524.8056011230001</v>
      </c>
      <c r="V345" s="7">
        <f t="shared" si="83"/>
        <v>19.161406218</v>
      </c>
      <c r="W345" s="7">
        <f t="shared" si="84"/>
        <v>44.448140465999998</v>
      </c>
      <c r="X345" s="7">
        <f t="shared" si="85"/>
        <v>34.982123264999998</v>
      </c>
      <c r="Y345" s="7">
        <f t="shared" si="86"/>
        <v>6.124382583</v>
      </c>
      <c r="Z345" s="7">
        <f t="shared" si="87"/>
        <v>2629.532404131</v>
      </c>
      <c r="AA345" s="7">
        <f t="shared" si="88"/>
        <v>143.81043470399999</v>
      </c>
    </row>
    <row r="346" spans="1:27" s="10" customFormat="1" x14ac:dyDescent="0.25">
      <c r="A346" s="10">
        <v>2020</v>
      </c>
      <c r="B346" s="10" t="s">
        <v>37</v>
      </c>
      <c r="C346" s="10" t="s">
        <v>20</v>
      </c>
      <c r="D346" s="10" t="s">
        <v>27</v>
      </c>
      <c r="E346" s="11">
        <v>3.6589999999999998E-2</v>
      </c>
      <c r="F346" s="11">
        <v>3143.76728</v>
      </c>
      <c r="G346" s="11">
        <v>39.073329999999999</v>
      </c>
      <c r="H346" s="11">
        <v>98.670270000000002</v>
      </c>
      <c r="I346" s="11">
        <v>49.547530000000002</v>
      </c>
      <c r="J346" s="11">
        <v>12.89411</v>
      </c>
      <c r="K346" s="11">
        <f>SUM(E346:J346)</f>
        <v>3343.9891100000004</v>
      </c>
      <c r="L346" s="11">
        <v>180.84792999999999</v>
      </c>
      <c r="N346" s="10">
        <v>0.98834999999999995</v>
      </c>
      <c r="P346" s="10">
        <v>2020</v>
      </c>
      <c r="Q346" s="10" t="s">
        <v>37</v>
      </c>
      <c r="R346" s="10" t="s">
        <v>20</v>
      </c>
      <c r="S346" s="10" t="s">
        <v>27</v>
      </c>
      <c r="T346" s="7">
        <f t="shared" si="81"/>
        <v>3.6163726499999993E-2</v>
      </c>
      <c r="U346" s="7">
        <f t="shared" si="82"/>
        <v>3107.1423911879997</v>
      </c>
      <c r="V346" s="7">
        <f t="shared" si="83"/>
        <v>38.618125705499999</v>
      </c>
      <c r="W346" s="7">
        <f t="shared" si="84"/>
        <v>97.520761354499996</v>
      </c>
      <c r="X346" s="7">
        <f t="shared" si="85"/>
        <v>48.970301275499999</v>
      </c>
      <c r="Y346" s="7">
        <f t="shared" si="86"/>
        <v>12.7438936185</v>
      </c>
      <c r="Z346" s="7">
        <f t="shared" si="87"/>
        <v>3305.0316368685003</v>
      </c>
      <c r="AA346" s="7">
        <f t="shared" si="88"/>
        <v>178.74105161549997</v>
      </c>
    </row>
    <row r="347" spans="1:27" s="8" customFormat="1" x14ac:dyDescent="0.25">
      <c r="A347" s="8">
        <v>2020</v>
      </c>
      <c r="B347" s="8" t="s">
        <v>37</v>
      </c>
      <c r="C347" s="8" t="s">
        <v>20</v>
      </c>
      <c r="D347" s="8" t="s">
        <v>29</v>
      </c>
      <c r="E347" s="9">
        <v>4.0930000000000001E-2</v>
      </c>
      <c r="F347" s="9">
        <v>3695.1072800000002</v>
      </c>
      <c r="G347" s="9">
        <v>47.374749999999999</v>
      </c>
      <c r="H347" s="9">
        <v>116.09139</v>
      </c>
      <c r="I347" s="9">
        <v>55.029530000000001</v>
      </c>
      <c r="J347" s="9">
        <v>15.183730000000001</v>
      </c>
      <c r="K347" s="9">
        <f>SUM(E347:J347)</f>
        <v>3928.8276100000003</v>
      </c>
      <c r="L347" s="9">
        <v>217.16359</v>
      </c>
      <c r="N347" s="8">
        <v>0.93240999999999996</v>
      </c>
      <c r="P347" s="8">
        <v>2020</v>
      </c>
      <c r="Q347" s="8" t="s">
        <v>37</v>
      </c>
      <c r="R347" s="8" t="s">
        <v>20</v>
      </c>
      <c r="S347" s="8" t="s">
        <v>29</v>
      </c>
      <c r="T347" s="7">
        <f t="shared" si="81"/>
        <v>3.8163541299999999E-2</v>
      </c>
      <c r="U347" s="7">
        <f t="shared" si="82"/>
        <v>3445.3549789448002</v>
      </c>
      <c r="V347" s="7">
        <f t="shared" si="83"/>
        <v>44.172690647499998</v>
      </c>
      <c r="W347" s="7">
        <f t="shared" si="84"/>
        <v>108.2447729499</v>
      </c>
      <c r="X347" s="7">
        <f t="shared" si="85"/>
        <v>51.310084067299996</v>
      </c>
      <c r="Y347" s="7">
        <f t="shared" si="86"/>
        <v>14.1574616893</v>
      </c>
      <c r="Z347" s="7">
        <f t="shared" si="87"/>
        <v>3663.2781518401002</v>
      </c>
      <c r="AA347" s="7">
        <f t="shared" si="88"/>
        <v>202.4855029519</v>
      </c>
    </row>
    <row r="348" spans="1:27" s="4" customFormat="1" x14ac:dyDescent="0.25">
      <c r="A348" s="4">
        <v>2020</v>
      </c>
      <c r="B348" s="4" t="s">
        <v>37</v>
      </c>
      <c r="C348" s="4" t="s">
        <v>20</v>
      </c>
      <c r="D348" s="4" t="s">
        <v>30</v>
      </c>
      <c r="E348" s="5">
        <v>5.2159999999999998E-2</v>
      </c>
      <c r="F348" s="5">
        <v>4048.8644599999998</v>
      </c>
      <c r="G348" s="5">
        <v>69.854860000000002</v>
      </c>
      <c r="H348" s="5">
        <v>143.51444000000001</v>
      </c>
      <c r="I348" s="5">
        <v>73.045410000000004</v>
      </c>
      <c r="J348" s="5">
        <v>18.06399</v>
      </c>
      <c r="K348" s="5">
        <f>SUM(E348:J348)</f>
        <v>4353.3953199999996</v>
      </c>
      <c r="L348" s="5">
        <v>251.42037999999999</v>
      </c>
      <c r="N348" s="4">
        <v>1</v>
      </c>
      <c r="P348" s="4">
        <v>2020</v>
      </c>
      <c r="Q348" s="4" t="s">
        <v>37</v>
      </c>
      <c r="R348" s="4" t="s">
        <v>20</v>
      </c>
      <c r="S348" s="4" t="s">
        <v>30</v>
      </c>
      <c r="T348" s="7">
        <f t="shared" si="81"/>
        <v>5.2159999999999998E-2</v>
      </c>
      <c r="U348" s="7">
        <f t="shared" si="82"/>
        <v>4048.8644599999998</v>
      </c>
      <c r="V348" s="7">
        <f t="shared" si="83"/>
        <v>69.854860000000002</v>
      </c>
      <c r="W348" s="7">
        <f t="shared" si="84"/>
        <v>143.51444000000001</v>
      </c>
      <c r="X348" s="7">
        <f t="shared" si="85"/>
        <v>73.045410000000004</v>
      </c>
      <c r="Y348" s="7">
        <f t="shared" si="86"/>
        <v>18.06399</v>
      </c>
      <c r="Z348" s="7">
        <f t="shared" si="87"/>
        <v>4353.3953199999996</v>
      </c>
      <c r="AA348" s="7">
        <f t="shared" si="88"/>
        <v>251.42037999999999</v>
      </c>
    </row>
    <row r="349" spans="1:27" x14ac:dyDescent="0.25">
      <c r="T349" s="7">
        <f t="shared" si="81"/>
        <v>0</v>
      </c>
      <c r="U349" s="7">
        <f t="shared" si="82"/>
        <v>0</v>
      </c>
      <c r="V349" s="7">
        <f t="shared" si="83"/>
        <v>0</v>
      </c>
      <c r="W349" s="7">
        <f t="shared" si="84"/>
        <v>0</v>
      </c>
      <c r="X349" s="7">
        <f t="shared" si="85"/>
        <v>0</v>
      </c>
      <c r="Y349" s="7">
        <f t="shared" si="86"/>
        <v>0</v>
      </c>
      <c r="Z349" s="7">
        <f t="shared" si="87"/>
        <v>0</v>
      </c>
      <c r="AA349" s="7">
        <f t="shared" si="88"/>
        <v>0</v>
      </c>
    </row>
    <row r="350" spans="1:27" s="6" customFormat="1" x14ac:dyDescent="0.25">
      <c r="A350" s="6">
        <v>2020</v>
      </c>
      <c r="B350" s="6" t="s">
        <v>38</v>
      </c>
      <c r="C350" s="6" t="s">
        <v>7</v>
      </c>
      <c r="D350" s="6" t="s">
        <v>6</v>
      </c>
      <c r="E350" s="7">
        <v>2.4399999999999999E-3</v>
      </c>
      <c r="F350" s="7">
        <v>139.97030000000001</v>
      </c>
      <c r="G350" s="7">
        <v>1.4447300000000001</v>
      </c>
      <c r="H350" s="7">
        <v>0.59621999999999997</v>
      </c>
      <c r="I350" s="7">
        <v>20.032869999999999</v>
      </c>
      <c r="J350" s="7">
        <v>0.80245</v>
      </c>
      <c r="K350" s="7">
        <f t="shared" ref="K350:K356" si="90">SUM(E350:J350)</f>
        <v>162.84900999999999</v>
      </c>
      <c r="L350" s="7">
        <v>11.947430000000001</v>
      </c>
      <c r="N350" s="6">
        <v>1.4399</v>
      </c>
      <c r="P350" s="6">
        <v>2020</v>
      </c>
      <c r="Q350" s="6" t="s">
        <v>38</v>
      </c>
      <c r="R350" s="6" t="s">
        <v>7</v>
      </c>
      <c r="S350" s="6" t="s">
        <v>6</v>
      </c>
      <c r="T350" s="7">
        <f t="shared" si="81"/>
        <v>3.5133559999999996E-3</v>
      </c>
      <c r="U350" s="7">
        <f t="shared" si="82"/>
        <v>201.54323497000001</v>
      </c>
      <c r="V350" s="7">
        <f t="shared" si="83"/>
        <v>2.0802667270000001</v>
      </c>
      <c r="W350" s="7">
        <f t="shared" si="84"/>
        <v>0.85849717799999992</v>
      </c>
      <c r="X350" s="7">
        <f t="shared" si="85"/>
        <v>28.845329512999999</v>
      </c>
      <c r="Y350" s="7">
        <f t="shared" si="86"/>
        <v>1.155447755</v>
      </c>
      <c r="Z350" s="7">
        <f t="shared" si="87"/>
        <v>234.48628949899998</v>
      </c>
      <c r="AA350" s="7">
        <f t="shared" si="88"/>
        <v>17.203104457000002</v>
      </c>
    </row>
    <row r="351" spans="1:27" s="6" customFormat="1" x14ac:dyDescent="0.25">
      <c r="A351" s="6">
        <v>2020</v>
      </c>
      <c r="B351" s="6" t="s">
        <v>38</v>
      </c>
      <c r="C351" s="6" t="s">
        <v>7</v>
      </c>
      <c r="D351" s="6" t="s">
        <v>8</v>
      </c>
      <c r="E351" s="7">
        <v>5.47E-3</v>
      </c>
      <c r="F351" s="7">
        <v>1318.0763400000001</v>
      </c>
      <c r="G351" s="7">
        <v>17.927620000000001</v>
      </c>
      <c r="H351" s="7">
        <v>8.2753300000000003</v>
      </c>
      <c r="I351" s="7">
        <v>25.582989999999999</v>
      </c>
      <c r="J351" s="7">
        <v>9.8298299999999994</v>
      </c>
      <c r="K351" s="7">
        <f t="shared" si="90"/>
        <v>1379.69758</v>
      </c>
      <c r="L351" s="7">
        <v>97.537629999999993</v>
      </c>
      <c r="N351" s="6">
        <v>0.187</v>
      </c>
      <c r="P351" s="6">
        <v>2020</v>
      </c>
      <c r="Q351" s="6" t="s">
        <v>38</v>
      </c>
      <c r="R351" s="6" t="s">
        <v>7</v>
      </c>
      <c r="S351" s="6" t="s">
        <v>8</v>
      </c>
      <c r="T351" s="7">
        <f t="shared" si="81"/>
        <v>1.02289E-3</v>
      </c>
      <c r="U351" s="7">
        <f t="shared" si="82"/>
        <v>246.48027558000001</v>
      </c>
      <c r="V351" s="7">
        <f t="shared" si="83"/>
        <v>3.3524649400000004</v>
      </c>
      <c r="W351" s="7">
        <f t="shared" si="84"/>
        <v>1.54748671</v>
      </c>
      <c r="X351" s="7">
        <f t="shared" si="85"/>
        <v>4.7840191299999999</v>
      </c>
      <c r="Y351" s="7">
        <f t="shared" si="86"/>
        <v>1.8381782099999999</v>
      </c>
      <c r="Z351" s="7">
        <f t="shared" si="87"/>
        <v>258.00344746000002</v>
      </c>
      <c r="AA351" s="7">
        <f t="shared" si="88"/>
        <v>18.239536809999997</v>
      </c>
    </row>
    <row r="352" spans="1:27" s="6" customFormat="1" x14ac:dyDescent="0.25">
      <c r="A352" s="6">
        <v>2020</v>
      </c>
      <c r="B352" s="6" t="s">
        <v>38</v>
      </c>
      <c r="C352" s="6" t="s">
        <v>7</v>
      </c>
      <c r="D352" s="6" t="s">
        <v>9</v>
      </c>
      <c r="E352" s="7">
        <v>5.28E-3</v>
      </c>
      <c r="F352" s="7">
        <v>1269.2746500000001</v>
      </c>
      <c r="G352" s="7">
        <v>16.23387</v>
      </c>
      <c r="H352" s="7">
        <v>7.16812</v>
      </c>
      <c r="I352" s="7">
        <v>26.341550000000002</v>
      </c>
      <c r="J352" s="7">
        <v>8.9802</v>
      </c>
      <c r="K352" s="7">
        <f t="shared" si="90"/>
        <v>1328.0036700000003</v>
      </c>
      <c r="L352" s="7">
        <v>93.090919999999997</v>
      </c>
      <c r="N352" s="6">
        <v>1.0979000000000001</v>
      </c>
      <c r="P352" s="6">
        <v>2020</v>
      </c>
      <c r="Q352" s="6" t="s">
        <v>38</v>
      </c>
      <c r="R352" s="6" t="s">
        <v>7</v>
      </c>
      <c r="S352" s="6" t="s">
        <v>9</v>
      </c>
      <c r="T352" s="7">
        <f t="shared" si="81"/>
        <v>5.7969120000000004E-3</v>
      </c>
      <c r="U352" s="7">
        <f t="shared" si="82"/>
        <v>1393.5366382350003</v>
      </c>
      <c r="V352" s="7">
        <f t="shared" si="83"/>
        <v>17.823165873000001</v>
      </c>
      <c r="W352" s="7">
        <f t="shared" si="84"/>
        <v>7.8698789480000011</v>
      </c>
      <c r="X352" s="7">
        <f t="shared" si="85"/>
        <v>28.920387745000003</v>
      </c>
      <c r="Y352" s="7">
        <f t="shared" si="86"/>
        <v>9.8593615800000016</v>
      </c>
      <c r="Z352" s="7">
        <f t="shared" si="87"/>
        <v>1458.0152292930004</v>
      </c>
      <c r="AA352" s="7">
        <f t="shared" si="88"/>
        <v>102.20452106800001</v>
      </c>
    </row>
    <row r="353" spans="1:27" x14ac:dyDescent="0.25">
      <c r="A353">
        <v>2020</v>
      </c>
      <c r="B353" t="s">
        <v>38</v>
      </c>
      <c r="C353" t="s">
        <v>18</v>
      </c>
      <c r="D353" s="3" t="s">
        <v>17</v>
      </c>
      <c r="E353" s="1">
        <v>6.6600000000000001E-3</v>
      </c>
      <c r="F353" s="1">
        <v>1634.6973599999999</v>
      </c>
      <c r="G353" s="1">
        <v>21.863959999999999</v>
      </c>
      <c r="H353" s="1">
        <v>10.77319</v>
      </c>
      <c r="I353" s="1">
        <v>30.750119999999999</v>
      </c>
      <c r="J353" s="1">
        <v>11.978999999999999</v>
      </c>
      <c r="K353" s="1">
        <f t="shared" si="90"/>
        <v>1710.0702899999997</v>
      </c>
      <c r="L353" s="1">
        <v>120.33750999999999</v>
      </c>
      <c r="N353" s="1">
        <v>1.1269</v>
      </c>
      <c r="P353">
        <v>2020</v>
      </c>
      <c r="Q353" t="s">
        <v>38</v>
      </c>
      <c r="R353" t="s">
        <v>18</v>
      </c>
      <c r="S353" s="3" t="s">
        <v>17</v>
      </c>
      <c r="T353" s="7">
        <f t="shared" si="81"/>
        <v>7.505154E-3</v>
      </c>
      <c r="U353" s="7">
        <f t="shared" si="82"/>
        <v>1842.1404549839999</v>
      </c>
      <c r="V353" s="7">
        <f t="shared" si="83"/>
        <v>24.638496523999997</v>
      </c>
      <c r="W353" s="7">
        <f t="shared" si="84"/>
        <v>12.140307811</v>
      </c>
      <c r="X353" s="7">
        <f t="shared" si="85"/>
        <v>34.652310227999997</v>
      </c>
      <c r="Y353" s="7">
        <f t="shared" si="86"/>
        <v>13.499135099999998</v>
      </c>
      <c r="Z353" s="7">
        <f t="shared" si="87"/>
        <v>1927.0782098009997</v>
      </c>
      <c r="AA353" s="7">
        <f t="shared" si="88"/>
        <v>135.608340019</v>
      </c>
    </row>
    <row r="354" spans="1:27" s="10" customFormat="1" x14ac:dyDescent="0.25">
      <c r="A354" s="10">
        <v>2020</v>
      </c>
      <c r="B354" s="10" t="s">
        <v>38</v>
      </c>
      <c r="C354" s="10" t="s">
        <v>18</v>
      </c>
      <c r="D354" s="10" t="s">
        <v>21</v>
      </c>
      <c r="E354" s="11">
        <v>3.347E-2</v>
      </c>
      <c r="F354" s="11">
        <v>2452.88544</v>
      </c>
      <c r="G354" s="11">
        <v>45.508099999999999</v>
      </c>
      <c r="H354" s="11">
        <v>66.123159999999999</v>
      </c>
      <c r="I354" s="11">
        <v>49.278779999999998</v>
      </c>
      <c r="J354" s="11">
        <v>20.901060000000001</v>
      </c>
      <c r="K354" s="11">
        <f t="shared" si="90"/>
        <v>2634.7300100000002</v>
      </c>
      <c r="L354" s="11">
        <v>174.07937000000001</v>
      </c>
      <c r="N354" s="10">
        <v>0.98834999999999995</v>
      </c>
      <c r="P354" s="10">
        <v>2020</v>
      </c>
      <c r="Q354" s="10" t="s">
        <v>38</v>
      </c>
      <c r="R354" s="10" t="s">
        <v>18</v>
      </c>
      <c r="S354" s="10" t="s">
        <v>21</v>
      </c>
      <c r="T354" s="7">
        <f t="shared" si="81"/>
        <v>3.3080074500000001E-2</v>
      </c>
      <c r="U354" s="7">
        <f t="shared" si="82"/>
        <v>2424.3093246240001</v>
      </c>
      <c r="V354" s="7">
        <f t="shared" si="83"/>
        <v>44.977930635</v>
      </c>
      <c r="W354" s="7">
        <f t="shared" si="84"/>
        <v>65.35282518599999</v>
      </c>
      <c r="X354" s="7">
        <f t="shared" si="85"/>
        <v>48.704682212999998</v>
      </c>
      <c r="Y354" s="7">
        <f t="shared" si="86"/>
        <v>20.657562650999999</v>
      </c>
      <c r="Z354" s="7">
        <f t="shared" si="87"/>
        <v>2604.0354053834999</v>
      </c>
      <c r="AA354" s="7">
        <f t="shared" si="88"/>
        <v>172.05134533950002</v>
      </c>
    </row>
    <row r="355" spans="1:27" s="8" customFormat="1" x14ac:dyDescent="0.25">
      <c r="A355" s="8">
        <v>2020</v>
      </c>
      <c r="B355" s="8" t="s">
        <v>38</v>
      </c>
      <c r="C355" s="8" t="s">
        <v>18</v>
      </c>
      <c r="D355" s="8" t="s">
        <v>22</v>
      </c>
      <c r="E355" s="9">
        <v>3.7940000000000002E-2</v>
      </c>
      <c r="F355" s="9">
        <v>2961.5041700000002</v>
      </c>
      <c r="G355" s="9">
        <v>57.56427</v>
      </c>
      <c r="H355" s="9">
        <v>82.112979999999993</v>
      </c>
      <c r="I355" s="9">
        <v>54.913229999999999</v>
      </c>
      <c r="J355" s="9">
        <v>25.72991</v>
      </c>
      <c r="K355" s="9">
        <f t="shared" si="90"/>
        <v>3181.8625000000002</v>
      </c>
      <c r="L355" s="9">
        <v>215.72667999999999</v>
      </c>
      <c r="N355" s="8">
        <v>0.93240999999999996</v>
      </c>
      <c r="P355" s="8">
        <v>2020</v>
      </c>
      <c r="Q355" s="8" t="s">
        <v>38</v>
      </c>
      <c r="R355" s="8" t="s">
        <v>18</v>
      </c>
      <c r="S355" s="8" t="s">
        <v>22</v>
      </c>
      <c r="T355" s="7">
        <f t="shared" si="81"/>
        <v>3.5375635400000001E-2</v>
      </c>
      <c r="U355" s="7">
        <f t="shared" si="82"/>
        <v>2761.3361031497002</v>
      </c>
      <c r="V355" s="7">
        <f t="shared" si="83"/>
        <v>53.673500990699999</v>
      </c>
      <c r="W355" s="7">
        <f t="shared" si="84"/>
        <v>76.562963681799985</v>
      </c>
      <c r="X355" s="7">
        <f t="shared" si="85"/>
        <v>51.201644784299994</v>
      </c>
      <c r="Y355" s="7">
        <f t="shared" si="86"/>
        <v>23.990825383099999</v>
      </c>
      <c r="Z355" s="7">
        <f t="shared" si="87"/>
        <v>2966.8004136250001</v>
      </c>
      <c r="AA355" s="7">
        <f t="shared" si="88"/>
        <v>201.14571369879997</v>
      </c>
    </row>
    <row r="356" spans="1:27" s="4" customFormat="1" x14ac:dyDescent="0.25">
      <c r="A356" s="4">
        <v>2020</v>
      </c>
      <c r="B356" s="4" t="s">
        <v>38</v>
      </c>
      <c r="C356" s="4" t="s">
        <v>18</v>
      </c>
      <c r="D356" s="4" t="s">
        <v>23</v>
      </c>
      <c r="E356" s="5">
        <v>4.9419999999999999E-2</v>
      </c>
      <c r="F356" s="5">
        <v>3364.6480200000001</v>
      </c>
      <c r="G356" s="5">
        <v>79.880380000000002</v>
      </c>
      <c r="H356" s="5">
        <v>111.91386</v>
      </c>
      <c r="I356" s="5">
        <v>72.963229999999996</v>
      </c>
      <c r="J356" s="5">
        <v>28.218039999999998</v>
      </c>
      <c r="K356" s="5">
        <f t="shared" si="90"/>
        <v>3657.6729500000001</v>
      </c>
      <c r="L356" s="5">
        <v>250.97432000000001</v>
      </c>
      <c r="N356" s="4">
        <v>1</v>
      </c>
      <c r="P356" s="4">
        <v>2020</v>
      </c>
      <c r="Q356" s="4" t="s">
        <v>38</v>
      </c>
      <c r="R356" s="4" t="s">
        <v>18</v>
      </c>
      <c r="S356" s="4" t="s">
        <v>23</v>
      </c>
      <c r="T356" s="7">
        <f t="shared" si="81"/>
        <v>4.9419999999999999E-2</v>
      </c>
      <c r="U356" s="7">
        <f t="shared" si="82"/>
        <v>3364.6480200000001</v>
      </c>
      <c r="V356" s="7">
        <f t="shared" si="83"/>
        <v>79.880380000000002</v>
      </c>
      <c r="W356" s="7">
        <f t="shared" si="84"/>
        <v>111.91386</v>
      </c>
      <c r="X356" s="7">
        <f t="shared" si="85"/>
        <v>72.963229999999996</v>
      </c>
      <c r="Y356" s="7">
        <f t="shared" si="86"/>
        <v>28.218039999999998</v>
      </c>
      <c r="Z356" s="7">
        <f t="shared" si="87"/>
        <v>3657.6729500000001</v>
      </c>
      <c r="AA356" s="7">
        <f t="shared" si="88"/>
        <v>250.97432000000001</v>
      </c>
    </row>
    <row r="357" spans="1:27" s="6" customFormat="1" x14ac:dyDescent="0.25">
      <c r="A357" s="6">
        <v>2020</v>
      </c>
      <c r="B357" s="6" t="s">
        <v>38</v>
      </c>
      <c r="C357" s="6" t="s">
        <v>7</v>
      </c>
      <c r="D357" s="6" t="s">
        <v>6</v>
      </c>
      <c r="E357" s="7">
        <v>2.4399999999999999E-3</v>
      </c>
      <c r="F357" s="7">
        <v>139.97030000000001</v>
      </c>
      <c r="G357" s="7">
        <v>1.4447300000000001</v>
      </c>
      <c r="H357" s="7">
        <v>0.59621999999999997</v>
      </c>
      <c r="I357" s="7">
        <v>20.032869999999999</v>
      </c>
      <c r="J357" s="7">
        <v>0.80245</v>
      </c>
      <c r="K357" s="7">
        <f t="shared" ref="K357:K359" si="91">SUM(E357:J357)</f>
        <v>162.84900999999999</v>
      </c>
      <c r="L357" s="7">
        <v>11.947430000000001</v>
      </c>
      <c r="N357" s="6">
        <v>0.83150000000000002</v>
      </c>
      <c r="P357" s="6">
        <v>2020</v>
      </c>
      <c r="Q357" s="6" t="s">
        <v>38</v>
      </c>
      <c r="R357" s="6" t="s">
        <v>7</v>
      </c>
      <c r="S357" s="6" t="s">
        <v>6</v>
      </c>
      <c r="T357" s="7">
        <f t="shared" si="81"/>
        <v>2.02886E-3</v>
      </c>
      <c r="U357" s="7">
        <f t="shared" si="82"/>
        <v>116.38530445000001</v>
      </c>
      <c r="V357" s="7">
        <f t="shared" si="83"/>
        <v>1.201292995</v>
      </c>
      <c r="W357" s="7">
        <f t="shared" si="84"/>
        <v>0.49575692999999998</v>
      </c>
      <c r="X357" s="7">
        <f t="shared" si="85"/>
        <v>16.657331405000001</v>
      </c>
      <c r="Y357" s="7">
        <f t="shared" si="86"/>
        <v>0.66723717500000002</v>
      </c>
      <c r="Z357" s="7">
        <f t="shared" si="87"/>
        <v>135.40895181499999</v>
      </c>
      <c r="AA357" s="7">
        <f t="shared" si="88"/>
        <v>9.9342880450000006</v>
      </c>
    </row>
    <row r="358" spans="1:27" s="6" customFormat="1" x14ac:dyDescent="0.25">
      <c r="A358" s="6">
        <v>2020</v>
      </c>
      <c r="B358" s="6" t="s">
        <v>38</v>
      </c>
      <c r="C358" s="6" t="s">
        <v>7</v>
      </c>
      <c r="D358" s="6" t="s">
        <v>8</v>
      </c>
      <c r="E358" s="7">
        <v>5.47E-3</v>
      </c>
      <c r="F358" s="7">
        <v>1318.0763400000001</v>
      </c>
      <c r="G358" s="7">
        <v>17.927620000000001</v>
      </c>
      <c r="H358" s="7">
        <v>8.2753300000000003</v>
      </c>
      <c r="I358" s="7">
        <v>25.582989999999999</v>
      </c>
      <c r="J358" s="7">
        <v>9.8298299999999994</v>
      </c>
      <c r="K358" s="7">
        <f t="shared" si="91"/>
        <v>1379.69758</v>
      </c>
      <c r="L358" s="7">
        <v>97.537629999999993</v>
      </c>
      <c r="N358" s="6">
        <v>0.108</v>
      </c>
      <c r="P358" s="6">
        <v>2020</v>
      </c>
      <c r="Q358" s="6" t="s">
        <v>38</v>
      </c>
      <c r="R358" s="6" t="s">
        <v>7</v>
      </c>
      <c r="S358" s="6" t="s">
        <v>8</v>
      </c>
      <c r="T358" s="7">
        <f t="shared" si="81"/>
        <v>5.9075999999999996E-4</v>
      </c>
      <c r="U358" s="7">
        <f t="shared" si="82"/>
        <v>142.35224472000002</v>
      </c>
      <c r="V358" s="7">
        <f t="shared" si="83"/>
        <v>1.93618296</v>
      </c>
      <c r="W358" s="7">
        <f t="shared" si="84"/>
        <v>0.89373564000000005</v>
      </c>
      <c r="X358" s="7">
        <f t="shared" si="85"/>
        <v>2.7629629199999997</v>
      </c>
      <c r="Y358" s="7">
        <f t="shared" si="86"/>
        <v>1.06162164</v>
      </c>
      <c r="Z358" s="7">
        <f t="shared" si="87"/>
        <v>149.00733864</v>
      </c>
      <c r="AA358" s="7">
        <f t="shared" si="88"/>
        <v>10.534064039999999</v>
      </c>
    </row>
    <row r="359" spans="1:27" s="6" customFormat="1" x14ac:dyDescent="0.25">
      <c r="A359" s="6">
        <v>2020</v>
      </c>
      <c r="B359" s="6" t="s">
        <v>38</v>
      </c>
      <c r="C359" s="6" t="s">
        <v>7</v>
      </c>
      <c r="D359" s="6" t="s">
        <v>9</v>
      </c>
      <c r="E359" s="7">
        <v>5.28E-3</v>
      </c>
      <c r="F359" s="7">
        <v>1269.2746500000001</v>
      </c>
      <c r="G359" s="7">
        <v>16.23387</v>
      </c>
      <c r="H359" s="7">
        <v>7.16812</v>
      </c>
      <c r="I359" s="7">
        <v>26.341550000000002</v>
      </c>
      <c r="J359" s="7">
        <v>8.9802</v>
      </c>
      <c r="K359" s="7">
        <f t="shared" si="91"/>
        <v>1328.0036700000003</v>
      </c>
      <c r="L359" s="7">
        <v>93.090919999999997</v>
      </c>
      <c r="N359" s="6">
        <v>0.63400000000000001</v>
      </c>
      <c r="P359" s="6">
        <v>2020</v>
      </c>
      <c r="Q359" s="6" t="s">
        <v>38</v>
      </c>
      <c r="R359" s="6" t="s">
        <v>7</v>
      </c>
      <c r="S359" s="6" t="s">
        <v>9</v>
      </c>
      <c r="T359" s="7">
        <f t="shared" si="81"/>
        <v>3.3475200000000001E-3</v>
      </c>
      <c r="U359" s="7">
        <f t="shared" si="82"/>
        <v>804.72012810000001</v>
      </c>
      <c r="V359" s="7">
        <f t="shared" si="83"/>
        <v>10.29227358</v>
      </c>
      <c r="W359" s="7">
        <f t="shared" si="84"/>
        <v>4.5445880800000005</v>
      </c>
      <c r="X359" s="7">
        <f t="shared" si="85"/>
        <v>16.7005427</v>
      </c>
      <c r="Y359" s="7">
        <f t="shared" si="86"/>
        <v>5.6934468000000003</v>
      </c>
      <c r="Z359" s="7">
        <f t="shared" si="87"/>
        <v>841.9543267800002</v>
      </c>
      <c r="AA359" s="7">
        <f t="shared" si="88"/>
        <v>59.019643279999997</v>
      </c>
    </row>
    <row r="360" spans="1:27" x14ac:dyDescent="0.25">
      <c r="A360">
        <v>2020</v>
      </c>
      <c r="B360" t="s">
        <v>38</v>
      </c>
      <c r="C360" t="s">
        <v>19</v>
      </c>
      <c r="D360" s="3" t="s">
        <v>24</v>
      </c>
      <c r="E360" s="1">
        <v>1.205E-2</v>
      </c>
      <c r="F360" s="1">
        <v>1494.0266200000001</v>
      </c>
      <c r="G360" s="1">
        <v>30.156469999999999</v>
      </c>
      <c r="H360" s="1">
        <v>38.806109999999997</v>
      </c>
      <c r="I360" s="1">
        <v>30.345849999999999</v>
      </c>
      <c r="J360" s="1">
        <v>14.005739999999999</v>
      </c>
      <c r="K360" s="1">
        <f>SUM(E360:J360)</f>
        <v>1607.35284</v>
      </c>
      <c r="L360" s="1">
        <v>111.31506</v>
      </c>
      <c r="N360" s="1">
        <v>1.0025999999999999</v>
      </c>
      <c r="P360">
        <v>2020</v>
      </c>
      <c r="Q360" t="s">
        <v>38</v>
      </c>
      <c r="R360" t="s">
        <v>19</v>
      </c>
      <c r="S360" s="3" t="s">
        <v>24</v>
      </c>
      <c r="T360" s="7">
        <f t="shared" si="81"/>
        <v>1.2081329999999999E-2</v>
      </c>
      <c r="U360" s="7">
        <f t="shared" si="82"/>
        <v>1497.911089212</v>
      </c>
      <c r="V360" s="7">
        <f t="shared" si="83"/>
        <v>30.234876821999997</v>
      </c>
      <c r="W360" s="7">
        <f t="shared" si="84"/>
        <v>38.907005885999993</v>
      </c>
      <c r="X360" s="7">
        <f t="shared" si="85"/>
        <v>30.424749209999998</v>
      </c>
      <c r="Y360" s="7">
        <f t="shared" si="86"/>
        <v>14.042154923999998</v>
      </c>
      <c r="Z360" s="7">
        <f t="shared" si="87"/>
        <v>1611.531957384</v>
      </c>
      <c r="AA360" s="7">
        <f t="shared" si="88"/>
        <v>111.604479156</v>
      </c>
    </row>
    <row r="361" spans="1:27" s="8" customFormat="1" x14ac:dyDescent="0.25">
      <c r="A361" s="8">
        <v>2020</v>
      </c>
      <c r="B361" s="8" t="s">
        <v>38</v>
      </c>
      <c r="C361" s="8" t="s">
        <v>19</v>
      </c>
      <c r="D361" s="8" t="s">
        <v>25</v>
      </c>
      <c r="E361" s="9">
        <v>1.541E-2</v>
      </c>
      <c r="F361" s="9">
        <v>1967.97243</v>
      </c>
      <c r="G361" s="9">
        <v>41.752940000000002</v>
      </c>
      <c r="H361" s="9">
        <v>53.750639999999997</v>
      </c>
      <c r="I361" s="9">
        <v>35.308610000000002</v>
      </c>
      <c r="J361" s="9">
        <v>18.635159999999999</v>
      </c>
      <c r="K361" s="9">
        <f t="shared" ref="K361:K369" si="92">SUM(E361:J361)</f>
        <v>2117.4351900000001</v>
      </c>
      <c r="L361" s="9">
        <v>150.89963</v>
      </c>
      <c r="N361" s="8">
        <v>0.93240999999999996</v>
      </c>
      <c r="P361" s="8">
        <v>2020</v>
      </c>
      <c r="Q361" s="8" t="s">
        <v>38</v>
      </c>
      <c r="R361" s="8" t="s">
        <v>19</v>
      </c>
      <c r="S361" s="8" t="s">
        <v>25</v>
      </c>
      <c r="T361" s="7">
        <f t="shared" si="81"/>
        <v>1.43684381E-2</v>
      </c>
      <c r="U361" s="7">
        <f t="shared" si="82"/>
        <v>1834.9571734562999</v>
      </c>
      <c r="V361" s="7">
        <f t="shared" si="83"/>
        <v>38.930858785399998</v>
      </c>
      <c r="W361" s="7">
        <f t="shared" si="84"/>
        <v>50.117634242399994</v>
      </c>
      <c r="X361" s="7">
        <f t="shared" si="85"/>
        <v>32.922101050099997</v>
      </c>
      <c r="Y361" s="7">
        <f t="shared" si="86"/>
        <v>17.375609535599999</v>
      </c>
      <c r="Z361" s="7">
        <f t="shared" si="87"/>
        <v>1974.3177455079001</v>
      </c>
      <c r="AA361" s="7">
        <f t="shared" si="88"/>
        <v>140.70032400829999</v>
      </c>
    </row>
    <row r="362" spans="1:27" s="4" customFormat="1" x14ac:dyDescent="0.25">
      <c r="A362" s="4">
        <v>2020</v>
      </c>
      <c r="B362" s="4" t="s">
        <v>38</v>
      </c>
      <c r="C362" s="4" t="s">
        <v>19</v>
      </c>
      <c r="D362" s="4" t="s">
        <v>26</v>
      </c>
      <c r="E362" s="5">
        <v>2.8420000000000001E-2</v>
      </c>
      <c r="F362" s="5">
        <v>2438.2690899999998</v>
      </c>
      <c r="G362" s="5">
        <v>65.137739999999994</v>
      </c>
      <c r="H362" s="5">
        <v>85.468530000000001</v>
      </c>
      <c r="I362" s="5">
        <v>54.683680000000003</v>
      </c>
      <c r="J362" s="5">
        <v>21.602820000000001</v>
      </c>
      <c r="K362" s="5">
        <f t="shared" si="92"/>
        <v>2665.1902800000003</v>
      </c>
      <c r="L362" s="5">
        <v>190.52893</v>
      </c>
      <c r="N362" s="4">
        <v>1</v>
      </c>
      <c r="P362" s="4">
        <v>2020</v>
      </c>
      <c r="Q362" s="4" t="s">
        <v>38</v>
      </c>
      <c r="R362" s="4" t="s">
        <v>19</v>
      </c>
      <c r="S362" s="4" t="s">
        <v>26</v>
      </c>
      <c r="T362" s="7">
        <f t="shared" si="81"/>
        <v>2.8420000000000001E-2</v>
      </c>
      <c r="U362" s="7">
        <f t="shared" si="82"/>
        <v>2438.2690899999998</v>
      </c>
      <c r="V362" s="7">
        <f t="shared" si="83"/>
        <v>65.137739999999994</v>
      </c>
      <c r="W362" s="7">
        <f t="shared" si="84"/>
        <v>85.468530000000001</v>
      </c>
      <c r="X362" s="7">
        <f t="shared" si="85"/>
        <v>54.683680000000003</v>
      </c>
      <c r="Y362" s="7">
        <f t="shared" si="86"/>
        <v>21.602820000000001</v>
      </c>
      <c r="Z362" s="7">
        <f t="shared" si="87"/>
        <v>2665.1902800000003</v>
      </c>
      <c r="AA362" s="7">
        <f t="shared" si="88"/>
        <v>190.52893</v>
      </c>
    </row>
    <row r="363" spans="1:27" s="6" customFormat="1" x14ac:dyDescent="0.25">
      <c r="A363" s="6">
        <v>2020</v>
      </c>
      <c r="B363" s="6" t="s">
        <v>38</v>
      </c>
      <c r="C363" s="6" t="s">
        <v>7</v>
      </c>
      <c r="D363" s="6" t="s">
        <v>6</v>
      </c>
      <c r="E363" s="7">
        <v>2.4399999999999999E-3</v>
      </c>
      <c r="F363" s="7">
        <v>139.97030000000001</v>
      </c>
      <c r="G363" s="7">
        <v>1.4447300000000001</v>
      </c>
      <c r="H363" s="7">
        <v>0.59621999999999997</v>
      </c>
      <c r="I363" s="7">
        <v>20.032869999999999</v>
      </c>
      <c r="J363" s="7">
        <v>0.80245</v>
      </c>
      <c r="K363" s="7">
        <f t="shared" si="92"/>
        <v>162.84900999999999</v>
      </c>
      <c r="L363" s="7">
        <v>11.947430000000001</v>
      </c>
      <c r="N363" s="6">
        <v>1.2737000000000001</v>
      </c>
      <c r="P363" s="6">
        <v>2020</v>
      </c>
      <c r="Q363" s="6" t="s">
        <v>38</v>
      </c>
      <c r="R363" s="6" t="s">
        <v>7</v>
      </c>
      <c r="S363" s="6" t="s">
        <v>6</v>
      </c>
      <c r="T363" s="7">
        <f t="shared" si="81"/>
        <v>3.107828E-3</v>
      </c>
      <c r="U363" s="7">
        <f t="shared" si="82"/>
        <v>178.28017111000003</v>
      </c>
      <c r="V363" s="7">
        <f t="shared" si="83"/>
        <v>1.8401526010000002</v>
      </c>
      <c r="W363" s="7">
        <f t="shared" si="84"/>
        <v>0.75940541399999995</v>
      </c>
      <c r="X363" s="7">
        <f t="shared" si="85"/>
        <v>25.515866518999999</v>
      </c>
      <c r="Y363" s="7">
        <f t="shared" si="86"/>
        <v>1.022080565</v>
      </c>
      <c r="Z363" s="7">
        <f t="shared" si="87"/>
        <v>207.420784037</v>
      </c>
      <c r="AA363" s="7">
        <f t="shared" si="88"/>
        <v>15.217441591000002</v>
      </c>
    </row>
    <row r="364" spans="1:27" s="6" customFormat="1" x14ac:dyDescent="0.25">
      <c r="A364" s="6">
        <v>2020</v>
      </c>
      <c r="B364" s="6" t="s">
        <v>38</v>
      </c>
      <c r="C364" s="6" t="s">
        <v>7</v>
      </c>
      <c r="D364" s="6" t="s">
        <v>8</v>
      </c>
      <c r="E364" s="7">
        <v>5.47E-3</v>
      </c>
      <c r="F364" s="7">
        <v>1318.0763400000001</v>
      </c>
      <c r="G364" s="7">
        <v>17.927620000000001</v>
      </c>
      <c r="H364" s="7">
        <v>8.2753300000000003</v>
      </c>
      <c r="I364" s="7">
        <v>25.582989999999999</v>
      </c>
      <c r="J364" s="7">
        <v>9.8298299999999994</v>
      </c>
      <c r="K364" s="7">
        <f t="shared" si="92"/>
        <v>1379.69758</v>
      </c>
      <c r="L364" s="7">
        <v>97.537629999999993</v>
      </c>
      <c r="N364" s="6">
        <v>0.16539999999999999</v>
      </c>
      <c r="P364" s="6">
        <v>2020</v>
      </c>
      <c r="Q364" s="6" t="s">
        <v>38</v>
      </c>
      <c r="R364" s="6" t="s">
        <v>7</v>
      </c>
      <c r="S364" s="6" t="s">
        <v>8</v>
      </c>
      <c r="T364" s="7">
        <f t="shared" si="81"/>
        <v>9.0473799999999998E-4</v>
      </c>
      <c r="U364" s="7">
        <f t="shared" si="82"/>
        <v>218.00982663600001</v>
      </c>
      <c r="V364" s="7">
        <f t="shared" si="83"/>
        <v>2.9652283480000001</v>
      </c>
      <c r="W364" s="7">
        <f t="shared" si="84"/>
        <v>1.3687395819999999</v>
      </c>
      <c r="X364" s="7">
        <f t="shared" si="85"/>
        <v>4.2314265459999998</v>
      </c>
      <c r="Y364" s="7">
        <f t="shared" si="86"/>
        <v>1.6258538819999999</v>
      </c>
      <c r="Z364" s="7">
        <f t="shared" si="87"/>
        <v>228.20197973199998</v>
      </c>
      <c r="AA364" s="7">
        <f t="shared" si="88"/>
        <v>16.132724001999996</v>
      </c>
    </row>
    <row r="365" spans="1:27" s="6" customFormat="1" x14ac:dyDescent="0.25">
      <c r="A365" s="6">
        <v>2020</v>
      </c>
      <c r="B365" s="6" t="s">
        <v>38</v>
      </c>
      <c r="C365" s="6" t="s">
        <v>7</v>
      </c>
      <c r="D365" s="6" t="s">
        <v>9</v>
      </c>
      <c r="E365" s="7">
        <v>5.28E-3</v>
      </c>
      <c r="F365" s="7">
        <v>1269.2746500000001</v>
      </c>
      <c r="G365" s="7">
        <v>16.23387</v>
      </c>
      <c r="H365" s="7">
        <v>7.16812</v>
      </c>
      <c r="I365" s="7">
        <v>26.341550000000002</v>
      </c>
      <c r="J365" s="7">
        <v>8.9802</v>
      </c>
      <c r="K365" s="7">
        <f t="shared" si="92"/>
        <v>1328.0036700000003</v>
      </c>
      <c r="L365" s="7">
        <v>93.090919999999997</v>
      </c>
      <c r="N365" s="6">
        <v>0.97119999999999995</v>
      </c>
      <c r="P365" s="6">
        <v>2020</v>
      </c>
      <c r="Q365" s="6" t="s">
        <v>38</v>
      </c>
      <c r="R365" s="6" t="s">
        <v>7</v>
      </c>
      <c r="S365" s="6" t="s">
        <v>9</v>
      </c>
      <c r="T365" s="7">
        <f t="shared" si="81"/>
        <v>5.1279359999999996E-3</v>
      </c>
      <c r="U365" s="7">
        <f t="shared" si="82"/>
        <v>1232.7195400800001</v>
      </c>
      <c r="V365" s="7">
        <f t="shared" si="83"/>
        <v>15.766334543999999</v>
      </c>
      <c r="W365" s="7">
        <f t="shared" si="84"/>
        <v>6.9616781439999995</v>
      </c>
      <c r="X365" s="7">
        <f t="shared" si="85"/>
        <v>25.582913359999999</v>
      </c>
      <c r="Y365" s="7">
        <f t="shared" si="86"/>
        <v>8.7215702400000001</v>
      </c>
      <c r="Z365" s="7">
        <f t="shared" si="87"/>
        <v>1289.7571643040003</v>
      </c>
      <c r="AA365" s="7">
        <f t="shared" si="88"/>
        <v>90.40990150399999</v>
      </c>
    </row>
    <row r="366" spans="1:27" x14ac:dyDescent="0.25">
      <c r="A366">
        <v>2020</v>
      </c>
      <c r="B366" t="s">
        <v>38</v>
      </c>
      <c r="C366" t="s">
        <v>20</v>
      </c>
      <c r="D366" s="3" t="s">
        <v>28</v>
      </c>
      <c r="E366" s="1">
        <v>1.239E-2</v>
      </c>
      <c r="F366" s="1">
        <v>2344.2373200000002</v>
      </c>
      <c r="G366" s="1">
        <v>42.238909999999997</v>
      </c>
      <c r="H366" s="1">
        <v>45.561999999999998</v>
      </c>
      <c r="I366" s="1">
        <v>34.086440000000003</v>
      </c>
      <c r="J366" s="1">
        <v>20.56249</v>
      </c>
      <c r="K366" s="1">
        <f t="shared" si="92"/>
        <v>2486.6995499999998</v>
      </c>
      <c r="L366" s="1">
        <v>174.98181</v>
      </c>
      <c r="N366" s="1">
        <v>1.0623</v>
      </c>
      <c r="P366">
        <v>2020</v>
      </c>
      <c r="Q366" t="s">
        <v>38</v>
      </c>
      <c r="R366" t="s">
        <v>20</v>
      </c>
      <c r="S366" s="3" t="s">
        <v>28</v>
      </c>
      <c r="T366" s="7">
        <f t="shared" si="81"/>
        <v>1.3161897000000001E-2</v>
      </c>
      <c r="U366" s="7">
        <f t="shared" si="82"/>
        <v>2490.2833050360005</v>
      </c>
      <c r="V366" s="7">
        <f t="shared" si="83"/>
        <v>44.870394092999994</v>
      </c>
      <c r="W366" s="7">
        <f t="shared" si="84"/>
        <v>48.400512599999999</v>
      </c>
      <c r="X366" s="7">
        <f t="shared" si="85"/>
        <v>36.210025212000005</v>
      </c>
      <c r="Y366" s="7">
        <f t="shared" si="86"/>
        <v>21.843533127000001</v>
      </c>
      <c r="Z366" s="7">
        <f t="shared" si="87"/>
        <v>2641.6209319649997</v>
      </c>
      <c r="AA366" s="7">
        <f t="shared" si="88"/>
        <v>185.88317676299999</v>
      </c>
    </row>
    <row r="367" spans="1:27" s="10" customFormat="1" x14ac:dyDescent="0.25">
      <c r="A367" s="10">
        <v>2020</v>
      </c>
      <c r="B367" s="10" t="s">
        <v>38</v>
      </c>
      <c r="C367" s="10" t="s">
        <v>20</v>
      </c>
      <c r="D367" s="10" t="s">
        <v>27</v>
      </c>
      <c r="E367" s="11">
        <v>3.9109999999999999E-2</v>
      </c>
      <c r="F367" s="11">
        <v>3108.50324</v>
      </c>
      <c r="G367" s="11">
        <v>65.975930000000005</v>
      </c>
      <c r="H367" s="11">
        <v>102.80710000000001</v>
      </c>
      <c r="I367" s="11">
        <v>50.834470000000003</v>
      </c>
      <c r="J367" s="11">
        <v>29.342829999999999</v>
      </c>
      <c r="K367" s="11">
        <f t="shared" si="92"/>
        <v>3357.5026800000001</v>
      </c>
      <c r="L367" s="11">
        <v>224.93351000000001</v>
      </c>
      <c r="N367" s="10">
        <v>0.98834999999999995</v>
      </c>
      <c r="P367" s="10">
        <v>2020</v>
      </c>
      <c r="Q367" s="10" t="s">
        <v>38</v>
      </c>
      <c r="R367" s="10" t="s">
        <v>20</v>
      </c>
      <c r="S367" s="10" t="s">
        <v>27</v>
      </c>
      <c r="T367" s="7">
        <f t="shared" si="81"/>
        <v>3.8654368499999994E-2</v>
      </c>
      <c r="U367" s="7">
        <f t="shared" si="82"/>
        <v>3072.2891772539997</v>
      </c>
      <c r="V367" s="7">
        <f t="shared" si="83"/>
        <v>65.207310415500004</v>
      </c>
      <c r="W367" s="7">
        <f t="shared" si="84"/>
        <v>101.609397285</v>
      </c>
      <c r="X367" s="7">
        <f t="shared" si="85"/>
        <v>50.242248424499998</v>
      </c>
      <c r="Y367" s="7">
        <f t="shared" si="86"/>
        <v>29.000986030499998</v>
      </c>
      <c r="Z367" s="7">
        <f t="shared" si="87"/>
        <v>3318.3877737779999</v>
      </c>
      <c r="AA367" s="7">
        <f t="shared" si="88"/>
        <v>222.3130346085</v>
      </c>
    </row>
    <row r="368" spans="1:27" s="8" customFormat="1" x14ac:dyDescent="0.25">
      <c r="A368" s="8">
        <v>2020</v>
      </c>
      <c r="B368" s="8" t="s">
        <v>38</v>
      </c>
      <c r="C368" s="8" t="s">
        <v>20</v>
      </c>
      <c r="D368" s="8" t="s">
        <v>29</v>
      </c>
      <c r="E368" s="9">
        <v>4.3920000000000001E-2</v>
      </c>
      <c r="F368" s="9">
        <v>3656.4590400000002</v>
      </c>
      <c r="G368" s="9">
        <v>79.260170000000002</v>
      </c>
      <c r="H368" s="9">
        <v>120.99796000000001</v>
      </c>
      <c r="I368" s="9">
        <v>56.562260000000002</v>
      </c>
      <c r="J368" s="9">
        <v>34.678199999999997</v>
      </c>
      <c r="K368" s="9">
        <f t="shared" si="92"/>
        <v>3948.0015500000004</v>
      </c>
      <c r="L368" s="9">
        <v>269.63207</v>
      </c>
      <c r="N368" s="8">
        <v>0.93240999999999996</v>
      </c>
      <c r="P368" s="8">
        <v>2020</v>
      </c>
      <c r="Q368" s="8" t="s">
        <v>38</v>
      </c>
      <c r="R368" s="8" t="s">
        <v>20</v>
      </c>
      <c r="S368" s="8" t="s">
        <v>29</v>
      </c>
      <c r="T368" s="7">
        <f t="shared" si="81"/>
        <v>4.0951447199999998E-2</v>
      </c>
      <c r="U368" s="7">
        <f t="shared" si="82"/>
        <v>3409.3189734864</v>
      </c>
      <c r="V368" s="7">
        <f t="shared" si="83"/>
        <v>73.902975109699995</v>
      </c>
      <c r="W368" s="7">
        <f t="shared" si="84"/>
        <v>112.8197078836</v>
      </c>
      <c r="X368" s="7">
        <f t="shared" si="85"/>
        <v>52.739216846600002</v>
      </c>
      <c r="Y368" s="7">
        <f t="shared" si="86"/>
        <v>32.334300461999995</v>
      </c>
      <c r="Z368" s="7">
        <f t="shared" si="87"/>
        <v>3681.1561252355004</v>
      </c>
      <c r="AA368" s="7">
        <f t="shared" si="88"/>
        <v>251.40763838869998</v>
      </c>
    </row>
    <row r="369" spans="1:27" s="4" customFormat="1" x14ac:dyDescent="0.25">
      <c r="A369" s="4">
        <v>2020</v>
      </c>
      <c r="B369" s="4" t="s">
        <v>38</v>
      </c>
      <c r="C369" s="4" t="s">
        <v>20</v>
      </c>
      <c r="D369" s="4" t="s">
        <v>30</v>
      </c>
      <c r="E369" s="5">
        <v>5.4989999999999997E-2</v>
      </c>
      <c r="F369" s="5">
        <v>4012.6309000000001</v>
      </c>
      <c r="G369" s="5">
        <v>100.10984999999999</v>
      </c>
      <c r="H369" s="5">
        <v>148.17061000000001</v>
      </c>
      <c r="I369" s="5">
        <v>74.500799999999998</v>
      </c>
      <c r="J369" s="5">
        <v>36.561509999999998</v>
      </c>
      <c r="K369" s="5">
        <f t="shared" si="92"/>
        <v>4372.0286599999999</v>
      </c>
      <c r="L369" s="5">
        <v>301.23624000000001</v>
      </c>
      <c r="N369" s="4">
        <v>1</v>
      </c>
      <c r="P369" s="4">
        <v>2020</v>
      </c>
      <c r="Q369" s="4" t="s">
        <v>38</v>
      </c>
      <c r="R369" s="4" t="s">
        <v>20</v>
      </c>
      <c r="S369" s="4" t="s">
        <v>30</v>
      </c>
      <c r="T369" s="7">
        <f t="shared" si="81"/>
        <v>5.4989999999999997E-2</v>
      </c>
      <c r="U369" s="7">
        <f t="shared" si="82"/>
        <v>4012.6309000000001</v>
      </c>
      <c r="V369" s="7">
        <f t="shared" si="83"/>
        <v>100.10984999999999</v>
      </c>
      <c r="W369" s="7">
        <f t="shared" si="84"/>
        <v>148.17061000000001</v>
      </c>
      <c r="X369" s="7">
        <f t="shared" si="85"/>
        <v>74.500799999999998</v>
      </c>
      <c r="Y369" s="7">
        <f t="shared" si="86"/>
        <v>36.561509999999998</v>
      </c>
      <c r="Z369" s="7">
        <f t="shared" si="87"/>
        <v>4372.0286599999999</v>
      </c>
      <c r="AA369" s="7">
        <f t="shared" si="88"/>
        <v>301.23624000000001</v>
      </c>
    </row>
    <row r="370" spans="1:27" x14ac:dyDescent="0.25">
      <c r="T370" s="7">
        <f t="shared" si="81"/>
        <v>0</v>
      </c>
      <c r="U370" s="7">
        <f t="shared" si="82"/>
        <v>0</v>
      </c>
      <c r="V370" s="7">
        <f t="shared" si="83"/>
        <v>0</v>
      </c>
      <c r="W370" s="7">
        <f t="shared" si="84"/>
        <v>0</v>
      </c>
      <c r="X370" s="7">
        <f t="shared" si="85"/>
        <v>0</v>
      </c>
      <c r="Y370" s="7">
        <f t="shared" si="86"/>
        <v>0</v>
      </c>
      <c r="Z370" s="7">
        <f t="shared" si="87"/>
        <v>0</v>
      </c>
      <c r="AA370" s="7">
        <f t="shared" si="88"/>
        <v>0</v>
      </c>
    </row>
    <row r="371" spans="1:27" s="6" customFormat="1" x14ac:dyDescent="0.25">
      <c r="A371" s="6">
        <v>2020</v>
      </c>
      <c r="B371" s="6" t="s">
        <v>39</v>
      </c>
      <c r="C371" s="6" t="s">
        <v>7</v>
      </c>
      <c r="D371" s="6" t="s">
        <v>6</v>
      </c>
      <c r="E371" s="7">
        <v>2.4199999999999998E-3</v>
      </c>
      <c r="F371" s="7">
        <v>121.64588000000001</v>
      </c>
      <c r="G371" s="7">
        <v>12.525589999999999</v>
      </c>
      <c r="H371" s="7">
        <v>0.40299000000000001</v>
      </c>
      <c r="I371" s="7">
        <v>20.925540000000002</v>
      </c>
      <c r="J371" s="7">
        <v>0.19023000000000001</v>
      </c>
      <c r="K371" s="7">
        <f t="shared" ref="K371:K377" si="93">SUM(E371:J371)</f>
        <v>155.69265000000001</v>
      </c>
      <c r="L371" s="7">
        <v>11.644360000000001</v>
      </c>
      <c r="N371" s="6">
        <v>1.4399</v>
      </c>
      <c r="P371" s="6">
        <v>2020</v>
      </c>
      <c r="Q371" s="6" t="s">
        <v>39</v>
      </c>
      <c r="R371" s="6" t="s">
        <v>7</v>
      </c>
      <c r="S371" s="6" t="s">
        <v>6</v>
      </c>
      <c r="T371" s="7">
        <f t="shared" si="81"/>
        <v>3.4845579999999996E-3</v>
      </c>
      <c r="U371" s="7">
        <f t="shared" si="82"/>
        <v>175.15790261200002</v>
      </c>
      <c r="V371" s="7">
        <f t="shared" si="83"/>
        <v>18.035597040999999</v>
      </c>
      <c r="W371" s="7">
        <f t="shared" si="84"/>
        <v>0.58026530099999996</v>
      </c>
      <c r="X371" s="7">
        <f t="shared" si="85"/>
        <v>30.130685046</v>
      </c>
      <c r="Y371" s="7">
        <f t="shared" si="86"/>
        <v>0.27391217699999998</v>
      </c>
      <c r="Z371" s="7">
        <f t="shared" si="87"/>
        <v>224.18184673500002</v>
      </c>
      <c r="AA371" s="7">
        <f t="shared" si="88"/>
        <v>16.766713964000001</v>
      </c>
    </row>
    <row r="372" spans="1:27" s="6" customFormat="1" x14ac:dyDescent="0.25">
      <c r="A372" s="6">
        <v>2020</v>
      </c>
      <c r="B372" s="6" t="s">
        <v>39</v>
      </c>
      <c r="C372" s="6" t="s">
        <v>7</v>
      </c>
      <c r="D372" s="6" t="s">
        <v>8</v>
      </c>
      <c r="E372" s="7">
        <v>5.2199999999999998E-3</v>
      </c>
      <c r="F372" s="7">
        <v>1093.90427</v>
      </c>
      <c r="G372" s="7">
        <v>150.62620999999999</v>
      </c>
      <c r="H372" s="7">
        <v>5.9454700000000003</v>
      </c>
      <c r="I372" s="7">
        <v>36.264200000000002</v>
      </c>
      <c r="J372" s="7">
        <v>2.4577100000000001</v>
      </c>
      <c r="K372" s="7">
        <f t="shared" si="93"/>
        <v>1289.20308</v>
      </c>
      <c r="L372" s="7">
        <v>94.004459999999995</v>
      </c>
      <c r="N372" s="6">
        <v>0.187</v>
      </c>
      <c r="P372" s="6">
        <v>2020</v>
      </c>
      <c r="Q372" s="6" t="s">
        <v>39</v>
      </c>
      <c r="R372" s="6" t="s">
        <v>7</v>
      </c>
      <c r="S372" s="6" t="s">
        <v>8</v>
      </c>
      <c r="T372" s="7">
        <f t="shared" si="81"/>
        <v>9.7614000000000002E-4</v>
      </c>
      <c r="U372" s="7">
        <f t="shared" si="82"/>
        <v>204.56009849</v>
      </c>
      <c r="V372" s="7">
        <f t="shared" si="83"/>
        <v>28.167101269999996</v>
      </c>
      <c r="W372" s="7">
        <f t="shared" si="84"/>
        <v>1.1118028900000001</v>
      </c>
      <c r="X372" s="7">
        <f t="shared" si="85"/>
        <v>6.7814054000000006</v>
      </c>
      <c r="Y372" s="7">
        <f t="shared" si="86"/>
        <v>0.45959177000000001</v>
      </c>
      <c r="Z372" s="7">
        <f t="shared" si="87"/>
        <v>241.08097595999999</v>
      </c>
      <c r="AA372" s="7">
        <f t="shared" si="88"/>
        <v>17.578834019999999</v>
      </c>
    </row>
    <row r="373" spans="1:27" s="6" customFormat="1" x14ac:dyDescent="0.25">
      <c r="A373" s="6">
        <v>2020</v>
      </c>
      <c r="B373" s="6" t="s">
        <v>39</v>
      </c>
      <c r="C373" s="6" t="s">
        <v>7</v>
      </c>
      <c r="D373" s="6" t="s">
        <v>9</v>
      </c>
      <c r="E373" s="7">
        <v>5.0400000000000002E-3</v>
      </c>
      <c r="F373" s="7">
        <v>1063.25478</v>
      </c>
      <c r="G373" s="7">
        <v>138.22586000000001</v>
      </c>
      <c r="H373" s="7">
        <v>5.0264600000000002</v>
      </c>
      <c r="I373" s="7">
        <v>36.161090000000002</v>
      </c>
      <c r="J373" s="7">
        <v>2.2034400000000001</v>
      </c>
      <c r="K373" s="7">
        <f t="shared" si="93"/>
        <v>1244.8766700000001</v>
      </c>
      <c r="L373" s="7">
        <v>89.841489999999993</v>
      </c>
      <c r="N373" s="6">
        <v>1.0979000000000001</v>
      </c>
      <c r="P373" s="6">
        <v>2020</v>
      </c>
      <c r="Q373" s="6" t="s">
        <v>39</v>
      </c>
      <c r="R373" s="6" t="s">
        <v>7</v>
      </c>
      <c r="S373" s="6" t="s">
        <v>9</v>
      </c>
      <c r="T373" s="7">
        <f t="shared" si="81"/>
        <v>5.5334160000000011E-3</v>
      </c>
      <c r="U373" s="7">
        <f t="shared" si="82"/>
        <v>1167.3474229620001</v>
      </c>
      <c r="V373" s="7">
        <f t="shared" si="83"/>
        <v>151.75817169400003</v>
      </c>
      <c r="W373" s="7">
        <f t="shared" si="84"/>
        <v>5.5185504340000007</v>
      </c>
      <c r="X373" s="7">
        <f t="shared" si="85"/>
        <v>39.701260711000003</v>
      </c>
      <c r="Y373" s="7">
        <f t="shared" si="86"/>
        <v>2.4191567760000003</v>
      </c>
      <c r="Z373" s="7">
        <f t="shared" si="87"/>
        <v>1366.7500959930003</v>
      </c>
      <c r="AA373" s="7">
        <f t="shared" si="88"/>
        <v>98.636971871</v>
      </c>
    </row>
    <row r="374" spans="1:27" x14ac:dyDescent="0.25">
      <c r="A374">
        <v>2020</v>
      </c>
      <c r="B374" t="s">
        <v>39</v>
      </c>
      <c r="C374" t="s">
        <v>18</v>
      </c>
      <c r="D374" s="3" t="s">
        <v>17</v>
      </c>
      <c r="E374" s="1">
        <v>6.3600000000000002E-3</v>
      </c>
      <c r="F374" s="1">
        <v>1364.6380799999999</v>
      </c>
      <c r="G374" s="1">
        <v>182.17305999999999</v>
      </c>
      <c r="H374" s="1">
        <v>7.9610900000000004</v>
      </c>
      <c r="I374" s="1">
        <v>43.655209999999997</v>
      </c>
      <c r="J374" s="1">
        <v>3.07944</v>
      </c>
      <c r="K374" s="1">
        <f t="shared" si="93"/>
        <v>1601.51324</v>
      </c>
      <c r="L374" s="1">
        <v>116.05381</v>
      </c>
      <c r="N374" s="1">
        <v>1.1269</v>
      </c>
      <c r="P374">
        <v>2020</v>
      </c>
      <c r="Q374" t="s">
        <v>39</v>
      </c>
      <c r="R374" t="s">
        <v>18</v>
      </c>
      <c r="S374" s="3" t="s">
        <v>17</v>
      </c>
      <c r="T374" s="7">
        <f t="shared" si="81"/>
        <v>7.1670840000000006E-3</v>
      </c>
      <c r="U374" s="7">
        <f t="shared" si="82"/>
        <v>1537.810652352</v>
      </c>
      <c r="V374" s="7">
        <f t="shared" si="83"/>
        <v>205.290821314</v>
      </c>
      <c r="W374" s="7">
        <f t="shared" si="84"/>
        <v>8.9713523210000012</v>
      </c>
      <c r="X374" s="7">
        <f t="shared" si="85"/>
        <v>49.195056148999996</v>
      </c>
      <c r="Y374" s="7">
        <f t="shared" si="86"/>
        <v>3.470220936</v>
      </c>
      <c r="Z374" s="7">
        <f t="shared" si="87"/>
        <v>1804.7452701560001</v>
      </c>
      <c r="AA374" s="7">
        <f t="shared" si="88"/>
        <v>130.781038489</v>
      </c>
    </row>
    <row r="375" spans="1:27" s="10" customFormat="1" x14ac:dyDescent="0.25">
      <c r="A375" s="10">
        <v>2020</v>
      </c>
      <c r="B375" s="10" t="s">
        <v>39</v>
      </c>
      <c r="C375" s="10" t="s">
        <v>18</v>
      </c>
      <c r="D375" s="10" t="s">
        <v>21</v>
      </c>
      <c r="E375" s="11">
        <v>3.3110000000000001E-2</v>
      </c>
      <c r="F375" s="11">
        <v>2131.63699</v>
      </c>
      <c r="G375" s="11">
        <v>236.35136</v>
      </c>
      <c r="H375" s="11">
        <v>62.77628</v>
      </c>
      <c r="I375" s="11">
        <v>64.642390000000006</v>
      </c>
      <c r="J375" s="11">
        <v>10.30852</v>
      </c>
      <c r="K375" s="11">
        <f t="shared" si="93"/>
        <v>2505.74865</v>
      </c>
      <c r="L375" s="11">
        <v>168.97469000000001</v>
      </c>
      <c r="N375" s="10">
        <v>0.98834999999999995</v>
      </c>
      <c r="P375" s="10">
        <v>2020</v>
      </c>
      <c r="Q375" s="10" t="s">
        <v>39</v>
      </c>
      <c r="R375" s="10" t="s">
        <v>18</v>
      </c>
      <c r="S375" s="10" t="s">
        <v>21</v>
      </c>
      <c r="T375" s="7">
        <f t="shared" si="81"/>
        <v>3.2724268500000001E-2</v>
      </c>
      <c r="U375" s="7">
        <f t="shared" si="82"/>
        <v>2106.8034190664998</v>
      </c>
      <c r="V375" s="7">
        <f t="shared" si="83"/>
        <v>233.59786665599998</v>
      </c>
      <c r="W375" s="7">
        <f t="shared" si="84"/>
        <v>62.044936337999999</v>
      </c>
      <c r="X375" s="7">
        <f t="shared" si="85"/>
        <v>63.889306156500005</v>
      </c>
      <c r="Y375" s="7">
        <f t="shared" si="86"/>
        <v>10.188425742</v>
      </c>
      <c r="Z375" s="7">
        <f t="shared" si="87"/>
        <v>2476.5566782275</v>
      </c>
      <c r="AA375" s="7">
        <f t="shared" si="88"/>
        <v>167.00613486149999</v>
      </c>
    </row>
    <row r="376" spans="1:27" s="8" customFormat="1" x14ac:dyDescent="0.25">
      <c r="A376" s="8">
        <v>2020</v>
      </c>
      <c r="B376" s="8" t="s">
        <v>39</v>
      </c>
      <c r="C376" s="8" t="s">
        <v>18</v>
      </c>
      <c r="D376" s="8" t="s">
        <v>22</v>
      </c>
      <c r="E376" s="9">
        <v>3.7499999999999999E-2</v>
      </c>
      <c r="F376" s="9">
        <v>2570.60034</v>
      </c>
      <c r="G376" s="9">
        <v>290.32346000000001</v>
      </c>
      <c r="H376" s="9">
        <v>78.034030000000001</v>
      </c>
      <c r="I376" s="9">
        <v>73.652950000000004</v>
      </c>
      <c r="J376" s="9">
        <v>12.818619999999999</v>
      </c>
      <c r="K376" s="9">
        <f t="shared" si="93"/>
        <v>3025.4668999999999</v>
      </c>
      <c r="L376" s="9">
        <v>209.48247000000001</v>
      </c>
      <c r="N376" s="8">
        <v>0.93240999999999996</v>
      </c>
      <c r="P376" s="8">
        <v>2020</v>
      </c>
      <c r="Q376" s="8" t="s">
        <v>39</v>
      </c>
      <c r="R376" s="8" t="s">
        <v>18</v>
      </c>
      <c r="S376" s="8" t="s">
        <v>22</v>
      </c>
      <c r="T376" s="7">
        <f t="shared" si="81"/>
        <v>3.4965375E-2</v>
      </c>
      <c r="U376" s="7">
        <f t="shared" si="82"/>
        <v>2396.8534630193999</v>
      </c>
      <c r="V376" s="7">
        <f t="shared" si="83"/>
        <v>270.70049733859997</v>
      </c>
      <c r="W376" s="7">
        <f t="shared" si="84"/>
        <v>72.759709912299996</v>
      </c>
      <c r="X376" s="7">
        <f t="shared" si="85"/>
        <v>68.674747109500004</v>
      </c>
      <c r="Y376" s="7">
        <f t="shared" si="86"/>
        <v>11.952209474199998</v>
      </c>
      <c r="Z376" s="7">
        <f t="shared" si="87"/>
        <v>2820.9755922289996</v>
      </c>
      <c r="AA376" s="7">
        <f t="shared" si="88"/>
        <v>195.32354985270001</v>
      </c>
    </row>
    <row r="377" spans="1:27" s="4" customFormat="1" x14ac:dyDescent="0.25">
      <c r="A377" s="4">
        <v>2020</v>
      </c>
      <c r="B377" s="4" t="s">
        <v>39</v>
      </c>
      <c r="C377" s="4" t="s">
        <v>18</v>
      </c>
      <c r="D377" s="4" t="s">
        <v>23</v>
      </c>
      <c r="E377" s="5">
        <v>4.9000000000000002E-2</v>
      </c>
      <c r="F377" s="5">
        <v>2992.3180299999999</v>
      </c>
      <c r="G377" s="5">
        <v>301.65271000000001</v>
      </c>
      <c r="H377" s="5">
        <v>108.02786</v>
      </c>
      <c r="I377" s="5">
        <v>90.818610000000007</v>
      </c>
      <c r="J377" s="5">
        <v>15.91724</v>
      </c>
      <c r="K377" s="5">
        <f t="shared" si="93"/>
        <v>3508.7834499999999</v>
      </c>
      <c r="L377" s="5">
        <v>245.02237</v>
      </c>
      <c r="N377" s="4">
        <v>1</v>
      </c>
      <c r="P377" s="4">
        <v>2020</v>
      </c>
      <c r="Q377" s="4" t="s">
        <v>39</v>
      </c>
      <c r="R377" s="4" t="s">
        <v>18</v>
      </c>
      <c r="S377" s="4" t="s">
        <v>23</v>
      </c>
      <c r="T377" s="7">
        <f t="shared" si="81"/>
        <v>4.9000000000000002E-2</v>
      </c>
      <c r="U377" s="7">
        <f t="shared" si="82"/>
        <v>2992.3180299999999</v>
      </c>
      <c r="V377" s="7">
        <f t="shared" si="83"/>
        <v>301.65271000000001</v>
      </c>
      <c r="W377" s="7">
        <f t="shared" si="84"/>
        <v>108.02786</v>
      </c>
      <c r="X377" s="7">
        <f t="shared" si="85"/>
        <v>90.818610000000007</v>
      </c>
      <c r="Y377" s="7">
        <f t="shared" si="86"/>
        <v>15.91724</v>
      </c>
      <c r="Z377" s="7">
        <f t="shared" si="87"/>
        <v>3508.7834499999999</v>
      </c>
      <c r="AA377" s="7">
        <f t="shared" si="88"/>
        <v>245.02237</v>
      </c>
    </row>
    <row r="378" spans="1:27" s="6" customFormat="1" x14ac:dyDescent="0.25">
      <c r="A378" s="6">
        <v>2020</v>
      </c>
      <c r="B378" s="6" t="s">
        <v>39</v>
      </c>
      <c r="C378" s="6" t="s">
        <v>7</v>
      </c>
      <c r="D378" s="6" t="s">
        <v>6</v>
      </c>
      <c r="E378" s="7">
        <v>2.4199999999999998E-3</v>
      </c>
      <c r="F378" s="7">
        <v>121.64588000000001</v>
      </c>
      <c r="G378" s="7">
        <v>12.525589999999999</v>
      </c>
      <c r="H378" s="7">
        <v>0.40299000000000001</v>
      </c>
      <c r="I378" s="7">
        <v>20.925540000000002</v>
      </c>
      <c r="J378" s="7">
        <v>0.19023000000000001</v>
      </c>
      <c r="K378" s="7">
        <f t="shared" ref="K378:K380" si="94">SUM(E378:J378)</f>
        <v>155.69265000000001</v>
      </c>
      <c r="L378" s="7">
        <v>11.644360000000001</v>
      </c>
      <c r="N378" s="6">
        <v>0.83150000000000002</v>
      </c>
      <c r="P378" s="6">
        <v>2020</v>
      </c>
      <c r="Q378" s="6" t="s">
        <v>39</v>
      </c>
      <c r="R378" s="6" t="s">
        <v>7</v>
      </c>
      <c r="S378" s="6" t="s">
        <v>6</v>
      </c>
      <c r="T378" s="7">
        <f t="shared" si="81"/>
        <v>2.0122299999999998E-3</v>
      </c>
      <c r="U378" s="7">
        <f t="shared" si="82"/>
        <v>101.14854922000001</v>
      </c>
      <c r="V378" s="7">
        <f t="shared" si="83"/>
        <v>10.415028084999999</v>
      </c>
      <c r="W378" s="7">
        <f t="shared" si="84"/>
        <v>0.33508618500000004</v>
      </c>
      <c r="X378" s="7">
        <f t="shared" si="85"/>
        <v>17.399586510000002</v>
      </c>
      <c r="Y378" s="7">
        <f t="shared" si="86"/>
        <v>0.15817624500000002</v>
      </c>
      <c r="Z378" s="7">
        <f t="shared" si="87"/>
        <v>129.45843847500001</v>
      </c>
      <c r="AA378" s="7">
        <f t="shared" si="88"/>
        <v>9.68228534</v>
      </c>
    </row>
    <row r="379" spans="1:27" s="6" customFormat="1" x14ac:dyDescent="0.25">
      <c r="A379" s="6">
        <v>2020</v>
      </c>
      <c r="B379" s="6" t="s">
        <v>39</v>
      </c>
      <c r="C379" s="6" t="s">
        <v>7</v>
      </c>
      <c r="D379" s="6" t="s">
        <v>8</v>
      </c>
      <c r="E379" s="7">
        <v>5.2199999999999998E-3</v>
      </c>
      <c r="F379" s="7">
        <v>1093.90427</v>
      </c>
      <c r="G379" s="7">
        <v>150.62620999999999</v>
      </c>
      <c r="H379" s="7">
        <v>5.9454700000000003</v>
      </c>
      <c r="I379" s="7">
        <v>36.264200000000002</v>
      </c>
      <c r="J379" s="7">
        <v>2.4577100000000001</v>
      </c>
      <c r="K379" s="7">
        <f t="shared" si="94"/>
        <v>1289.20308</v>
      </c>
      <c r="L379" s="7">
        <v>94.004459999999995</v>
      </c>
      <c r="N379" s="6">
        <v>0.108</v>
      </c>
      <c r="P379" s="6">
        <v>2020</v>
      </c>
      <c r="Q379" s="6" t="s">
        <v>39</v>
      </c>
      <c r="R379" s="6" t="s">
        <v>7</v>
      </c>
      <c r="S379" s="6" t="s">
        <v>8</v>
      </c>
      <c r="T379" s="7">
        <f t="shared" si="81"/>
        <v>5.6375999999999996E-4</v>
      </c>
      <c r="U379" s="7">
        <f t="shared" si="82"/>
        <v>118.14166116</v>
      </c>
      <c r="V379" s="7">
        <f t="shared" si="83"/>
        <v>16.26763068</v>
      </c>
      <c r="W379" s="7">
        <f t="shared" si="84"/>
        <v>0.64211076</v>
      </c>
      <c r="X379" s="7">
        <f t="shared" si="85"/>
        <v>3.9165336000000002</v>
      </c>
      <c r="Y379" s="7">
        <f t="shared" si="86"/>
        <v>0.26543267999999998</v>
      </c>
      <c r="Z379" s="7">
        <f t="shared" si="87"/>
        <v>139.23393264000001</v>
      </c>
      <c r="AA379" s="7">
        <f t="shared" si="88"/>
        <v>10.152481679999999</v>
      </c>
    </row>
    <row r="380" spans="1:27" s="6" customFormat="1" x14ac:dyDescent="0.25">
      <c r="A380" s="6">
        <v>2020</v>
      </c>
      <c r="B380" s="6" t="s">
        <v>39</v>
      </c>
      <c r="C380" s="6" t="s">
        <v>7</v>
      </c>
      <c r="D380" s="6" t="s">
        <v>9</v>
      </c>
      <c r="E380" s="7">
        <v>5.0400000000000002E-3</v>
      </c>
      <c r="F380" s="7">
        <v>1063.25478</v>
      </c>
      <c r="G380" s="7">
        <v>138.22586000000001</v>
      </c>
      <c r="H380" s="7">
        <v>5.0264600000000002</v>
      </c>
      <c r="I380" s="7">
        <v>36.161090000000002</v>
      </c>
      <c r="J380" s="7">
        <v>2.2034400000000001</v>
      </c>
      <c r="K380" s="7">
        <f t="shared" si="94"/>
        <v>1244.8766700000001</v>
      </c>
      <c r="L380" s="7">
        <v>89.841489999999993</v>
      </c>
      <c r="N380" s="6">
        <v>0.63400000000000001</v>
      </c>
      <c r="P380" s="6">
        <v>2020</v>
      </c>
      <c r="Q380" s="6" t="s">
        <v>39</v>
      </c>
      <c r="R380" s="6" t="s">
        <v>7</v>
      </c>
      <c r="S380" s="6" t="s">
        <v>9</v>
      </c>
      <c r="T380" s="7">
        <f t="shared" si="81"/>
        <v>3.1953600000000004E-3</v>
      </c>
      <c r="U380" s="7">
        <f t="shared" si="82"/>
        <v>674.10353052000005</v>
      </c>
      <c r="V380" s="7">
        <f t="shared" si="83"/>
        <v>87.635195240000002</v>
      </c>
      <c r="W380" s="7">
        <f t="shared" si="84"/>
        <v>3.18677564</v>
      </c>
      <c r="X380" s="7">
        <f t="shared" si="85"/>
        <v>22.926131060000003</v>
      </c>
      <c r="Y380" s="7">
        <f t="shared" si="86"/>
        <v>1.39698096</v>
      </c>
      <c r="Z380" s="7">
        <f t="shared" si="87"/>
        <v>789.25180878000003</v>
      </c>
      <c r="AA380" s="7">
        <f t="shared" si="88"/>
        <v>56.959504659999993</v>
      </c>
    </row>
    <row r="381" spans="1:27" x14ac:dyDescent="0.25">
      <c r="A381">
        <v>2020</v>
      </c>
      <c r="B381" t="s">
        <v>39</v>
      </c>
      <c r="C381" t="s">
        <v>19</v>
      </c>
      <c r="D381" s="3" t="s">
        <v>24</v>
      </c>
      <c r="E381" s="1">
        <v>1.179E-2</v>
      </c>
      <c r="F381" s="1">
        <v>1269.1509100000001</v>
      </c>
      <c r="G381" s="1">
        <v>164.19479999999999</v>
      </c>
      <c r="H381" s="1">
        <v>36.45796</v>
      </c>
      <c r="I381" s="1">
        <v>41.137880000000003</v>
      </c>
      <c r="J381" s="1">
        <v>6.57254</v>
      </c>
      <c r="K381" s="1">
        <f>SUM(E381:J381)</f>
        <v>1517.5258799999999</v>
      </c>
      <c r="L381" s="1">
        <v>107.71449</v>
      </c>
      <c r="N381" s="1">
        <v>1.0025999999999999</v>
      </c>
      <c r="P381">
        <v>2020</v>
      </c>
      <c r="Q381" t="s">
        <v>39</v>
      </c>
      <c r="R381" t="s">
        <v>19</v>
      </c>
      <c r="S381" s="3" t="s">
        <v>24</v>
      </c>
      <c r="T381" s="7">
        <f t="shared" si="81"/>
        <v>1.1820654E-2</v>
      </c>
      <c r="U381" s="7">
        <f t="shared" si="82"/>
        <v>1272.4507023660001</v>
      </c>
      <c r="V381" s="7">
        <f t="shared" si="83"/>
        <v>164.62170647999997</v>
      </c>
      <c r="W381" s="7">
        <f t="shared" si="84"/>
        <v>36.552750695999997</v>
      </c>
      <c r="X381" s="7">
        <f t="shared" si="85"/>
        <v>41.244838487999999</v>
      </c>
      <c r="Y381" s="7">
        <f t="shared" si="86"/>
        <v>6.5896286039999996</v>
      </c>
      <c r="Z381" s="7">
        <f t="shared" si="87"/>
        <v>1521.4714472879998</v>
      </c>
      <c r="AA381" s="7">
        <f t="shared" si="88"/>
        <v>107.99454767399999</v>
      </c>
    </row>
    <row r="382" spans="1:27" s="8" customFormat="1" x14ac:dyDescent="0.25">
      <c r="A382" s="8">
        <v>2020</v>
      </c>
      <c r="B382" s="8" t="s">
        <v>39</v>
      </c>
      <c r="C382" s="8" t="s">
        <v>19</v>
      </c>
      <c r="D382" s="8" t="s">
        <v>25</v>
      </c>
      <c r="E382" s="9">
        <v>1.508E-2</v>
      </c>
      <c r="F382" s="9">
        <v>1675.7831000000001</v>
      </c>
      <c r="G382" s="9">
        <v>216.34969000000001</v>
      </c>
      <c r="H382" s="9">
        <v>50.694429999999997</v>
      </c>
      <c r="I382" s="9">
        <v>49.367579999999997</v>
      </c>
      <c r="J382" s="9">
        <v>8.9590300000000003</v>
      </c>
      <c r="K382" s="9">
        <f>SUM(E382:J382)</f>
        <v>2001.1689100000001</v>
      </c>
      <c r="L382" s="9">
        <v>146.19469000000001</v>
      </c>
      <c r="N382" s="8">
        <v>0.93240999999999996</v>
      </c>
      <c r="P382" s="8">
        <v>2020</v>
      </c>
      <c r="Q382" s="8" t="s">
        <v>39</v>
      </c>
      <c r="R382" s="8" t="s">
        <v>19</v>
      </c>
      <c r="S382" s="8" t="s">
        <v>25</v>
      </c>
      <c r="T382" s="7">
        <f t="shared" si="81"/>
        <v>1.40607428E-2</v>
      </c>
      <c r="U382" s="7">
        <f t="shared" si="82"/>
        <v>1562.5169202710001</v>
      </c>
      <c r="V382" s="7">
        <f t="shared" si="83"/>
        <v>201.72661445290001</v>
      </c>
      <c r="W382" s="7">
        <f t="shared" si="84"/>
        <v>47.267993476299992</v>
      </c>
      <c r="X382" s="7">
        <f t="shared" si="85"/>
        <v>46.030825267799997</v>
      </c>
      <c r="Y382" s="7">
        <f t="shared" si="86"/>
        <v>8.3534891623000007</v>
      </c>
      <c r="Z382" s="7">
        <f t="shared" si="87"/>
        <v>1865.9099033731</v>
      </c>
      <c r="AA382" s="7">
        <f t="shared" si="88"/>
        <v>136.31339090290001</v>
      </c>
    </row>
    <row r="383" spans="1:27" s="4" customFormat="1" x14ac:dyDescent="0.25">
      <c r="A383" s="4">
        <v>2020</v>
      </c>
      <c r="B383" s="4" t="s">
        <v>39</v>
      </c>
      <c r="C383" s="4" t="s">
        <v>19</v>
      </c>
      <c r="D383" s="4" t="s">
        <v>26</v>
      </c>
      <c r="E383" s="5">
        <v>2.81E-2</v>
      </c>
      <c r="F383" s="5">
        <v>2157.9814999999999</v>
      </c>
      <c r="G383" s="5">
        <v>232.67882</v>
      </c>
      <c r="H383" s="5">
        <v>82.536140000000003</v>
      </c>
      <c r="I383" s="5">
        <v>68.174689999999998</v>
      </c>
      <c r="J383" s="5">
        <v>12.318519999999999</v>
      </c>
      <c r="K383" s="5">
        <f>SUM(E383:J383)</f>
        <v>2553.7177699999997</v>
      </c>
      <c r="L383" s="5">
        <v>186.01221000000001</v>
      </c>
      <c r="N383" s="4">
        <v>1</v>
      </c>
      <c r="P383" s="4">
        <v>2020</v>
      </c>
      <c r="Q383" s="4" t="s">
        <v>39</v>
      </c>
      <c r="R383" s="4" t="s">
        <v>19</v>
      </c>
      <c r="S383" s="4" t="s">
        <v>26</v>
      </c>
      <c r="T383" s="7">
        <f t="shared" si="81"/>
        <v>2.81E-2</v>
      </c>
      <c r="U383" s="7">
        <f t="shared" si="82"/>
        <v>2157.9814999999999</v>
      </c>
      <c r="V383" s="7">
        <f t="shared" si="83"/>
        <v>232.67882</v>
      </c>
      <c r="W383" s="7">
        <f t="shared" si="84"/>
        <v>82.536140000000003</v>
      </c>
      <c r="X383" s="7">
        <f t="shared" si="85"/>
        <v>68.174689999999998</v>
      </c>
      <c r="Y383" s="7">
        <f t="shared" si="86"/>
        <v>12.318519999999999</v>
      </c>
      <c r="Z383" s="7">
        <f t="shared" si="87"/>
        <v>2553.7177699999997</v>
      </c>
      <c r="AA383" s="7">
        <f t="shared" si="88"/>
        <v>186.01221000000001</v>
      </c>
    </row>
    <row r="384" spans="1:27" s="6" customFormat="1" x14ac:dyDescent="0.25">
      <c r="A384" s="6">
        <v>2020</v>
      </c>
      <c r="B384" s="6" t="s">
        <v>39</v>
      </c>
      <c r="C384" s="6" t="s">
        <v>7</v>
      </c>
      <c r="D384" s="6" t="s">
        <v>6</v>
      </c>
      <c r="E384" s="7">
        <v>2.4199999999999998E-3</v>
      </c>
      <c r="F384" s="7">
        <v>121.64588000000001</v>
      </c>
      <c r="G384" s="7">
        <v>12.525589999999999</v>
      </c>
      <c r="H384" s="7">
        <v>0.40299000000000001</v>
      </c>
      <c r="I384" s="7">
        <v>20.925540000000002</v>
      </c>
      <c r="J384" s="7">
        <v>0.19023000000000001</v>
      </c>
      <c r="K384" s="7">
        <f t="shared" ref="K384:K386" si="95">SUM(E384:J384)</f>
        <v>155.69265000000001</v>
      </c>
      <c r="L384" s="7">
        <v>11.644360000000001</v>
      </c>
      <c r="N384" s="6">
        <v>1.2737000000000001</v>
      </c>
      <c r="P384" s="6">
        <v>2020</v>
      </c>
      <c r="Q384" s="6" t="s">
        <v>39</v>
      </c>
      <c r="R384" s="6" t="s">
        <v>7</v>
      </c>
      <c r="S384" s="6" t="s">
        <v>6</v>
      </c>
      <c r="T384" s="7">
        <f t="shared" si="81"/>
        <v>3.0823539999999998E-3</v>
      </c>
      <c r="U384" s="7">
        <f t="shared" si="82"/>
        <v>154.94035735600002</v>
      </c>
      <c r="V384" s="7">
        <f t="shared" si="83"/>
        <v>15.953843983000001</v>
      </c>
      <c r="W384" s="7">
        <f t="shared" si="84"/>
        <v>0.51328836300000003</v>
      </c>
      <c r="X384" s="7">
        <f t="shared" si="85"/>
        <v>26.652860298000004</v>
      </c>
      <c r="Y384" s="7">
        <f t="shared" si="86"/>
        <v>0.24229595100000004</v>
      </c>
      <c r="Z384" s="7">
        <f t="shared" si="87"/>
        <v>198.30572830500003</v>
      </c>
      <c r="AA384" s="7">
        <f t="shared" si="88"/>
        <v>14.831421332000001</v>
      </c>
    </row>
    <row r="385" spans="1:27" s="6" customFormat="1" x14ac:dyDescent="0.25">
      <c r="A385" s="6">
        <v>2020</v>
      </c>
      <c r="B385" s="6" t="s">
        <v>39</v>
      </c>
      <c r="C385" s="6" t="s">
        <v>7</v>
      </c>
      <c r="D385" s="6" t="s">
        <v>8</v>
      </c>
      <c r="E385" s="7">
        <v>5.2199999999999998E-3</v>
      </c>
      <c r="F385" s="7">
        <v>1093.90427</v>
      </c>
      <c r="G385" s="7">
        <v>150.62620999999999</v>
      </c>
      <c r="H385" s="7">
        <v>5.9454700000000003</v>
      </c>
      <c r="I385" s="7">
        <v>36.264200000000002</v>
      </c>
      <c r="J385" s="7">
        <v>2.4577100000000001</v>
      </c>
      <c r="K385" s="7">
        <f t="shared" si="95"/>
        <v>1289.20308</v>
      </c>
      <c r="L385" s="7">
        <v>94.004459999999995</v>
      </c>
      <c r="N385" s="6">
        <v>0.16539999999999999</v>
      </c>
      <c r="P385" s="6">
        <v>2020</v>
      </c>
      <c r="Q385" s="6" t="s">
        <v>39</v>
      </c>
      <c r="R385" s="6" t="s">
        <v>7</v>
      </c>
      <c r="S385" s="6" t="s">
        <v>8</v>
      </c>
      <c r="T385" s="7">
        <f t="shared" si="81"/>
        <v>8.6338799999999987E-4</v>
      </c>
      <c r="U385" s="7">
        <f t="shared" si="82"/>
        <v>180.93176625799998</v>
      </c>
      <c r="V385" s="7">
        <f t="shared" si="83"/>
        <v>24.913575133999995</v>
      </c>
      <c r="W385" s="7">
        <f t="shared" si="84"/>
        <v>0.98338073800000003</v>
      </c>
      <c r="X385" s="7">
        <f t="shared" si="85"/>
        <v>5.99809868</v>
      </c>
      <c r="Y385" s="7">
        <f t="shared" si="86"/>
        <v>0.40650523399999999</v>
      </c>
      <c r="Z385" s="7">
        <f t="shared" si="87"/>
        <v>213.23418943199999</v>
      </c>
      <c r="AA385" s="7">
        <f t="shared" si="88"/>
        <v>15.548337683999998</v>
      </c>
    </row>
    <row r="386" spans="1:27" s="6" customFormat="1" x14ac:dyDescent="0.25">
      <c r="A386" s="6">
        <v>2020</v>
      </c>
      <c r="B386" s="6" t="s">
        <v>39</v>
      </c>
      <c r="C386" s="6" t="s">
        <v>7</v>
      </c>
      <c r="D386" s="6" t="s">
        <v>9</v>
      </c>
      <c r="E386" s="7">
        <v>5.0400000000000002E-3</v>
      </c>
      <c r="F386" s="7">
        <v>1063.25478</v>
      </c>
      <c r="G386" s="7">
        <v>138.22586000000001</v>
      </c>
      <c r="H386" s="7">
        <v>5.0264600000000002</v>
      </c>
      <c r="I386" s="7">
        <v>36.161090000000002</v>
      </c>
      <c r="J386" s="7">
        <v>2.2034400000000001</v>
      </c>
      <c r="K386" s="7">
        <f t="shared" si="95"/>
        <v>1244.8766700000001</v>
      </c>
      <c r="L386" s="7">
        <v>89.841489999999993</v>
      </c>
      <c r="N386" s="6">
        <v>0.97119999999999995</v>
      </c>
      <c r="P386" s="6">
        <v>2020</v>
      </c>
      <c r="Q386" s="6" t="s">
        <v>39</v>
      </c>
      <c r="R386" s="6" t="s">
        <v>7</v>
      </c>
      <c r="S386" s="6" t="s">
        <v>9</v>
      </c>
      <c r="T386" s="7">
        <f t="shared" si="81"/>
        <v>4.8948480000000003E-3</v>
      </c>
      <c r="U386" s="7">
        <f t="shared" si="82"/>
        <v>1032.633042336</v>
      </c>
      <c r="V386" s="7">
        <f t="shared" si="83"/>
        <v>134.244955232</v>
      </c>
      <c r="W386" s="7">
        <f t="shared" si="84"/>
        <v>4.8816979519999997</v>
      </c>
      <c r="X386" s="7">
        <f t="shared" si="85"/>
        <v>35.119650608000001</v>
      </c>
      <c r="Y386" s="7">
        <f t="shared" si="86"/>
        <v>2.1399809279999999</v>
      </c>
      <c r="Z386" s="7">
        <f t="shared" si="87"/>
        <v>1209.0242219040001</v>
      </c>
      <c r="AA386" s="7">
        <f t="shared" si="88"/>
        <v>87.254055087999987</v>
      </c>
    </row>
    <row r="387" spans="1:27" x14ac:dyDescent="0.25">
      <c r="A387">
        <v>2020</v>
      </c>
      <c r="B387" t="s">
        <v>39</v>
      </c>
      <c r="C387" t="s">
        <v>20</v>
      </c>
      <c r="D387" s="3" t="s">
        <v>28</v>
      </c>
      <c r="E387" s="1">
        <v>1.197E-2</v>
      </c>
      <c r="F387" s="1">
        <v>1978.3715400000001</v>
      </c>
      <c r="G387" s="1">
        <v>260.66721999999999</v>
      </c>
      <c r="H387" s="1">
        <v>41.737450000000003</v>
      </c>
      <c r="I387" s="1">
        <v>51.674219999999998</v>
      </c>
      <c r="J387" s="1">
        <v>8.4544499999999996</v>
      </c>
      <c r="K387" s="1">
        <f>SUM(E387:J387)</f>
        <v>2340.9168500000001</v>
      </c>
      <c r="L387" s="1">
        <v>169.10230999999999</v>
      </c>
      <c r="N387" s="1">
        <v>1.0623</v>
      </c>
      <c r="P387">
        <v>2020</v>
      </c>
      <c r="Q387" t="s">
        <v>39</v>
      </c>
      <c r="R387" t="s">
        <v>20</v>
      </c>
      <c r="S387" s="3" t="s">
        <v>28</v>
      </c>
      <c r="T387" s="7">
        <f t="shared" si="81"/>
        <v>1.2715730999999999E-2</v>
      </c>
      <c r="U387" s="7">
        <f t="shared" si="82"/>
        <v>2101.6240869420003</v>
      </c>
      <c r="V387" s="7">
        <f t="shared" si="83"/>
        <v>276.90678780600001</v>
      </c>
      <c r="W387" s="7">
        <f t="shared" si="84"/>
        <v>44.337693135000002</v>
      </c>
      <c r="X387" s="7">
        <f t="shared" si="85"/>
        <v>54.893523905999999</v>
      </c>
      <c r="Y387" s="7">
        <f t="shared" si="86"/>
        <v>8.9811622349999993</v>
      </c>
      <c r="Z387" s="7">
        <f t="shared" si="87"/>
        <v>2486.755969755</v>
      </c>
      <c r="AA387" s="7">
        <f t="shared" si="88"/>
        <v>179.63738391299998</v>
      </c>
    </row>
    <row r="388" spans="1:27" s="10" customFormat="1" x14ac:dyDescent="0.25">
      <c r="A388" s="10">
        <v>2020</v>
      </c>
      <c r="B388" s="10" t="s">
        <v>39</v>
      </c>
      <c r="C388" s="10" t="s">
        <v>20</v>
      </c>
      <c r="D388" s="10" t="s">
        <v>27</v>
      </c>
      <c r="E388" s="11">
        <v>3.8649999999999997E-2</v>
      </c>
      <c r="F388" s="11">
        <v>2701.9438599999999</v>
      </c>
      <c r="G388" s="11">
        <v>308.80149</v>
      </c>
      <c r="H388" s="11">
        <v>98.555949999999996</v>
      </c>
      <c r="I388" s="11">
        <v>70.387029999999996</v>
      </c>
      <c r="J388" s="11">
        <v>15.88386</v>
      </c>
      <c r="K388" s="11">
        <f>SUM(E388:J388)</f>
        <v>3195.6108399999994</v>
      </c>
      <c r="L388" s="11">
        <v>218.39381</v>
      </c>
      <c r="N388" s="10">
        <v>0.98834999999999995</v>
      </c>
      <c r="P388" s="10">
        <v>2020</v>
      </c>
      <c r="Q388" s="10" t="s">
        <v>39</v>
      </c>
      <c r="R388" s="10" t="s">
        <v>20</v>
      </c>
      <c r="S388" s="10" t="s">
        <v>27</v>
      </c>
      <c r="T388" s="7">
        <f t="shared" si="81"/>
        <v>3.8199727499999996E-2</v>
      </c>
      <c r="U388" s="7">
        <f t="shared" si="82"/>
        <v>2670.4662140309997</v>
      </c>
      <c r="V388" s="7">
        <f t="shared" si="83"/>
        <v>305.2039526415</v>
      </c>
      <c r="W388" s="7">
        <f t="shared" si="84"/>
        <v>97.407773182499994</v>
      </c>
      <c r="X388" s="7">
        <f t="shared" si="85"/>
        <v>69.567021100499986</v>
      </c>
      <c r="Y388" s="7">
        <f t="shared" si="86"/>
        <v>15.698813031</v>
      </c>
      <c r="Z388" s="7">
        <f t="shared" si="87"/>
        <v>3158.3819737139993</v>
      </c>
      <c r="AA388" s="7">
        <f t="shared" si="88"/>
        <v>215.8495221135</v>
      </c>
    </row>
    <row r="389" spans="1:27" s="8" customFormat="1" x14ac:dyDescent="0.25">
      <c r="A389" s="8">
        <v>2020</v>
      </c>
      <c r="B389" s="8" t="s">
        <v>39</v>
      </c>
      <c r="C389" s="8" t="s">
        <v>20</v>
      </c>
      <c r="D389" s="8" t="s">
        <v>29</v>
      </c>
      <c r="E389" s="9">
        <v>4.3369999999999999E-2</v>
      </c>
      <c r="F389" s="9">
        <v>3175.1256100000001</v>
      </c>
      <c r="G389" s="9">
        <v>367.12060000000002</v>
      </c>
      <c r="H389" s="9">
        <v>115.96048999999999</v>
      </c>
      <c r="I389" s="9">
        <v>79.742270000000005</v>
      </c>
      <c r="J389" s="9">
        <v>18.728470000000002</v>
      </c>
      <c r="K389" s="9">
        <f>SUM(E389:J389)</f>
        <v>3756.7208100000003</v>
      </c>
      <c r="L389" s="9">
        <v>261.86675000000002</v>
      </c>
      <c r="N389" s="8">
        <v>0.93240999999999996</v>
      </c>
      <c r="P389" s="8">
        <v>2020</v>
      </c>
      <c r="Q389" s="8" t="s">
        <v>39</v>
      </c>
      <c r="R389" s="8" t="s">
        <v>20</v>
      </c>
      <c r="S389" s="8" t="s">
        <v>29</v>
      </c>
      <c r="T389" s="7">
        <f t="shared" si="81"/>
        <v>4.0438621699999996E-2</v>
      </c>
      <c r="U389" s="7">
        <f t="shared" si="82"/>
        <v>2960.5188700200997</v>
      </c>
      <c r="V389" s="7">
        <f t="shared" si="83"/>
        <v>342.30691864599999</v>
      </c>
      <c r="W389" s="7">
        <f t="shared" si="84"/>
        <v>108.12272048089999</v>
      </c>
      <c r="X389" s="7">
        <f t="shared" si="85"/>
        <v>74.352489970700006</v>
      </c>
      <c r="Y389" s="7">
        <f t="shared" si="86"/>
        <v>17.4626127127</v>
      </c>
      <c r="Z389" s="7">
        <f t="shared" si="87"/>
        <v>3502.8040504521</v>
      </c>
      <c r="AA389" s="7">
        <f t="shared" si="88"/>
        <v>244.16717636750002</v>
      </c>
    </row>
    <row r="390" spans="1:27" s="4" customFormat="1" x14ac:dyDescent="0.25">
      <c r="A390" s="4">
        <v>2020</v>
      </c>
      <c r="B390" s="4" t="s">
        <v>39</v>
      </c>
      <c r="C390" s="4" t="s">
        <v>20</v>
      </c>
      <c r="D390" s="4" t="s">
        <v>30</v>
      </c>
      <c r="E390" s="5">
        <v>5.4469999999999998E-2</v>
      </c>
      <c r="F390" s="5">
        <v>3555.98344</v>
      </c>
      <c r="G390" s="5">
        <v>373.25913000000003</v>
      </c>
      <c r="H390" s="5">
        <v>143.39087000000001</v>
      </c>
      <c r="I390" s="5">
        <v>96.496359999999996</v>
      </c>
      <c r="J390" s="5">
        <v>21.42765</v>
      </c>
      <c r="K390" s="5">
        <f>SUM(E390:J390)</f>
        <v>4190.6119199999994</v>
      </c>
      <c r="L390" s="5">
        <v>293.86599000000001</v>
      </c>
      <c r="N390" s="4">
        <v>1</v>
      </c>
      <c r="P390" s="4">
        <v>2020</v>
      </c>
      <c r="Q390" s="4" t="s">
        <v>39</v>
      </c>
      <c r="R390" s="4" t="s">
        <v>20</v>
      </c>
      <c r="S390" s="4" t="s">
        <v>30</v>
      </c>
      <c r="T390" s="7">
        <f t="shared" si="81"/>
        <v>5.4469999999999998E-2</v>
      </c>
      <c r="U390" s="7">
        <f t="shared" si="82"/>
        <v>3555.98344</v>
      </c>
      <c r="V390" s="7">
        <f t="shared" si="83"/>
        <v>373.25913000000003</v>
      </c>
      <c r="W390" s="7">
        <f t="shared" si="84"/>
        <v>143.39087000000001</v>
      </c>
      <c r="X390" s="7">
        <f t="shared" si="85"/>
        <v>96.496359999999996</v>
      </c>
      <c r="Y390" s="7">
        <f t="shared" si="86"/>
        <v>21.42765</v>
      </c>
      <c r="Z390" s="7">
        <f t="shared" si="87"/>
        <v>4190.6119199999994</v>
      </c>
      <c r="AA390" s="7">
        <f t="shared" si="88"/>
        <v>293.86599000000001</v>
      </c>
    </row>
    <row r="391" spans="1:27" s="4" customFormat="1" x14ac:dyDescent="0.25">
      <c r="A391" s="4">
        <v>2020</v>
      </c>
      <c r="B391" s="4" t="s">
        <v>41</v>
      </c>
      <c r="C391" s="4" t="s">
        <v>18</v>
      </c>
      <c r="D391" s="4" t="s">
        <v>23</v>
      </c>
      <c r="E391" s="5">
        <v>5.1015691323015797E-2</v>
      </c>
      <c r="F391" s="5">
        <v>3351.3824323942063</v>
      </c>
      <c r="G391" s="5">
        <v>179.11478001380931</v>
      </c>
      <c r="H391" s="5">
        <v>196.69911972590532</v>
      </c>
      <c r="I391" s="5">
        <v>100.34937507977321</v>
      </c>
      <c r="J391" s="5">
        <v>20.571245288019064</v>
      </c>
      <c r="K391" s="5">
        <v>3848.1679681930364</v>
      </c>
      <c r="L391" s="5">
        <v>266.90835345942185</v>
      </c>
      <c r="N391" s="4">
        <v>1</v>
      </c>
      <c r="P391" s="4">
        <v>2020</v>
      </c>
      <c r="Q391" s="4" t="s">
        <v>41</v>
      </c>
      <c r="R391" s="4" t="s">
        <v>18</v>
      </c>
      <c r="S391" s="4" t="s">
        <v>23</v>
      </c>
      <c r="T391" s="7">
        <f t="shared" ref="T391:T454" si="96">E391*$N391</f>
        <v>5.1015691323015797E-2</v>
      </c>
      <c r="U391" s="7">
        <f t="shared" ref="U391:U454" si="97">F391*$N391</f>
        <v>3351.3824323942063</v>
      </c>
      <c r="V391" s="7">
        <f t="shared" ref="V391:V454" si="98">G391*$N391</f>
        <v>179.11478001380931</v>
      </c>
      <c r="W391" s="7">
        <f t="shared" ref="W391:W454" si="99">H391*$N391</f>
        <v>196.69911972590532</v>
      </c>
      <c r="X391" s="7">
        <f t="shared" ref="X391:X454" si="100">I391*$N391</f>
        <v>100.34937507977321</v>
      </c>
      <c r="Y391" s="7">
        <f t="shared" ref="Y391:Y454" si="101">J391*$N391</f>
        <v>20.571245288019064</v>
      </c>
      <c r="Z391" s="7">
        <f t="shared" ref="Z391:Z454" si="102">K391*$N391</f>
        <v>3848.1679681930364</v>
      </c>
      <c r="AA391" s="7">
        <f t="shared" ref="AA391:AA454" si="103">L391*$N391</f>
        <v>266.90835345942185</v>
      </c>
    </row>
    <row r="392" spans="1:27" s="4" customFormat="1" x14ac:dyDescent="0.25">
      <c r="A392" s="4">
        <v>2020</v>
      </c>
      <c r="B392" s="4" t="s">
        <v>41</v>
      </c>
      <c r="C392" s="4" t="s">
        <v>19</v>
      </c>
      <c r="D392" s="4" t="s">
        <v>26</v>
      </c>
      <c r="E392" s="5">
        <v>2.9620832893341404E-2</v>
      </c>
      <c r="F392" s="5">
        <v>2428.4137221223427</v>
      </c>
      <c r="G392" s="5">
        <v>140.09051954848437</v>
      </c>
      <c r="H392" s="5">
        <v>149.43271688793175</v>
      </c>
      <c r="I392" s="5">
        <v>75.361919927043289</v>
      </c>
      <c r="J392" s="5">
        <v>15.830371342458662</v>
      </c>
      <c r="K392" s="5">
        <v>2809.1588706611542</v>
      </c>
      <c r="L392" s="5">
        <v>202.53034919537805</v>
      </c>
      <c r="N392" s="4">
        <v>1</v>
      </c>
      <c r="P392" s="4">
        <v>2020</v>
      </c>
      <c r="Q392" s="4" t="s">
        <v>41</v>
      </c>
      <c r="R392" s="4" t="s">
        <v>19</v>
      </c>
      <c r="S392" s="4" t="s">
        <v>26</v>
      </c>
      <c r="T392" s="7">
        <f t="shared" si="96"/>
        <v>2.9620832893341404E-2</v>
      </c>
      <c r="U392" s="7">
        <f t="shared" si="97"/>
        <v>2428.4137221223427</v>
      </c>
      <c r="V392" s="7">
        <f t="shared" si="98"/>
        <v>140.09051954848437</v>
      </c>
      <c r="W392" s="7">
        <f t="shared" si="99"/>
        <v>149.43271688793175</v>
      </c>
      <c r="X392" s="7">
        <f t="shared" si="100"/>
        <v>75.361919927043289</v>
      </c>
      <c r="Y392" s="7">
        <f t="shared" si="101"/>
        <v>15.830371342458662</v>
      </c>
      <c r="Z392" s="7">
        <f t="shared" si="102"/>
        <v>2809.1588706611542</v>
      </c>
      <c r="AA392" s="7">
        <f t="shared" si="103"/>
        <v>202.53034919537805</v>
      </c>
    </row>
    <row r="393" spans="1:27" s="4" customFormat="1" x14ac:dyDescent="0.25">
      <c r="A393" s="4">
        <v>2020</v>
      </c>
      <c r="B393" s="4" t="s">
        <v>41</v>
      </c>
      <c r="C393" s="4" t="s">
        <v>20</v>
      </c>
      <c r="D393" s="4" t="s">
        <v>30</v>
      </c>
      <c r="E393" s="5">
        <v>5.6952624307305022E-2</v>
      </c>
      <c r="F393" s="5">
        <v>3996.620659171519</v>
      </c>
      <c r="G393" s="5">
        <v>222.30371173001976</v>
      </c>
      <c r="H393" s="5">
        <v>252.4259192056972</v>
      </c>
      <c r="I393" s="5">
        <v>108.20966225084786</v>
      </c>
      <c r="J393" s="5">
        <v>27.151846460681821</v>
      </c>
      <c r="K393" s="5">
        <v>4606.7687514430727</v>
      </c>
      <c r="L393" s="5">
        <v>320.79776487435441</v>
      </c>
      <c r="N393" s="4">
        <v>1</v>
      </c>
      <c r="P393" s="4">
        <v>2020</v>
      </c>
      <c r="Q393" s="4" t="s">
        <v>41</v>
      </c>
      <c r="R393" s="4" t="s">
        <v>20</v>
      </c>
      <c r="S393" s="4" t="s">
        <v>30</v>
      </c>
      <c r="T393" s="7">
        <f t="shared" si="96"/>
        <v>5.6952624307305022E-2</v>
      </c>
      <c r="U393" s="7">
        <f t="shared" si="97"/>
        <v>3996.620659171519</v>
      </c>
      <c r="V393" s="7">
        <f t="shared" si="98"/>
        <v>222.30371173001976</v>
      </c>
      <c r="W393" s="7">
        <f t="shared" si="99"/>
        <v>252.4259192056972</v>
      </c>
      <c r="X393" s="7">
        <f t="shared" si="100"/>
        <v>108.20966225084786</v>
      </c>
      <c r="Y393" s="7">
        <f t="shared" si="101"/>
        <v>27.151846460681821</v>
      </c>
      <c r="Z393" s="7">
        <f t="shared" si="102"/>
        <v>4606.7687514430727</v>
      </c>
      <c r="AA393" s="7">
        <f t="shared" si="103"/>
        <v>320.79776487435441</v>
      </c>
    </row>
    <row r="394" spans="1:27" x14ac:dyDescent="0.25">
      <c r="T394" s="7">
        <f t="shared" si="96"/>
        <v>0</v>
      </c>
      <c r="U394" s="7">
        <f t="shared" si="97"/>
        <v>0</v>
      </c>
      <c r="V394" s="7">
        <f t="shared" si="98"/>
        <v>0</v>
      </c>
      <c r="W394" s="7">
        <f t="shared" si="99"/>
        <v>0</v>
      </c>
      <c r="X394" s="7">
        <f t="shared" si="100"/>
        <v>0</v>
      </c>
      <c r="Y394" s="7">
        <f t="shared" si="101"/>
        <v>0</v>
      </c>
      <c r="Z394" s="7">
        <f t="shared" si="102"/>
        <v>0</v>
      </c>
      <c r="AA394" s="7">
        <f t="shared" si="103"/>
        <v>0</v>
      </c>
    </row>
    <row r="395" spans="1:27" x14ac:dyDescent="0.25">
      <c r="T395" s="7">
        <f t="shared" si="96"/>
        <v>0</v>
      </c>
      <c r="U395" s="7">
        <f t="shared" si="97"/>
        <v>0</v>
      </c>
      <c r="V395" s="7">
        <f t="shared" si="98"/>
        <v>0</v>
      </c>
      <c r="W395" s="7">
        <f t="shared" si="99"/>
        <v>0</v>
      </c>
      <c r="X395" s="7">
        <f t="shared" si="100"/>
        <v>0</v>
      </c>
      <c r="Y395" s="7">
        <f t="shared" si="101"/>
        <v>0</v>
      </c>
      <c r="Z395" s="7">
        <f t="shared" si="102"/>
        <v>0</v>
      </c>
      <c r="AA395" s="7">
        <f t="shared" si="103"/>
        <v>0</v>
      </c>
    </row>
    <row r="396" spans="1:27" s="6" customFormat="1" x14ac:dyDescent="0.25">
      <c r="A396" s="6">
        <v>2020</v>
      </c>
      <c r="B396" s="6" t="s">
        <v>40</v>
      </c>
      <c r="C396" s="6" t="s">
        <v>7</v>
      </c>
      <c r="D396" s="6" t="s">
        <v>6</v>
      </c>
      <c r="E396" s="7">
        <v>2.4199999999999998E-3</v>
      </c>
      <c r="F396" s="7">
        <v>108.32136</v>
      </c>
      <c r="G396" s="7">
        <v>3.3329399999999998</v>
      </c>
      <c r="H396" s="7">
        <v>30.206810000000001</v>
      </c>
      <c r="I396" s="7">
        <v>21.1342</v>
      </c>
      <c r="J396" s="7">
        <v>4.1083600000000002</v>
      </c>
      <c r="K396" s="7">
        <f t="shared" ref="K396:K415" si="104">SUM(E396:J396)</f>
        <v>167.10608999999999</v>
      </c>
      <c r="L396" s="7">
        <v>9.7916299999999996</v>
      </c>
      <c r="N396" s="6">
        <v>1.4399</v>
      </c>
      <c r="P396" s="6">
        <v>2020</v>
      </c>
      <c r="Q396" s="6" t="s">
        <v>40</v>
      </c>
      <c r="R396" s="6" t="s">
        <v>7</v>
      </c>
      <c r="S396" s="6" t="s">
        <v>6</v>
      </c>
      <c r="T396" s="7">
        <f t="shared" si="96"/>
        <v>3.4845579999999996E-3</v>
      </c>
      <c r="U396" s="7">
        <f t="shared" si="97"/>
        <v>155.97192626399999</v>
      </c>
      <c r="V396" s="7">
        <f t="shared" si="98"/>
        <v>4.7991003059999997</v>
      </c>
      <c r="W396" s="7">
        <f t="shared" si="99"/>
        <v>43.494785718999999</v>
      </c>
      <c r="X396" s="7">
        <f t="shared" si="100"/>
        <v>30.431134579999998</v>
      </c>
      <c r="Y396" s="7">
        <f t="shared" si="101"/>
        <v>5.9156275640000002</v>
      </c>
      <c r="Z396" s="7">
        <f t="shared" si="102"/>
        <v>240.61605899099999</v>
      </c>
      <c r="AA396" s="7">
        <f t="shared" si="103"/>
        <v>14.098968036999999</v>
      </c>
    </row>
    <row r="397" spans="1:27" s="6" customFormat="1" x14ac:dyDescent="0.25">
      <c r="A397" s="6">
        <v>2020</v>
      </c>
      <c r="B397" s="6" t="s">
        <v>40</v>
      </c>
      <c r="C397" s="6" t="s">
        <v>7</v>
      </c>
      <c r="D397" s="6" t="s">
        <v>8</v>
      </c>
      <c r="E397" s="7">
        <v>5.2100000000000002E-3</v>
      </c>
      <c r="F397" s="7">
        <v>940.07680000000005</v>
      </c>
      <c r="G397" s="7">
        <v>40.773989999999998</v>
      </c>
      <c r="H397" s="7">
        <v>365.76175000000001</v>
      </c>
      <c r="I397" s="7">
        <v>38.890239999999999</v>
      </c>
      <c r="J397" s="7">
        <v>49.772089999999999</v>
      </c>
      <c r="K397" s="7">
        <f t="shared" si="104"/>
        <v>1435.28008</v>
      </c>
      <c r="L397" s="7">
        <v>72.338260000000005</v>
      </c>
      <c r="N397" s="6">
        <v>0.187</v>
      </c>
      <c r="P397" s="6">
        <v>2020</v>
      </c>
      <c r="Q397" s="6" t="s">
        <v>40</v>
      </c>
      <c r="R397" s="6" t="s">
        <v>7</v>
      </c>
      <c r="S397" s="6" t="s">
        <v>8</v>
      </c>
      <c r="T397" s="7">
        <f t="shared" si="96"/>
        <v>9.7427000000000006E-4</v>
      </c>
      <c r="U397" s="7">
        <f t="shared" si="97"/>
        <v>175.7943616</v>
      </c>
      <c r="V397" s="7">
        <f t="shared" si="98"/>
        <v>7.6247361299999996</v>
      </c>
      <c r="W397" s="7">
        <f t="shared" si="99"/>
        <v>68.397447249999999</v>
      </c>
      <c r="X397" s="7">
        <f t="shared" si="100"/>
        <v>7.2724748799999999</v>
      </c>
      <c r="Y397" s="7">
        <f t="shared" si="101"/>
        <v>9.3073808299999996</v>
      </c>
      <c r="Z397" s="7">
        <f t="shared" si="102"/>
        <v>268.39737495999998</v>
      </c>
      <c r="AA397" s="7">
        <f t="shared" si="103"/>
        <v>13.527254620000001</v>
      </c>
    </row>
    <row r="398" spans="1:27" s="6" customFormat="1" x14ac:dyDescent="0.25">
      <c r="A398" s="6">
        <v>2020</v>
      </c>
      <c r="B398" s="6" t="s">
        <v>40</v>
      </c>
      <c r="C398" s="6" t="s">
        <v>7</v>
      </c>
      <c r="D398" s="6" t="s">
        <v>9</v>
      </c>
      <c r="E398" s="7">
        <v>5.0400000000000002E-3</v>
      </c>
      <c r="F398" s="7">
        <v>921.78430000000003</v>
      </c>
      <c r="G398" s="7">
        <v>37.23695</v>
      </c>
      <c r="H398" s="7">
        <v>335.75333000000001</v>
      </c>
      <c r="I398" s="7">
        <v>38.572800000000001</v>
      </c>
      <c r="J398" s="7">
        <v>45.693579999999997</v>
      </c>
      <c r="K398" s="7">
        <f t="shared" si="104"/>
        <v>1379.0459999999998</v>
      </c>
      <c r="L398" s="7">
        <v>69.918729999999996</v>
      </c>
      <c r="N398" s="6">
        <v>1.0979000000000001</v>
      </c>
      <c r="P398" s="6">
        <v>2020</v>
      </c>
      <c r="Q398" s="6" t="s">
        <v>40</v>
      </c>
      <c r="R398" s="6" t="s">
        <v>7</v>
      </c>
      <c r="S398" s="6" t="s">
        <v>9</v>
      </c>
      <c r="T398" s="7">
        <f t="shared" si="96"/>
        <v>5.5334160000000011E-3</v>
      </c>
      <c r="U398" s="7">
        <f t="shared" si="97"/>
        <v>1012.0269829700002</v>
      </c>
      <c r="V398" s="7">
        <f t="shared" si="98"/>
        <v>40.882447405000001</v>
      </c>
      <c r="W398" s="7">
        <f t="shared" si="99"/>
        <v>368.62358100700004</v>
      </c>
      <c r="X398" s="7">
        <f t="shared" si="100"/>
        <v>42.349077120000004</v>
      </c>
      <c r="Y398" s="7">
        <f t="shared" si="101"/>
        <v>50.166981482000004</v>
      </c>
      <c r="Z398" s="7">
        <f t="shared" si="102"/>
        <v>1514.0546033999999</v>
      </c>
      <c r="AA398" s="7">
        <f t="shared" si="103"/>
        <v>76.763773667000009</v>
      </c>
    </row>
    <row r="399" spans="1:27" x14ac:dyDescent="0.25">
      <c r="A399">
        <v>2020</v>
      </c>
      <c r="B399" t="s">
        <v>40</v>
      </c>
      <c r="C399" t="s">
        <v>18</v>
      </c>
      <c r="D399" s="3" t="s">
        <v>17</v>
      </c>
      <c r="E399" s="1">
        <v>6.3499999999999997E-3</v>
      </c>
      <c r="F399" s="1">
        <v>1177.91011</v>
      </c>
      <c r="G399" s="1">
        <v>49.429699999999997</v>
      </c>
      <c r="H399" s="1">
        <v>442.16246999999998</v>
      </c>
      <c r="I399" s="1">
        <v>46.806609999999999</v>
      </c>
      <c r="J399" s="1">
        <v>60.17436</v>
      </c>
      <c r="K399" s="1">
        <f t="shared" si="104"/>
        <v>1776.4896000000001</v>
      </c>
      <c r="L399" s="1">
        <v>89.798670000000001</v>
      </c>
      <c r="N399" s="1">
        <v>1.1269</v>
      </c>
      <c r="P399">
        <v>2020</v>
      </c>
      <c r="Q399" t="s">
        <v>40</v>
      </c>
      <c r="R399" t="s">
        <v>18</v>
      </c>
      <c r="S399" s="3" t="s">
        <v>17</v>
      </c>
      <c r="T399" s="7">
        <f t="shared" si="96"/>
        <v>7.1558149999999994E-3</v>
      </c>
      <c r="U399" s="7">
        <f t="shared" si="97"/>
        <v>1327.3869029590001</v>
      </c>
      <c r="V399" s="7">
        <f t="shared" si="98"/>
        <v>55.70232893</v>
      </c>
      <c r="W399" s="7">
        <f t="shared" si="99"/>
        <v>498.272887443</v>
      </c>
      <c r="X399" s="7">
        <f t="shared" si="100"/>
        <v>52.746368808999996</v>
      </c>
      <c r="Y399" s="7">
        <f t="shared" si="101"/>
        <v>67.810486284000007</v>
      </c>
      <c r="Z399" s="7">
        <f t="shared" si="102"/>
        <v>2001.9261302400002</v>
      </c>
      <c r="AA399" s="7">
        <f t="shared" si="103"/>
        <v>101.194121223</v>
      </c>
    </row>
    <row r="400" spans="1:27" s="10" customFormat="1" x14ac:dyDescent="0.25">
      <c r="A400" s="10">
        <v>2020</v>
      </c>
      <c r="B400" s="10" t="s">
        <v>40</v>
      </c>
      <c r="C400" s="10" t="s">
        <v>18</v>
      </c>
      <c r="D400" s="10" t="s">
        <v>21</v>
      </c>
      <c r="E400" s="11">
        <v>3.3079999999999998E-2</v>
      </c>
      <c r="F400" s="11">
        <v>1908.9100800000001</v>
      </c>
      <c r="G400" s="11">
        <v>78.294799999999995</v>
      </c>
      <c r="H400" s="11">
        <v>579.62275999999997</v>
      </c>
      <c r="I400" s="11">
        <v>68.390969999999996</v>
      </c>
      <c r="J400" s="11">
        <v>78.264650000000003</v>
      </c>
      <c r="K400" s="11">
        <f t="shared" si="104"/>
        <v>2713.5163399999997</v>
      </c>
      <c r="L400" s="11">
        <v>137.67796999999999</v>
      </c>
      <c r="N400" s="10">
        <v>0.98834999999999995</v>
      </c>
      <c r="P400" s="10">
        <v>2020</v>
      </c>
      <c r="Q400" s="10" t="s">
        <v>40</v>
      </c>
      <c r="R400" s="10" t="s">
        <v>18</v>
      </c>
      <c r="S400" s="10" t="s">
        <v>21</v>
      </c>
      <c r="T400" s="7">
        <f t="shared" si="96"/>
        <v>3.2694617999999995E-2</v>
      </c>
      <c r="U400" s="7">
        <f t="shared" si="97"/>
        <v>1886.6712775680001</v>
      </c>
      <c r="V400" s="7">
        <f t="shared" si="98"/>
        <v>77.382665579999994</v>
      </c>
      <c r="W400" s="7">
        <f t="shared" si="99"/>
        <v>572.87015484599999</v>
      </c>
      <c r="X400" s="7">
        <f t="shared" si="100"/>
        <v>67.594215199499999</v>
      </c>
      <c r="Y400" s="7">
        <f t="shared" si="101"/>
        <v>77.352866827499994</v>
      </c>
      <c r="Z400" s="7">
        <f t="shared" si="102"/>
        <v>2681.9038746389997</v>
      </c>
      <c r="AA400" s="7">
        <f t="shared" si="103"/>
        <v>136.07402164949997</v>
      </c>
    </row>
    <row r="401" spans="1:27" s="8" customFormat="1" x14ac:dyDescent="0.25">
      <c r="A401" s="8">
        <v>2020</v>
      </c>
      <c r="B401" s="8" t="s">
        <v>40</v>
      </c>
      <c r="C401" s="8" t="s">
        <v>18</v>
      </c>
      <c r="D401" s="8" t="s">
        <v>22</v>
      </c>
      <c r="E401" s="9">
        <v>3.7429999999999998E-2</v>
      </c>
      <c r="F401" s="9">
        <v>2297.6102900000001</v>
      </c>
      <c r="G401" s="9">
        <v>97.472740000000002</v>
      </c>
      <c r="H401" s="9">
        <v>708.03026999999997</v>
      </c>
      <c r="I401" s="9">
        <v>78.198639999999997</v>
      </c>
      <c r="J401" s="9">
        <v>95.638729999999995</v>
      </c>
      <c r="K401" s="9">
        <f t="shared" si="104"/>
        <v>3276.9881000000005</v>
      </c>
      <c r="L401" s="9">
        <v>171.18586999999999</v>
      </c>
      <c r="N401" s="8">
        <v>0.93240999999999996</v>
      </c>
      <c r="P401" s="8">
        <v>2020</v>
      </c>
      <c r="Q401" s="8" t="s">
        <v>40</v>
      </c>
      <c r="R401" s="8" t="s">
        <v>18</v>
      </c>
      <c r="S401" s="8" t="s">
        <v>22</v>
      </c>
      <c r="T401" s="7">
        <f t="shared" si="96"/>
        <v>3.4900106299999997E-2</v>
      </c>
      <c r="U401" s="7">
        <f t="shared" si="97"/>
        <v>2142.3148104989</v>
      </c>
      <c r="V401" s="7">
        <f t="shared" si="98"/>
        <v>90.884557503400003</v>
      </c>
      <c r="W401" s="7">
        <f t="shared" si="99"/>
        <v>660.17450405069997</v>
      </c>
      <c r="X401" s="7">
        <f t="shared" si="100"/>
        <v>72.913193922399998</v>
      </c>
      <c r="Y401" s="7">
        <f t="shared" si="101"/>
        <v>89.174508239299996</v>
      </c>
      <c r="Z401" s="7">
        <f t="shared" si="102"/>
        <v>3055.4964743210003</v>
      </c>
      <c r="AA401" s="7">
        <f t="shared" si="103"/>
        <v>159.61541704669997</v>
      </c>
    </row>
    <row r="402" spans="1:27" s="4" customFormat="1" x14ac:dyDescent="0.25">
      <c r="A402" s="4">
        <v>2020</v>
      </c>
      <c r="B402" s="4" t="s">
        <v>40</v>
      </c>
      <c r="C402" s="4" t="s">
        <v>18</v>
      </c>
      <c r="D402" s="4" t="s">
        <v>23</v>
      </c>
      <c r="E402" s="5">
        <v>4.8930000000000001E-2</v>
      </c>
      <c r="F402" s="5">
        <v>2732.0732200000002</v>
      </c>
      <c r="G402" s="5">
        <v>117.90004999999999</v>
      </c>
      <c r="H402" s="5">
        <v>708.20600999999999</v>
      </c>
      <c r="I402" s="5">
        <v>95.146420000000006</v>
      </c>
      <c r="J402" s="5">
        <v>94.817459999999997</v>
      </c>
      <c r="K402" s="5">
        <f t="shared" si="104"/>
        <v>3748.1920900000005</v>
      </c>
      <c r="L402" s="5">
        <v>208.52081000000001</v>
      </c>
      <c r="N402" s="4">
        <v>1</v>
      </c>
      <c r="P402" s="4">
        <v>2020</v>
      </c>
      <c r="Q402" s="4" t="s">
        <v>40</v>
      </c>
      <c r="R402" s="4" t="s">
        <v>18</v>
      </c>
      <c r="S402" s="4" t="s">
        <v>23</v>
      </c>
      <c r="T402" s="7">
        <f t="shared" si="96"/>
        <v>4.8930000000000001E-2</v>
      </c>
      <c r="U402" s="7">
        <f t="shared" si="97"/>
        <v>2732.0732200000002</v>
      </c>
      <c r="V402" s="7">
        <f t="shared" si="98"/>
        <v>117.90004999999999</v>
      </c>
      <c r="W402" s="7">
        <f t="shared" si="99"/>
        <v>708.20600999999999</v>
      </c>
      <c r="X402" s="7">
        <f t="shared" si="100"/>
        <v>95.146420000000006</v>
      </c>
      <c r="Y402" s="7">
        <f t="shared" si="101"/>
        <v>94.817459999999997</v>
      </c>
      <c r="Z402" s="7">
        <f t="shared" si="102"/>
        <v>3748.1920900000005</v>
      </c>
      <c r="AA402" s="7">
        <f t="shared" si="103"/>
        <v>208.52081000000001</v>
      </c>
    </row>
    <row r="403" spans="1:27" s="6" customFormat="1" x14ac:dyDescent="0.25">
      <c r="A403" s="6">
        <v>2020</v>
      </c>
      <c r="B403" s="6" t="s">
        <v>40</v>
      </c>
      <c r="C403" s="6" t="s">
        <v>7</v>
      </c>
      <c r="D403" s="6" t="s">
        <v>6</v>
      </c>
      <c r="E403" s="7">
        <v>2.4199999999999998E-3</v>
      </c>
      <c r="F403" s="7">
        <v>108.32136</v>
      </c>
      <c r="G403" s="7">
        <v>3.3329399999999998</v>
      </c>
      <c r="H403" s="7">
        <v>30.206810000000001</v>
      </c>
      <c r="I403" s="7">
        <v>21.1342</v>
      </c>
      <c r="J403" s="7">
        <v>4.1083600000000002</v>
      </c>
      <c r="K403" s="7">
        <f t="shared" ref="K403:K405" si="105">SUM(E403:J403)</f>
        <v>167.10608999999999</v>
      </c>
      <c r="L403" s="7">
        <v>9.7916299999999996</v>
      </c>
      <c r="N403" s="6">
        <v>0.83150000000000002</v>
      </c>
      <c r="P403" s="6">
        <v>2020</v>
      </c>
      <c r="Q403" s="6" t="s">
        <v>40</v>
      </c>
      <c r="R403" s="6" t="s">
        <v>7</v>
      </c>
      <c r="S403" s="6" t="s">
        <v>6</v>
      </c>
      <c r="T403" s="7">
        <f t="shared" si="96"/>
        <v>2.0122299999999998E-3</v>
      </c>
      <c r="U403" s="7">
        <f t="shared" si="97"/>
        <v>90.069210839999997</v>
      </c>
      <c r="V403" s="7">
        <f t="shared" si="98"/>
        <v>2.7713396100000001</v>
      </c>
      <c r="W403" s="7">
        <f t="shared" si="99"/>
        <v>25.116962515000001</v>
      </c>
      <c r="X403" s="7">
        <f t="shared" si="100"/>
        <v>17.573087300000001</v>
      </c>
      <c r="Y403" s="7">
        <f t="shared" si="101"/>
        <v>3.4161013400000004</v>
      </c>
      <c r="Z403" s="7">
        <f t="shared" si="102"/>
        <v>138.94871383500001</v>
      </c>
      <c r="AA403" s="7">
        <f t="shared" si="103"/>
        <v>8.1417403450000005</v>
      </c>
    </row>
    <row r="404" spans="1:27" s="6" customFormat="1" x14ac:dyDescent="0.25">
      <c r="A404" s="6">
        <v>2020</v>
      </c>
      <c r="B404" s="6" t="s">
        <v>40</v>
      </c>
      <c r="C404" s="6" t="s">
        <v>7</v>
      </c>
      <c r="D404" s="6" t="s">
        <v>8</v>
      </c>
      <c r="E404" s="7">
        <v>5.2100000000000002E-3</v>
      </c>
      <c r="F404" s="7">
        <v>940.07680000000005</v>
      </c>
      <c r="G404" s="7">
        <v>40.773989999999998</v>
      </c>
      <c r="H404" s="7">
        <v>365.76175000000001</v>
      </c>
      <c r="I404" s="7">
        <v>38.890239999999999</v>
      </c>
      <c r="J404" s="7">
        <v>49.772089999999999</v>
      </c>
      <c r="K404" s="7">
        <f t="shared" si="105"/>
        <v>1435.28008</v>
      </c>
      <c r="L404" s="7">
        <v>72.338260000000005</v>
      </c>
      <c r="N404" s="6">
        <v>0.108</v>
      </c>
      <c r="P404" s="6">
        <v>2020</v>
      </c>
      <c r="Q404" s="6" t="s">
        <v>40</v>
      </c>
      <c r="R404" s="6" t="s">
        <v>7</v>
      </c>
      <c r="S404" s="6" t="s">
        <v>8</v>
      </c>
      <c r="T404" s="7">
        <f t="shared" si="96"/>
        <v>5.6267999999999997E-4</v>
      </c>
      <c r="U404" s="7">
        <f t="shared" si="97"/>
        <v>101.52829440000001</v>
      </c>
      <c r="V404" s="7">
        <f t="shared" si="98"/>
        <v>4.4035909200000001</v>
      </c>
      <c r="W404" s="7">
        <f t="shared" si="99"/>
        <v>39.502268999999998</v>
      </c>
      <c r="X404" s="7">
        <f t="shared" si="100"/>
        <v>4.2001459199999998</v>
      </c>
      <c r="Y404" s="7">
        <f t="shared" si="101"/>
        <v>5.3753857199999997</v>
      </c>
      <c r="Z404" s="7">
        <f t="shared" si="102"/>
        <v>155.01024863999999</v>
      </c>
      <c r="AA404" s="7">
        <f t="shared" si="103"/>
        <v>7.8125320800000004</v>
      </c>
    </row>
    <row r="405" spans="1:27" s="6" customFormat="1" x14ac:dyDescent="0.25">
      <c r="A405" s="6">
        <v>2020</v>
      </c>
      <c r="B405" s="6" t="s">
        <v>40</v>
      </c>
      <c r="C405" s="6" t="s">
        <v>7</v>
      </c>
      <c r="D405" s="6" t="s">
        <v>9</v>
      </c>
      <c r="E405" s="7">
        <v>5.0400000000000002E-3</v>
      </c>
      <c r="F405" s="7">
        <v>921.78430000000003</v>
      </c>
      <c r="G405" s="7">
        <v>37.23695</v>
      </c>
      <c r="H405" s="7">
        <v>335.75333000000001</v>
      </c>
      <c r="I405" s="7">
        <v>38.572800000000001</v>
      </c>
      <c r="J405" s="7">
        <v>45.693579999999997</v>
      </c>
      <c r="K405" s="7">
        <f t="shared" si="105"/>
        <v>1379.0459999999998</v>
      </c>
      <c r="L405" s="7">
        <v>69.918729999999996</v>
      </c>
      <c r="N405" s="6">
        <v>0.63400000000000001</v>
      </c>
      <c r="P405" s="6">
        <v>2020</v>
      </c>
      <c r="Q405" s="6" t="s">
        <v>40</v>
      </c>
      <c r="R405" s="6" t="s">
        <v>7</v>
      </c>
      <c r="S405" s="6" t="s">
        <v>9</v>
      </c>
      <c r="T405" s="7">
        <f t="shared" si="96"/>
        <v>3.1953600000000004E-3</v>
      </c>
      <c r="U405" s="7">
        <f t="shared" si="97"/>
        <v>584.41124620000005</v>
      </c>
      <c r="V405" s="7">
        <f t="shared" si="98"/>
        <v>23.608226300000002</v>
      </c>
      <c r="W405" s="7">
        <f t="shared" si="99"/>
        <v>212.86761122000001</v>
      </c>
      <c r="X405" s="7">
        <f t="shared" si="100"/>
        <v>24.4551552</v>
      </c>
      <c r="Y405" s="7">
        <f t="shared" si="101"/>
        <v>28.96972972</v>
      </c>
      <c r="Z405" s="7">
        <f t="shared" si="102"/>
        <v>874.31516399999987</v>
      </c>
      <c r="AA405" s="7">
        <f t="shared" si="103"/>
        <v>44.328474819999997</v>
      </c>
    </row>
    <row r="406" spans="1:27" x14ac:dyDescent="0.25">
      <c r="A406">
        <v>2020</v>
      </c>
      <c r="B406" t="s">
        <v>40</v>
      </c>
      <c r="C406" t="s">
        <v>19</v>
      </c>
      <c r="D406" s="3" t="s">
        <v>24</v>
      </c>
      <c r="E406" s="1">
        <v>1.1780000000000001E-2</v>
      </c>
      <c r="F406" s="1">
        <v>1111.8928599999999</v>
      </c>
      <c r="G406" s="1">
        <v>53.158340000000003</v>
      </c>
      <c r="H406" s="1">
        <v>398.93849</v>
      </c>
      <c r="I406" s="1">
        <v>43.747990000000001</v>
      </c>
      <c r="J406" s="1">
        <v>54.234160000000003</v>
      </c>
      <c r="K406" s="1">
        <f t="shared" si="104"/>
        <v>1661.98362</v>
      </c>
      <c r="L406" s="1">
        <v>85.659260000000003</v>
      </c>
      <c r="N406" s="1">
        <v>1.0025999999999999</v>
      </c>
      <c r="P406">
        <v>2020</v>
      </c>
      <c r="Q406" t="s">
        <v>40</v>
      </c>
      <c r="R406" t="s">
        <v>19</v>
      </c>
      <c r="S406" s="3" t="s">
        <v>24</v>
      </c>
      <c r="T406" s="7">
        <f t="shared" si="96"/>
        <v>1.1810628E-2</v>
      </c>
      <c r="U406" s="7">
        <f t="shared" si="97"/>
        <v>1114.7837814359998</v>
      </c>
      <c r="V406" s="7">
        <f t="shared" si="98"/>
        <v>53.296551684000001</v>
      </c>
      <c r="W406" s="7">
        <f t="shared" si="99"/>
        <v>399.97573007399996</v>
      </c>
      <c r="X406" s="7">
        <f t="shared" si="100"/>
        <v>43.861734773999999</v>
      </c>
      <c r="Y406" s="7">
        <f t="shared" si="101"/>
        <v>54.375168815999999</v>
      </c>
      <c r="Z406" s="7">
        <f t="shared" si="102"/>
        <v>1666.3047774119998</v>
      </c>
      <c r="AA406" s="7">
        <f t="shared" si="103"/>
        <v>85.881974075999992</v>
      </c>
    </row>
    <row r="407" spans="1:27" s="8" customFormat="1" x14ac:dyDescent="0.25">
      <c r="A407" s="8">
        <v>2020</v>
      </c>
      <c r="B407" s="8" t="s">
        <v>40</v>
      </c>
      <c r="C407" s="8" t="s">
        <v>19</v>
      </c>
      <c r="D407" s="8" t="s">
        <v>25</v>
      </c>
      <c r="E407" s="9">
        <v>1.503E-2</v>
      </c>
      <c r="F407" s="9">
        <v>1469.7839899999999</v>
      </c>
      <c r="G407" s="9">
        <v>71.641409999999993</v>
      </c>
      <c r="H407" s="9">
        <v>522.60870999999997</v>
      </c>
      <c r="I407" s="9">
        <v>52.746420000000001</v>
      </c>
      <c r="J407" s="9">
        <v>70.996200000000002</v>
      </c>
      <c r="K407" s="9">
        <f t="shared" si="104"/>
        <v>2187.7917600000001</v>
      </c>
      <c r="L407" s="9">
        <v>117.35663</v>
      </c>
      <c r="N407" s="8">
        <v>0.93240999999999996</v>
      </c>
      <c r="P407" s="8">
        <v>2020</v>
      </c>
      <c r="Q407" s="8" t="s">
        <v>40</v>
      </c>
      <c r="R407" s="8" t="s">
        <v>19</v>
      </c>
      <c r="S407" s="8" t="s">
        <v>25</v>
      </c>
      <c r="T407" s="7">
        <f t="shared" si="96"/>
        <v>1.4014122299999999E-2</v>
      </c>
      <c r="U407" s="7">
        <f t="shared" si="97"/>
        <v>1370.4412901158998</v>
      </c>
      <c r="V407" s="7">
        <f t="shared" si="98"/>
        <v>66.799167098099986</v>
      </c>
      <c r="W407" s="7">
        <f t="shared" si="99"/>
        <v>487.28558729109994</v>
      </c>
      <c r="X407" s="7">
        <f t="shared" si="100"/>
        <v>49.1812894722</v>
      </c>
      <c r="Y407" s="7">
        <f t="shared" si="101"/>
        <v>66.197566842000001</v>
      </c>
      <c r="Z407" s="7">
        <f t="shared" si="102"/>
        <v>2039.9189149416</v>
      </c>
      <c r="AA407" s="7">
        <f t="shared" si="103"/>
        <v>109.42449537829999</v>
      </c>
    </row>
    <row r="408" spans="1:27" s="4" customFormat="1" x14ac:dyDescent="0.25">
      <c r="A408" s="4">
        <v>2020</v>
      </c>
      <c r="B408" s="4" t="s">
        <v>40</v>
      </c>
      <c r="C408" s="4" t="s">
        <v>19</v>
      </c>
      <c r="D408" s="4" t="s">
        <v>26</v>
      </c>
      <c r="E408" s="5">
        <v>2.8049999999999999E-2</v>
      </c>
      <c r="F408" s="5">
        <v>1960.1996999999999</v>
      </c>
      <c r="G408" s="5">
        <v>93.814670000000007</v>
      </c>
      <c r="H408" s="5">
        <v>535.31709000000001</v>
      </c>
      <c r="I408" s="5">
        <v>71.414510000000007</v>
      </c>
      <c r="J408" s="5">
        <v>71.840519999999998</v>
      </c>
      <c r="K408" s="5">
        <f t="shared" si="104"/>
        <v>2732.61454</v>
      </c>
      <c r="L408" s="5">
        <v>158.32989000000001</v>
      </c>
      <c r="N408" s="4">
        <v>1</v>
      </c>
      <c r="P408" s="4">
        <v>2020</v>
      </c>
      <c r="Q408" s="4" t="s">
        <v>40</v>
      </c>
      <c r="R408" s="4" t="s">
        <v>19</v>
      </c>
      <c r="S408" s="4" t="s">
        <v>26</v>
      </c>
      <c r="T408" s="7">
        <f t="shared" si="96"/>
        <v>2.8049999999999999E-2</v>
      </c>
      <c r="U408" s="7">
        <f t="shared" si="97"/>
        <v>1960.1996999999999</v>
      </c>
      <c r="V408" s="7">
        <f t="shared" si="98"/>
        <v>93.814670000000007</v>
      </c>
      <c r="W408" s="7">
        <f t="shared" si="99"/>
        <v>535.31709000000001</v>
      </c>
      <c r="X408" s="7">
        <f t="shared" si="100"/>
        <v>71.414510000000007</v>
      </c>
      <c r="Y408" s="7">
        <f t="shared" si="101"/>
        <v>71.840519999999998</v>
      </c>
      <c r="Z408" s="7">
        <f t="shared" si="102"/>
        <v>2732.61454</v>
      </c>
      <c r="AA408" s="7">
        <f t="shared" si="103"/>
        <v>158.32989000000001</v>
      </c>
    </row>
    <row r="409" spans="1:27" s="6" customFormat="1" x14ac:dyDescent="0.25">
      <c r="A409" s="6">
        <v>2020</v>
      </c>
      <c r="B409" s="6" t="s">
        <v>40</v>
      </c>
      <c r="C409" s="6" t="s">
        <v>7</v>
      </c>
      <c r="D409" s="6" t="s">
        <v>6</v>
      </c>
      <c r="E409" s="7">
        <v>2.4199999999999998E-3</v>
      </c>
      <c r="F409" s="7">
        <v>108.32136</v>
      </c>
      <c r="G409" s="7">
        <v>3.3329399999999998</v>
      </c>
      <c r="H409" s="7">
        <v>30.206810000000001</v>
      </c>
      <c r="I409" s="7">
        <v>21.1342</v>
      </c>
      <c r="J409" s="7">
        <v>4.1083600000000002</v>
      </c>
      <c r="K409" s="7">
        <f t="shared" ref="K409:K411" si="106">SUM(E409:J409)</f>
        <v>167.10608999999999</v>
      </c>
      <c r="L409" s="7">
        <v>9.7916299999999996</v>
      </c>
      <c r="N409" s="6">
        <v>1.2737000000000001</v>
      </c>
      <c r="P409" s="6">
        <v>2020</v>
      </c>
      <c r="Q409" s="6" t="s">
        <v>40</v>
      </c>
      <c r="R409" s="6" t="s">
        <v>7</v>
      </c>
      <c r="S409" s="6" t="s">
        <v>6</v>
      </c>
      <c r="T409" s="7">
        <f t="shared" si="96"/>
        <v>3.0823539999999998E-3</v>
      </c>
      <c r="U409" s="7">
        <f t="shared" si="97"/>
        <v>137.968916232</v>
      </c>
      <c r="V409" s="7">
        <f t="shared" si="98"/>
        <v>4.2451656780000002</v>
      </c>
      <c r="W409" s="7">
        <f t="shared" si="99"/>
        <v>38.474413897000005</v>
      </c>
      <c r="X409" s="7">
        <f t="shared" si="100"/>
        <v>26.918630540000002</v>
      </c>
      <c r="Y409" s="7">
        <f t="shared" si="101"/>
        <v>5.2328181320000002</v>
      </c>
      <c r="Z409" s="7">
        <f t="shared" si="102"/>
        <v>212.84302683300001</v>
      </c>
      <c r="AA409" s="7">
        <f t="shared" si="103"/>
        <v>12.471599131</v>
      </c>
    </row>
    <row r="410" spans="1:27" s="6" customFormat="1" x14ac:dyDescent="0.25">
      <c r="A410" s="6">
        <v>2020</v>
      </c>
      <c r="B410" s="6" t="s">
        <v>40</v>
      </c>
      <c r="C410" s="6" t="s">
        <v>7</v>
      </c>
      <c r="D410" s="6" t="s">
        <v>8</v>
      </c>
      <c r="E410" s="7">
        <v>5.2100000000000002E-3</v>
      </c>
      <c r="F410" s="7">
        <v>940.07680000000005</v>
      </c>
      <c r="G410" s="7">
        <v>40.773989999999998</v>
      </c>
      <c r="H410" s="7">
        <v>365.76175000000001</v>
      </c>
      <c r="I410" s="7">
        <v>38.890239999999999</v>
      </c>
      <c r="J410" s="7">
        <v>49.772089999999999</v>
      </c>
      <c r="K410" s="7">
        <f t="shared" si="106"/>
        <v>1435.28008</v>
      </c>
      <c r="L410" s="7">
        <v>72.338260000000005</v>
      </c>
      <c r="N410" s="6">
        <v>0.16539999999999999</v>
      </c>
      <c r="P410" s="6">
        <v>2020</v>
      </c>
      <c r="Q410" s="6" t="s">
        <v>40</v>
      </c>
      <c r="R410" s="6" t="s">
        <v>7</v>
      </c>
      <c r="S410" s="6" t="s">
        <v>8</v>
      </c>
      <c r="T410" s="7">
        <f t="shared" si="96"/>
        <v>8.6173399999999996E-4</v>
      </c>
      <c r="U410" s="7">
        <f t="shared" si="97"/>
        <v>155.48870271999999</v>
      </c>
      <c r="V410" s="7">
        <f t="shared" si="98"/>
        <v>6.7440179459999996</v>
      </c>
      <c r="W410" s="7">
        <f t="shared" si="99"/>
        <v>60.496993449999998</v>
      </c>
      <c r="X410" s="7">
        <f t="shared" si="100"/>
        <v>6.4324456959999994</v>
      </c>
      <c r="Y410" s="7">
        <f t="shared" si="101"/>
        <v>8.2323036859999998</v>
      </c>
      <c r="Z410" s="7">
        <f t="shared" si="102"/>
        <v>237.39532523199998</v>
      </c>
      <c r="AA410" s="7">
        <f t="shared" si="103"/>
        <v>11.964748204000001</v>
      </c>
    </row>
    <row r="411" spans="1:27" s="6" customFormat="1" x14ac:dyDescent="0.25">
      <c r="A411" s="6">
        <v>2020</v>
      </c>
      <c r="B411" s="6" t="s">
        <v>40</v>
      </c>
      <c r="C411" s="6" t="s">
        <v>7</v>
      </c>
      <c r="D411" s="6" t="s">
        <v>9</v>
      </c>
      <c r="E411" s="7">
        <v>5.0400000000000002E-3</v>
      </c>
      <c r="F411" s="7">
        <v>921.78430000000003</v>
      </c>
      <c r="G411" s="7">
        <v>37.23695</v>
      </c>
      <c r="H411" s="7">
        <v>335.75333000000001</v>
      </c>
      <c r="I411" s="7">
        <v>38.572800000000001</v>
      </c>
      <c r="J411" s="7">
        <v>45.693579999999997</v>
      </c>
      <c r="K411" s="7">
        <f t="shared" si="106"/>
        <v>1379.0459999999998</v>
      </c>
      <c r="L411" s="7">
        <v>69.918729999999996</v>
      </c>
      <c r="N411" s="6">
        <v>0.97119999999999995</v>
      </c>
      <c r="P411" s="6">
        <v>2020</v>
      </c>
      <c r="Q411" s="6" t="s">
        <v>40</v>
      </c>
      <c r="R411" s="6" t="s">
        <v>7</v>
      </c>
      <c r="S411" s="6" t="s">
        <v>9</v>
      </c>
      <c r="T411" s="7">
        <f t="shared" si="96"/>
        <v>4.8948480000000003E-3</v>
      </c>
      <c r="U411" s="7">
        <f t="shared" si="97"/>
        <v>895.23691215999997</v>
      </c>
      <c r="V411" s="7">
        <f t="shared" si="98"/>
        <v>36.164525839999996</v>
      </c>
      <c r="W411" s="7">
        <f t="shared" si="99"/>
        <v>326.08363409599997</v>
      </c>
      <c r="X411" s="7">
        <f t="shared" si="100"/>
        <v>37.461903360000001</v>
      </c>
      <c r="Y411" s="7">
        <f t="shared" si="101"/>
        <v>44.377604895999994</v>
      </c>
      <c r="Z411" s="7">
        <f t="shared" si="102"/>
        <v>1339.3294751999997</v>
      </c>
      <c r="AA411" s="7">
        <f t="shared" si="103"/>
        <v>67.905070576</v>
      </c>
    </row>
    <row r="412" spans="1:27" x14ac:dyDescent="0.25">
      <c r="A412">
        <v>2020</v>
      </c>
      <c r="B412" t="s">
        <v>40</v>
      </c>
      <c r="C412" t="s">
        <v>20</v>
      </c>
      <c r="D412" s="3" t="s">
        <v>28</v>
      </c>
      <c r="E412" s="1">
        <v>1.1950000000000001E-2</v>
      </c>
      <c r="F412" s="1">
        <v>1721.41984</v>
      </c>
      <c r="G412" s="1">
        <v>79.691559999999996</v>
      </c>
      <c r="H412" s="1">
        <v>632.07030999999995</v>
      </c>
      <c r="I412" s="1">
        <v>55.89526</v>
      </c>
      <c r="J412" s="1">
        <v>86.074020000000004</v>
      </c>
      <c r="K412" s="1">
        <f t="shared" si="104"/>
        <v>2575.1629399999997</v>
      </c>
      <c r="L412" s="1">
        <v>133.11133000000001</v>
      </c>
      <c r="N412" s="1">
        <v>1.0623</v>
      </c>
      <c r="P412">
        <v>2020</v>
      </c>
      <c r="Q412" t="s">
        <v>40</v>
      </c>
      <c r="R412" t="s">
        <v>20</v>
      </c>
      <c r="S412" s="3" t="s">
        <v>28</v>
      </c>
      <c r="T412" s="7">
        <f t="shared" si="96"/>
        <v>1.2694485E-2</v>
      </c>
      <c r="U412" s="7">
        <f t="shared" si="97"/>
        <v>1828.664296032</v>
      </c>
      <c r="V412" s="7">
        <f t="shared" si="98"/>
        <v>84.656344187999991</v>
      </c>
      <c r="W412" s="7">
        <f t="shared" si="99"/>
        <v>671.44829031299992</v>
      </c>
      <c r="X412" s="7">
        <f t="shared" si="100"/>
        <v>59.377534698000005</v>
      </c>
      <c r="Y412" s="7">
        <f t="shared" si="101"/>
        <v>91.436431446</v>
      </c>
      <c r="Z412" s="7">
        <f t="shared" si="102"/>
        <v>2735.5955911619999</v>
      </c>
      <c r="AA412" s="7">
        <f t="shared" si="103"/>
        <v>141.40416585900002</v>
      </c>
    </row>
    <row r="413" spans="1:27" s="10" customFormat="1" x14ac:dyDescent="0.25">
      <c r="A413" s="10">
        <v>2020</v>
      </c>
      <c r="B413" s="10" t="s">
        <v>40</v>
      </c>
      <c r="C413" s="10" t="s">
        <v>20</v>
      </c>
      <c r="D413" s="10" t="s">
        <v>27</v>
      </c>
      <c r="E413" s="11">
        <v>3.8609999999999998E-2</v>
      </c>
      <c r="F413" s="11">
        <v>2415.9524799999999</v>
      </c>
      <c r="G413" s="11">
        <v>107.58628</v>
      </c>
      <c r="H413" s="11">
        <v>754.81578000000002</v>
      </c>
      <c r="I413" s="11">
        <v>75.079170000000005</v>
      </c>
      <c r="J413" s="11">
        <v>102.16587</v>
      </c>
      <c r="K413" s="11">
        <f t="shared" si="104"/>
        <v>3455.6381899999997</v>
      </c>
      <c r="L413" s="11">
        <v>178.35011</v>
      </c>
      <c r="N413" s="10">
        <v>0.98834999999999995</v>
      </c>
      <c r="P413" s="10">
        <v>2020</v>
      </c>
      <c r="Q413" s="10" t="s">
        <v>40</v>
      </c>
      <c r="R413" s="10" t="s">
        <v>20</v>
      </c>
      <c r="S413" s="10" t="s">
        <v>27</v>
      </c>
      <c r="T413" s="7">
        <f t="shared" si="96"/>
        <v>3.8160193499999995E-2</v>
      </c>
      <c r="U413" s="7">
        <f t="shared" si="97"/>
        <v>2387.8066336079996</v>
      </c>
      <c r="V413" s="7">
        <f t="shared" si="98"/>
        <v>106.332899838</v>
      </c>
      <c r="W413" s="7">
        <f t="shared" si="99"/>
        <v>746.02217616299993</v>
      </c>
      <c r="X413" s="7">
        <f t="shared" si="100"/>
        <v>74.2044976695</v>
      </c>
      <c r="Y413" s="7">
        <f t="shared" si="101"/>
        <v>100.97563761449999</v>
      </c>
      <c r="Z413" s="7">
        <f t="shared" si="102"/>
        <v>3415.3800050864993</v>
      </c>
      <c r="AA413" s="7">
        <f t="shared" si="103"/>
        <v>176.2723312185</v>
      </c>
    </row>
    <row r="414" spans="1:27" s="8" customFormat="1" x14ac:dyDescent="0.25">
      <c r="A414" s="8">
        <v>2020</v>
      </c>
      <c r="B414" s="8" t="s">
        <v>40</v>
      </c>
      <c r="C414" s="8" t="s">
        <v>20</v>
      </c>
      <c r="D414" s="8" t="s">
        <v>29</v>
      </c>
      <c r="E414" s="9">
        <v>4.3290000000000002E-2</v>
      </c>
      <c r="F414" s="9">
        <v>2835.0752400000001</v>
      </c>
      <c r="G414" s="9">
        <v>128.52170000000001</v>
      </c>
      <c r="H414" s="9">
        <v>893.73487999999998</v>
      </c>
      <c r="I414" s="9">
        <v>85.288129999999995</v>
      </c>
      <c r="J414" s="9">
        <v>120.97402</v>
      </c>
      <c r="K414" s="9">
        <f t="shared" si="104"/>
        <v>4063.63726</v>
      </c>
      <c r="L414" s="9">
        <v>214.29834</v>
      </c>
      <c r="N414" s="8">
        <v>0.93240999999999996</v>
      </c>
      <c r="P414" s="8">
        <v>2020</v>
      </c>
      <c r="Q414" s="8" t="s">
        <v>40</v>
      </c>
      <c r="R414" s="8" t="s">
        <v>20</v>
      </c>
      <c r="S414" s="8" t="s">
        <v>29</v>
      </c>
      <c r="T414" s="7">
        <f t="shared" si="96"/>
        <v>4.0364028900000001E-2</v>
      </c>
      <c r="U414" s="7">
        <f t="shared" si="97"/>
        <v>2643.4525045283999</v>
      </c>
      <c r="V414" s="7">
        <f t="shared" si="98"/>
        <v>119.834918297</v>
      </c>
      <c r="W414" s="7">
        <f t="shared" si="99"/>
        <v>833.32733946079998</v>
      </c>
      <c r="X414" s="7">
        <f t="shared" si="100"/>
        <v>79.523505293299991</v>
      </c>
      <c r="Y414" s="7">
        <f t="shared" si="101"/>
        <v>112.79738598819999</v>
      </c>
      <c r="Z414" s="7">
        <f t="shared" si="102"/>
        <v>3788.9760175965998</v>
      </c>
      <c r="AA414" s="7">
        <f t="shared" si="103"/>
        <v>199.81391519939999</v>
      </c>
    </row>
    <row r="415" spans="1:27" s="4" customFormat="1" x14ac:dyDescent="0.25">
      <c r="A415" s="4">
        <v>2020</v>
      </c>
      <c r="B415" s="4" t="s">
        <v>40</v>
      </c>
      <c r="C415" s="4" t="s">
        <v>20</v>
      </c>
      <c r="D415" s="4" t="s">
        <v>30</v>
      </c>
      <c r="E415" s="5">
        <v>5.423E-2</v>
      </c>
      <c r="F415" s="5">
        <v>3230.0633200000002</v>
      </c>
      <c r="G415" s="5">
        <v>146.59220999999999</v>
      </c>
      <c r="H415" s="5">
        <v>882.23969999999997</v>
      </c>
      <c r="I415" s="5">
        <v>101.79944999999999</v>
      </c>
      <c r="J415" s="5">
        <v>118.50059</v>
      </c>
      <c r="K415" s="5">
        <f t="shared" si="104"/>
        <v>4479.2494999999999</v>
      </c>
      <c r="L415" s="5">
        <v>248.50627</v>
      </c>
      <c r="N415" s="4">
        <v>1</v>
      </c>
      <c r="P415" s="4">
        <v>2020</v>
      </c>
      <c r="Q415" s="4" t="s">
        <v>40</v>
      </c>
      <c r="R415" s="4" t="s">
        <v>20</v>
      </c>
      <c r="S415" s="4" t="s">
        <v>30</v>
      </c>
      <c r="T415" s="7">
        <f t="shared" si="96"/>
        <v>5.423E-2</v>
      </c>
      <c r="U415" s="7">
        <f t="shared" si="97"/>
        <v>3230.0633200000002</v>
      </c>
      <c r="V415" s="7">
        <f t="shared" si="98"/>
        <v>146.59220999999999</v>
      </c>
      <c r="W415" s="7">
        <f t="shared" si="99"/>
        <v>882.23969999999997</v>
      </c>
      <c r="X415" s="7">
        <f t="shared" si="100"/>
        <v>101.79944999999999</v>
      </c>
      <c r="Y415" s="7">
        <f t="shared" si="101"/>
        <v>118.50059</v>
      </c>
      <c r="Z415" s="7">
        <f t="shared" si="102"/>
        <v>4479.2494999999999</v>
      </c>
      <c r="AA415" s="7">
        <f t="shared" si="103"/>
        <v>248.50627</v>
      </c>
    </row>
    <row r="416" spans="1:27" x14ac:dyDescent="0.25">
      <c r="T416" s="7">
        <f t="shared" si="96"/>
        <v>0</v>
      </c>
      <c r="U416" s="7">
        <f t="shared" si="97"/>
        <v>0</v>
      </c>
      <c r="V416" s="7">
        <f t="shared" si="98"/>
        <v>0</v>
      </c>
      <c r="W416" s="7">
        <f t="shared" si="99"/>
        <v>0</v>
      </c>
      <c r="X416" s="7">
        <f t="shared" si="100"/>
        <v>0</v>
      </c>
      <c r="Y416" s="7">
        <f t="shared" si="101"/>
        <v>0</v>
      </c>
      <c r="Z416" s="7">
        <f t="shared" si="102"/>
        <v>0</v>
      </c>
      <c r="AA416" s="7">
        <f t="shared" si="103"/>
        <v>0</v>
      </c>
    </row>
    <row r="417" spans="1:27" x14ac:dyDescent="0.25">
      <c r="T417" s="7">
        <f t="shared" si="96"/>
        <v>0</v>
      </c>
      <c r="U417" s="7">
        <f t="shared" si="97"/>
        <v>0</v>
      </c>
      <c r="V417" s="7">
        <f t="shared" si="98"/>
        <v>0</v>
      </c>
      <c r="W417" s="7">
        <f t="shared" si="99"/>
        <v>0</v>
      </c>
      <c r="X417" s="7">
        <f t="shared" si="100"/>
        <v>0</v>
      </c>
      <c r="Y417" s="7">
        <f t="shared" si="101"/>
        <v>0</v>
      </c>
      <c r="Z417" s="7">
        <f t="shared" si="102"/>
        <v>0</v>
      </c>
      <c r="AA417" s="7">
        <f t="shared" si="103"/>
        <v>0</v>
      </c>
    </row>
    <row r="418" spans="1:27" s="6" customFormat="1" x14ac:dyDescent="0.25">
      <c r="A418" s="6">
        <v>2025</v>
      </c>
      <c r="B418" s="6" t="s">
        <v>40</v>
      </c>
      <c r="C418" s="6" t="s">
        <v>7</v>
      </c>
      <c r="D418" s="6" t="s">
        <v>6</v>
      </c>
      <c r="E418" s="7">
        <v>2.4099999999999998E-3</v>
      </c>
      <c r="F418" s="7">
        <v>100.54449</v>
      </c>
      <c r="G418" s="7">
        <v>3.2591299999999999</v>
      </c>
      <c r="H418" s="7">
        <v>26.908159999999999</v>
      </c>
      <c r="I418" s="7">
        <v>21.08381</v>
      </c>
      <c r="J418" s="7">
        <v>6.8124500000000001</v>
      </c>
      <c r="K418" s="7">
        <f t="shared" ref="K418:K424" si="107">SUM(E418:J418)</f>
        <v>158.61045000000001</v>
      </c>
      <c r="L418" s="7">
        <v>9.1729000000000003</v>
      </c>
      <c r="N418" s="6">
        <v>1.4399</v>
      </c>
      <c r="P418" s="6">
        <v>2025</v>
      </c>
      <c r="Q418" s="6" t="s">
        <v>40</v>
      </c>
      <c r="R418" s="6" t="s">
        <v>7</v>
      </c>
      <c r="S418" s="6" t="s">
        <v>6</v>
      </c>
      <c r="T418" s="7">
        <f t="shared" si="96"/>
        <v>3.4701589999999996E-3</v>
      </c>
      <c r="U418" s="7">
        <f t="shared" si="97"/>
        <v>144.774011151</v>
      </c>
      <c r="V418" s="7">
        <f t="shared" si="98"/>
        <v>4.6928212869999992</v>
      </c>
      <c r="W418" s="7">
        <f t="shared" si="99"/>
        <v>38.745059583999996</v>
      </c>
      <c r="X418" s="7">
        <f t="shared" si="100"/>
        <v>30.358578018999999</v>
      </c>
      <c r="Y418" s="7">
        <f t="shared" si="101"/>
        <v>9.8092467550000002</v>
      </c>
      <c r="Z418" s="7">
        <f t="shared" si="102"/>
        <v>228.38318695500001</v>
      </c>
      <c r="AA418" s="7">
        <f t="shared" si="103"/>
        <v>13.20805871</v>
      </c>
    </row>
    <row r="419" spans="1:27" s="6" customFormat="1" x14ac:dyDescent="0.25">
      <c r="A419" s="6">
        <v>2025</v>
      </c>
      <c r="B419" s="6" t="s">
        <v>40</v>
      </c>
      <c r="C419" s="6" t="s">
        <v>7</v>
      </c>
      <c r="D419" s="6" t="s">
        <v>8</v>
      </c>
      <c r="E419" s="7">
        <v>5.1500000000000001E-3</v>
      </c>
      <c r="F419" s="7">
        <v>846.67807000000005</v>
      </c>
      <c r="G419" s="7">
        <v>39.910429999999998</v>
      </c>
      <c r="H419" s="7">
        <v>326.17667999999998</v>
      </c>
      <c r="I419" s="7">
        <v>38.294260000000001</v>
      </c>
      <c r="J419" s="7">
        <v>82.475549999999998</v>
      </c>
      <c r="K419" s="7">
        <f t="shared" si="107"/>
        <v>1333.5401400000001</v>
      </c>
      <c r="L419" s="7">
        <v>64.906400000000005</v>
      </c>
      <c r="N419" s="6">
        <v>0.187</v>
      </c>
      <c r="P419" s="6">
        <v>2025</v>
      </c>
      <c r="Q419" s="6" t="s">
        <v>40</v>
      </c>
      <c r="R419" s="6" t="s">
        <v>7</v>
      </c>
      <c r="S419" s="6" t="s">
        <v>8</v>
      </c>
      <c r="T419" s="7">
        <f t="shared" si="96"/>
        <v>9.6305000000000002E-4</v>
      </c>
      <c r="U419" s="7">
        <f t="shared" si="97"/>
        <v>158.32879909000002</v>
      </c>
      <c r="V419" s="7">
        <f t="shared" si="98"/>
        <v>7.4632504099999997</v>
      </c>
      <c r="W419" s="7">
        <f t="shared" si="99"/>
        <v>60.995039159999997</v>
      </c>
      <c r="X419" s="7">
        <f t="shared" si="100"/>
        <v>7.1610266200000003</v>
      </c>
      <c r="Y419" s="7">
        <f t="shared" si="101"/>
        <v>15.422927849999999</v>
      </c>
      <c r="Z419" s="7">
        <f t="shared" si="102"/>
        <v>249.37200618</v>
      </c>
      <c r="AA419" s="7">
        <f t="shared" si="103"/>
        <v>12.137496800000001</v>
      </c>
    </row>
    <row r="420" spans="1:27" s="6" customFormat="1" x14ac:dyDescent="0.25">
      <c r="A420" s="6">
        <v>2025</v>
      </c>
      <c r="B420" s="6" t="s">
        <v>40</v>
      </c>
      <c r="C420" s="6" t="s">
        <v>7</v>
      </c>
      <c r="D420" s="6" t="s">
        <v>9</v>
      </c>
      <c r="E420" s="7">
        <v>4.9899999999999996E-3</v>
      </c>
      <c r="F420" s="7">
        <v>835.92498999999998</v>
      </c>
      <c r="G420" s="7">
        <v>36.442779999999999</v>
      </c>
      <c r="H420" s="7">
        <v>299.36326000000003</v>
      </c>
      <c r="I420" s="7">
        <v>38.024799999999999</v>
      </c>
      <c r="J420" s="7">
        <v>75.753990000000002</v>
      </c>
      <c r="K420" s="7">
        <f t="shared" si="107"/>
        <v>1285.5148099999999</v>
      </c>
      <c r="L420" s="7">
        <v>63.08681</v>
      </c>
      <c r="N420" s="6">
        <v>1.0979000000000001</v>
      </c>
      <c r="P420" s="6">
        <v>2025</v>
      </c>
      <c r="Q420" s="6" t="s">
        <v>40</v>
      </c>
      <c r="R420" s="6" t="s">
        <v>7</v>
      </c>
      <c r="S420" s="6" t="s">
        <v>9</v>
      </c>
      <c r="T420" s="7">
        <f t="shared" si="96"/>
        <v>5.4785210000000001E-3</v>
      </c>
      <c r="U420" s="7">
        <f t="shared" si="97"/>
        <v>917.76204652100012</v>
      </c>
      <c r="V420" s="7">
        <f t="shared" si="98"/>
        <v>40.010528162</v>
      </c>
      <c r="W420" s="7">
        <f t="shared" si="99"/>
        <v>328.67092315400004</v>
      </c>
      <c r="X420" s="7">
        <f t="shared" si="100"/>
        <v>41.74742792</v>
      </c>
      <c r="Y420" s="7">
        <f t="shared" si="101"/>
        <v>83.170305621000011</v>
      </c>
      <c r="Z420" s="7">
        <f t="shared" si="102"/>
        <v>1411.3667098989999</v>
      </c>
      <c r="AA420" s="7">
        <f t="shared" si="103"/>
        <v>69.263008699000011</v>
      </c>
    </row>
    <row r="421" spans="1:27" x14ac:dyDescent="0.25">
      <c r="A421">
        <v>2025</v>
      </c>
      <c r="B421" t="s">
        <v>40</v>
      </c>
      <c r="C421" t="s">
        <v>18</v>
      </c>
      <c r="D421" s="3" t="s">
        <v>17</v>
      </c>
      <c r="E421" s="1">
        <v>6.28E-3</v>
      </c>
      <c r="F421" s="1">
        <v>1065.12069</v>
      </c>
      <c r="G421" s="1">
        <v>48.383200000000002</v>
      </c>
      <c r="H421" s="1">
        <v>394.35408999999999</v>
      </c>
      <c r="I421" s="1">
        <v>46.085450000000002</v>
      </c>
      <c r="J421" s="1">
        <v>99.631119999999996</v>
      </c>
      <c r="K421" s="1">
        <f t="shared" si="107"/>
        <v>1653.5808300000001</v>
      </c>
      <c r="L421" s="1">
        <v>80.824029999999993</v>
      </c>
      <c r="N421" s="1">
        <v>1.1269</v>
      </c>
      <c r="P421">
        <v>2025</v>
      </c>
      <c r="Q421" t="s">
        <v>40</v>
      </c>
      <c r="R421" t="s">
        <v>18</v>
      </c>
      <c r="S421" s="3" t="s">
        <v>17</v>
      </c>
      <c r="T421" s="7">
        <f t="shared" si="96"/>
        <v>7.0769320000000002E-3</v>
      </c>
      <c r="U421" s="7">
        <f t="shared" si="97"/>
        <v>1200.2845055610001</v>
      </c>
      <c r="V421" s="7">
        <f t="shared" si="98"/>
        <v>54.523028080000003</v>
      </c>
      <c r="W421" s="7">
        <f t="shared" si="99"/>
        <v>444.39762402100001</v>
      </c>
      <c r="X421" s="7">
        <f t="shared" si="100"/>
        <v>51.933693605000002</v>
      </c>
      <c r="Y421" s="7">
        <f t="shared" si="101"/>
        <v>112.274309128</v>
      </c>
      <c r="Z421" s="7">
        <f t="shared" si="102"/>
        <v>1863.4202373270002</v>
      </c>
      <c r="AA421" s="7">
        <f t="shared" si="103"/>
        <v>91.080599406999994</v>
      </c>
    </row>
    <row r="422" spans="1:27" s="10" customFormat="1" x14ac:dyDescent="0.25">
      <c r="A422" s="10">
        <v>2025</v>
      </c>
      <c r="B422" s="10" t="s">
        <v>40</v>
      </c>
      <c r="C422" s="10" t="s">
        <v>18</v>
      </c>
      <c r="D422" s="10" t="s">
        <v>21</v>
      </c>
      <c r="E422" s="11">
        <v>3.3000000000000002E-2</v>
      </c>
      <c r="F422" s="11">
        <v>1774.65167</v>
      </c>
      <c r="G422" s="11">
        <v>77.047910000000002</v>
      </c>
      <c r="H422" s="11">
        <v>522.71262000000002</v>
      </c>
      <c r="I422" s="11">
        <v>67.532060000000001</v>
      </c>
      <c r="J422" s="11">
        <v>125.21984999999999</v>
      </c>
      <c r="K422" s="11">
        <f t="shared" si="107"/>
        <v>2567.1971100000001</v>
      </c>
      <c r="L422" s="11">
        <v>126.99509</v>
      </c>
      <c r="N422" s="10">
        <v>0.98834999999999995</v>
      </c>
      <c r="P422" s="10">
        <v>2025</v>
      </c>
      <c r="Q422" s="10" t="s">
        <v>40</v>
      </c>
      <c r="R422" s="10" t="s">
        <v>18</v>
      </c>
      <c r="S422" s="10" t="s">
        <v>21</v>
      </c>
      <c r="T422" s="7">
        <f t="shared" si="96"/>
        <v>3.261555E-2</v>
      </c>
      <c r="U422" s="7">
        <f t="shared" si="97"/>
        <v>1753.9769780444999</v>
      </c>
      <c r="V422" s="7">
        <f t="shared" si="98"/>
        <v>76.150301848499993</v>
      </c>
      <c r="W422" s="7">
        <f t="shared" si="99"/>
        <v>516.62301797700002</v>
      </c>
      <c r="X422" s="7">
        <f t="shared" si="100"/>
        <v>66.745311501000003</v>
      </c>
      <c r="Y422" s="7">
        <f t="shared" si="101"/>
        <v>123.76103874749998</v>
      </c>
      <c r="Z422" s="7">
        <f t="shared" si="102"/>
        <v>2537.2892636685001</v>
      </c>
      <c r="AA422" s="7">
        <f t="shared" si="103"/>
        <v>125.5155972015</v>
      </c>
    </row>
    <row r="423" spans="1:27" s="8" customFormat="1" x14ac:dyDescent="0.25">
      <c r="A423" s="8">
        <v>2025</v>
      </c>
      <c r="B423" s="8" t="s">
        <v>40</v>
      </c>
      <c r="C423" s="8" t="s">
        <v>18</v>
      </c>
      <c r="D423" s="8" t="s">
        <v>22</v>
      </c>
      <c r="E423" s="9">
        <v>3.7330000000000002E-2</v>
      </c>
      <c r="F423" s="9">
        <v>2133.9149600000001</v>
      </c>
      <c r="G423" s="9">
        <v>95.948099999999997</v>
      </c>
      <c r="H423" s="9">
        <v>638.63633000000004</v>
      </c>
      <c r="I423" s="9">
        <v>77.149680000000004</v>
      </c>
      <c r="J423" s="9">
        <v>152.84576999999999</v>
      </c>
      <c r="K423" s="9">
        <f t="shared" si="107"/>
        <v>3098.53217</v>
      </c>
      <c r="L423" s="9">
        <v>158.1609</v>
      </c>
      <c r="N423" s="8">
        <v>0.93240999999999996</v>
      </c>
      <c r="P423" s="8">
        <v>2025</v>
      </c>
      <c r="Q423" s="8" t="s">
        <v>40</v>
      </c>
      <c r="R423" s="8" t="s">
        <v>18</v>
      </c>
      <c r="S423" s="8" t="s">
        <v>22</v>
      </c>
      <c r="T423" s="7">
        <f t="shared" si="96"/>
        <v>3.4806865300000003E-2</v>
      </c>
      <c r="U423" s="7">
        <f t="shared" si="97"/>
        <v>1989.6836478536</v>
      </c>
      <c r="V423" s="7">
        <f t="shared" si="98"/>
        <v>89.462967920999986</v>
      </c>
      <c r="W423" s="7">
        <f t="shared" si="99"/>
        <v>595.47090045530001</v>
      </c>
      <c r="X423" s="7">
        <f t="shared" si="100"/>
        <v>71.935133128800004</v>
      </c>
      <c r="Y423" s="7">
        <f t="shared" si="101"/>
        <v>142.51492440569999</v>
      </c>
      <c r="Z423" s="7">
        <f t="shared" si="102"/>
        <v>2889.1023806296998</v>
      </c>
      <c r="AA423" s="7">
        <f t="shared" si="103"/>
        <v>147.47080476899998</v>
      </c>
    </row>
    <row r="424" spans="1:27" s="4" customFormat="1" x14ac:dyDescent="0.25">
      <c r="A424" s="4">
        <v>2025</v>
      </c>
      <c r="B424" s="4" t="s">
        <v>40</v>
      </c>
      <c r="C424" s="4" t="s">
        <v>18</v>
      </c>
      <c r="D424" s="4" t="s">
        <v>23</v>
      </c>
      <c r="E424" s="5">
        <v>4.8840000000000001E-2</v>
      </c>
      <c r="F424" s="5">
        <v>2576.1116499999998</v>
      </c>
      <c r="G424" s="5">
        <v>116.44686</v>
      </c>
      <c r="H424" s="5">
        <v>642.08975999999996</v>
      </c>
      <c r="I424" s="5">
        <v>94.146780000000007</v>
      </c>
      <c r="J424" s="5">
        <v>149.31589</v>
      </c>
      <c r="K424" s="5">
        <f t="shared" si="107"/>
        <v>3578.1597799999995</v>
      </c>
      <c r="L424" s="5">
        <v>196.11123000000001</v>
      </c>
      <c r="N424" s="4">
        <v>1</v>
      </c>
      <c r="P424" s="4">
        <v>2025</v>
      </c>
      <c r="Q424" s="4" t="s">
        <v>40</v>
      </c>
      <c r="R424" s="4" t="s">
        <v>18</v>
      </c>
      <c r="S424" s="4" t="s">
        <v>23</v>
      </c>
      <c r="T424" s="7">
        <f t="shared" si="96"/>
        <v>4.8840000000000001E-2</v>
      </c>
      <c r="U424" s="7">
        <f t="shared" si="97"/>
        <v>2576.1116499999998</v>
      </c>
      <c r="V424" s="7">
        <f t="shared" si="98"/>
        <v>116.44686</v>
      </c>
      <c r="W424" s="7">
        <f t="shared" si="99"/>
        <v>642.08975999999996</v>
      </c>
      <c r="X424" s="7">
        <f t="shared" si="100"/>
        <v>94.146780000000007</v>
      </c>
      <c r="Y424" s="7">
        <f t="shared" si="101"/>
        <v>149.31589</v>
      </c>
      <c r="Z424" s="7">
        <f t="shared" si="102"/>
        <v>3578.1597799999995</v>
      </c>
      <c r="AA424" s="7">
        <f t="shared" si="103"/>
        <v>196.11123000000001</v>
      </c>
    </row>
    <row r="425" spans="1:27" s="6" customFormat="1" x14ac:dyDescent="0.25">
      <c r="A425" s="6">
        <v>2025</v>
      </c>
      <c r="B425" s="6" t="s">
        <v>40</v>
      </c>
      <c r="C425" s="6" t="s">
        <v>7</v>
      </c>
      <c r="D425" s="6" t="s">
        <v>6</v>
      </c>
      <c r="E425" s="7">
        <v>2.4099999999999998E-3</v>
      </c>
      <c r="F425" s="7">
        <v>100.54449</v>
      </c>
      <c r="G425" s="7">
        <v>3.2591299999999999</v>
      </c>
      <c r="H425" s="7">
        <v>26.908159999999999</v>
      </c>
      <c r="I425" s="7">
        <v>21.08381</v>
      </c>
      <c r="J425" s="7">
        <v>6.8124500000000001</v>
      </c>
      <c r="K425" s="7">
        <v>158.61045000000001</v>
      </c>
      <c r="L425" s="7">
        <v>9.1729000000000003</v>
      </c>
      <c r="N425" s="6">
        <v>0.83150000000000002</v>
      </c>
      <c r="P425" s="6">
        <v>2025</v>
      </c>
      <c r="Q425" s="6" t="s">
        <v>40</v>
      </c>
      <c r="R425" s="6" t="s">
        <v>7</v>
      </c>
      <c r="S425" s="6" t="s">
        <v>6</v>
      </c>
      <c r="T425" s="7">
        <f t="shared" si="96"/>
        <v>2.0039149999999998E-3</v>
      </c>
      <c r="U425" s="7">
        <f t="shared" si="97"/>
        <v>83.602743434999994</v>
      </c>
      <c r="V425" s="7">
        <f t="shared" si="98"/>
        <v>2.709966595</v>
      </c>
      <c r="W425" s="7">
        <f t="shared" si="99"/>
        <v>22.374135039999999</v>
      </c>
      <c r="X425" s="7">
        <f t="shared" si="100"/>
        <v>17.531188015000001</v>
      </c>
      <c r="Y425" s="7">
        <f t="shared" si="101"/>
        <v>5.6645521749999999</v>
      </c>
      <c r="Z425" s="7">
        <f t="shared" si="102"/>
        <v>131.884589175</v>
      </c>
      <c r="AA425" s="7">
        <f t="shared" si="103"/>
        <v>7.6272663500000002</v>
      </c>
    </row>
    <row r="426" spans="1:27" s="6" customFormat="1" x14ac:dyDescent="0.25">
      <c r="A426" s="6">
        <v>2025</v>
      </c>
      <c r="B426" s="6" t="s">
        <v>40</v>
      </c>
      <c r="C426" s="6" t="s">
        <v>7</v>
      </c>
      <c r="D426" s="6" t="s">
        <v>8</v>
      </c>
      <c r="E426" s="7">
        <v>5.1500000000000001E-3</v>
      </c>
      <c r="F426" s="7">
        <v>846.67807000000005</v>
      </c>
      <c r="G426" s="7">
        <v>39.910429999999998</v>
      </c>
      <c r="H426" s="7">
        <v>326.17667999999998</v>
      </c>
      <c r="I426" s="7">
        <v>38.294260000000001</v>
      </c>
      <c r="J426" s="7">
        <v>82.475549999999998</v>
      </c>
      <c r="K426" s="7">
        <v>1333.5401400000001</v>
      </c>
      <c r="L426" s="7">
        <v>64.906400000000005</v>
      </c>
      <c r="N426" s="6">
        <v>0.108</v>
      </c>
      <c r="P426" s="6">
        <v>2025</v>
      </c>
      <c r="Q426" s="6" t="s">
        <v>40</v>
      </c>
      <c r="R426" s="6" t="s">
        <v>7</v>
      </c>
      <c r="S426" s="6" t="s">
        <v>8</v>
      </c>
      <c r="T426" s="7">
        <f t="shared" si="96"/>
        <v>5.5619999999999997E-4</v>
      </c>
      <c r="U426" s="7">
        <f t="shared" si="97"/>
        <v>91.441231560000006</v>
      </c>
      <c r="V426" s="7">
        <f t="shared" si="98"/>
        <v>4.3103264399999999</v>
      </c>
      <c r="W426" s="7">
        <f t="shared" si="99"/>
        <v>35.227081439999999</v>
      </c>
      <c r="X426" s="7">
        <f t="shared" si="100"/>
        <v>4.13578008</v>
      </c>
      <c r="Y426" s="7">
        <f t="shared" si="101"/>
        <v>8.9073593999999989</v>
      </c>
      <c r="Z426" s="7">
        <f t="shared" si="102"/>
        <v>144.02233512000001</v>
      </c>
      <c r="AA426" s="7">
        <f t="shared" si="103"/>
        <v>7.0098912000000002</v>
      </c>
    </row>
    <row r="427" spans="1:27" s="6" customFormat="1" x14ac:dyDescent="0.25">
      <c r="A427" s="6">
        <v>2025</v>
      </c>
      <c r="B427" s="6" t="s">
        <v>40</v>
      </c>
      <c r="C427" s="6" t="s">
        <v>7</v>
      </c>
      <c r="D427" s="6" t="s">
        <v>9</v>
      </c>
      <c r="E427" s="7">
        <v>4.9899999999999996E-3</v>
      </c>
      <c r="F427" s="7">
        <v>835.92498999999998</v>
      </c>
      <c r="G427" s="7">
        <v>36.442779999999999</v>
      </c>
      <c r="H427" s="7">
        <v>299.36326000000003</v>
      </c>
      <c r="I427" s="7">
        <v>38.024799999999999</v>
      </c>
      <c r="J427" s="7">
        <v>75.753990000000002</v>
      </c>
      <c r="K427" s="7">
        <v>1285.5148099999999</v>
      </c>
      <c r="L427" s="7">
        <v>63.08681</v>
      </c>
      <c r="N427" s="6">
        <v>0.63400000000000001</v>
      </c>
      <c r="P427" s="6">
        <v>2025</v>
      </c>
      <c r="Q427" s="6" t="s">
        <v>40</v>
      </c>
      <c r="R427" s="6" t="s">
        <v>7</v>
      </c>
      <c r="S427" s="6" t="s">
        <v>9</v>
      </c>
      <c r="T427" s="7">
        <f t="shared" si="96"/>
        <v>3.16366E-3</v>
      </c>
      <c r="U427" s="7">
        <f t="shared" si="97"/>
        <v>529.97644365999997</v>
      </c>
      <c r="V427" s="7">
        <f t="shared" si="98"/>
        <v>23.104722519999999</v>
      </c>
      <c r="W427" s="7">
        <f t="shared" si="99"/>
        <v>189.79630684000003</v>
      </c>
      <c r="X427" s="7">
        <f t="shared" si="100"/>
        <v>24.107723199999999</v>
      </c>
      <c r="Y427" s="7">
        <f t="shared" si="101"/>
        <v>48.028029660000001</v>
      </c>
      <c r="Z427" s="7">
        <f t="shared" si="102"/>
        <v>815.01638953999998</v>
      </c>
      <c r="AA427" s="7">
        <f t="shared" si="103"/>
        <v>39.997037540000001</v>
      </c>
    </row>
    <row r="428" spans="1:27" x14ac:dyDescent="0.25">
      <c r="A428">
        <v>2025</v>
      </c>
      <c r="B428" t="s">
        <v>40</v>
      </c>
      <c r="C428" t="s">
        <v>19</v>
      </c>
      <c r="D428" s="3" t="s">
        <v>24</v>
      </c>
      <c r="E428" s="1">
        <v>1.172E-2</v>
      </c>
      <c r="F428" s="1">
        <v>1017.63928</v>
      </c>
      <c r="G428" s="1">
        <v>52.279350000000001</v>
      </c>
      <c r="H428" s="1">
        <v>358.98086000000001</v>
      </c>
      <c r="I428" s="1">
        <v>43.143560000000001</v>
      </c>
      <c r="J428" s="1">
        <v>87.162009999999995</v>
      </c>
      <c r="K428" s="1">
        <f>SUM(E428:J428)</f>
        <v>1559.2167799999997</v>
      </c>
      <c r="L428" s="1">
        <v>78.159700000000001</v>
      </c>
      <c r="N428" s="1">
        <v>1.0025999999999999</v>
      </c>
      <c r="P428">
        <v>2025</v>
      </c>
      <c r="Q428" t="s">
        <v>40</v>
      </c>
      <c r="R428" t="s">
        <v>19</v>
      </c>
      <c r="S428" s="3" t="s">
        <v>24</v>
      </c>
      <c r="T428" s="7">
        <f t="shared" si="96"/>
        <v>1.1750471999999998E-2</v>
      </c>
      <c r="U428" s="7">
        <f t="shared" si="97"/>
        <v>1020.285142128</v>
      </c>
      <c r="V428" s="7">
        <f t="shared" si="98"/>
        <v>52.415276309999996</v>
      </c>
      <c r="W428" s="7">
        <f t="shared" si="99"/>
        <v>359.91421023599997</v>
      </c>
      <c r="X428" s="7">
        <f t="shared" si="100"/>
        <v>43.255733255999999</v>
      </c>
      <c r="Y428" s="7">
        <f t="shared" si="101"/>
        <v>87.388631225999987</v>
      </c>
      <c r="Z428" s="7">
        <f t="shared" si="102"/>
        <v>1563.2707436279995</v>
      </c>
      <c r="AA428" s="7">
        <f t="shared" si="103"/>
        <v>78.362915219999991</v>
      </c>
    </row>
    <row r="429" spans="1:27" s="8" customFormat="1" x14ac:dyDescent="0.25">
      <c r="A429" s="8">
        <v>2025</v>
      </c>
      <c r="B429" s="8" t="s">
        <v>40</v>
      </c>
      <c r="C429" s="8" t="s">
        <v>19</v>
      </c>
      <c r="D429" s="8" t="s">
        <v>25</v>
      </c>
      <c r="E429" s="9">
        <v>1.4959999999999999E-2</v>
      </c>
      <c r="F429" s="9">
        <v>1347.0517</v>
      </c>
      <c r="G429" s="9">
        <v>70.493309999999994</v>
      </c>
      <c r="H429" s="9">
        <v>470.57306</v>
      </c>
      <c r="I429" s="9">
        <v>51.957970000000003</v>
      </c>
      <c r="J429" s="9">
        <v>113.83803</v>
      </c>
      <c r="K429" s="9">
        <f>SUM(E429:J429)</f>
        <v>2053.9290299999998</v>
      </c>
      <c r="L429" s="9">
        <v>107.59123</v>
      </c>
      <c r="N429" s="8">
        <v>0.93240999999999996</v>
      </c>
      <c r="P429" s="8">
        <v>2025</v>
      </c>
      <c r="Q429" s="8" t="s">
        <v>40</v>
      </c>
      <c r="R429" s="8" t="s">
        <v>19</v>
      </c>
      <c r="S429" s="8" t="s">
        <v>25</v>
      </c>
      <c r="T429" s="7">
        <f t="shared" si="96"/>
        <v>1.3948853599999998E-2</v>
      </c>
      <c r="U429" s="7">
        <f t="shared" si="97"/>
        <v>1256.004475597</v>
      </c>
      <c r="V429" s="7">
        <f t="shared" si="98"/>
        <v>65.728667177099993</v>
      </c>
      <c r="W429" s="7">
        <f t="shared" si="99"/>
        <v>438.76702687459999</v>
      </c>
      <c r="X429" s="7">
        <f t="shared" si="100"/>
        <v>48.446130807700001</v>
      </c>
      <c r="Y429" s="7">
        <f t="shared" si="101"/>
        <v>106.1437175523</v>
      </c>
      <c r="Z429" s="7">
        <f t="shared" si="102"/>
        <v>1915.1039668622998</v>
      </c>
      <c r="AA429" s="7">
        <f t="shared" si="103"/>
        <v>100.31913876429999</v>
      </c>
    </row>
    <row r="430" spans="1:27" s="4" customFormat="1" x14ac:dyDescent="0.25">
      <c r="A430" s="4">
        <v>2025</v>
      </c>
      <c r="B430" s="4" t="s">
        <v>40</v>
      </c>
      <c r="C430" s="4" t="s">
        <v>19</v>
      </c>
      <c r="D430" s="4" t="s">
        <v>26</v>
      </c>
      <c r="E430" s="5">
        <v>2.7980000000000001E-2</v>
      </c>
      <c r="F430" s="5">
        <v>1842.4324799999999</v>
      </c>
      <c r="G430" s="5">
        <v>92.712559999999996</v>
      </c>
      <c r="H430" s="5">
        <v>485.38589000000002</v>
      </c>
      <c r="I430" s="5">
        <v>70.657769999999999</v>
      </c>
      <c r="J430" s="5">
        <v>112.94468000000001</v>
      </c>
      <c r="K430" s="5">
        <f>SUM(E430:J430)</f>
        <v>2604.1613599999996</v>
      </c>
      <c r="L430" s="5">
        <v>148.95956000000001</v>
      </c>
      <c r="N430" s="4">
        <v>1</v>
      </c>
      <c r="P430" s="4">
        <v>2025</v>
      </c>
      <c r="Q430" s="4" t="s">
        <v>40</v>
      </c>
      <c r="R430" s="4" t="s">
        <v>19</v>
      </c>
      <c r="S430" s="4" t="s">
        <v>26</v>
      </c>
      <c r="T430" s="7">
        <f t="shared" si="96"/>
        <v>2.7980000000000001E-2</v>
      </c>
      <c r="U430" s="7">
        <f t="shared" si="97"/>
        <v>1842.4324799999999</v>
      </c>
      <c r="V430" s="7">
        <f t="shared" si="98"/>
        <v>92.712559999999996</v>
      </c>
      <c r="W430" s="7">
        <f t="shared" si="99"/>
        <v>485.38589000000002</v>
      </c>
      <c r="X430" s="7">
        <f t="shared" si="100"/>
        <v>70.657769999999999</v>
      </c>
      <c r="Y430" s="7">
        <f t="shared" si="101"/>
        <v>112.94468000000001</v>
      </c>
      <c r="Z430" s="7">
        <f t="shared" si="102"/>
        <v>2604.1613599999996</v>
      </c>
      <c r="AA430" s="7">
        <f t="shared" si="103"/>
        <v>148.95956000000001</v>
      </c>
    </row>
    <row r="431" spans="1:27" s="6" customFormat="1" x14ac:dyDescent="0.25">
      <c r="A431" s="6">
        <v>2025</v>
      </c>
      <c r="B431" s="6" t="s">
        <v>40</v>
      </c>
      <c r="C431" s="6" t="s">
        <v>7</v>
      </c>
      <c r="D431" s="6" t="s">
        <v>6</v>
      </c>
      <c r="E431" s="7">
        <v>2.4099999999999998E-3</v>
      </c>
      <c r="F431" s="7">
        <v>100.54449</v>
      </c>
      <c r="G431" s="7">
        <v>3.2591299999999999</v>
      </c>
      <c r="H431" s="7">
        <v>26.908159999999999</v>
      </c>
      <c r="I431" s="7">
        <v>21.08381</v>
      </c>
      <c r="J431" s="7">
        <v>6.8124500000000001</v>
      </c>
      <c r="K431" s="7">
        <v>158.61045000000001</v>
      </c>
      <c r="L431" s="7">
        <v>9.1729000000000003</v>
      </c>
      <c r="N431" s="6">
        <v>1.2737000000000001</v>
      </c>
      <c r="P431" s="6">
        <v>2025</v>
      </c>
      <c r="Q431" s="6" t="s">
        <v>40</v>
      </c>
      <c r="R431" s="6" t="s">
        <v>7</v>
      </c>
      <c r="S431" s="6" t="s">
        <v>6</v>
      </c>
      <c r="T431" s="7">
        <f t="shared" si="96"/>
        <v>3.0696169999999997E-3</v>
      </c>
      <c r="U431" s="7">
        <f t="shared" si="97"/>
        <v>128.063516913</v>
      </c>
      <c r="V431" s="7">
        <f t="shared" si="98"/>
        <v>4.1511538809999999</v>
      </c>
      <c r="W431" s="7">
        <f t="shared" si="99"/>
        <v>34.272923392000003</v>
      </c>
      <c r="X431" s="7">
        <f t="shared" si="100"/>
        <v>26.854448797</v>
      </c>
      <c r="Y431" s="7">
        <f t="shared" si="101"/>
        <v>8.6770175649999999</v>
      </c>
      <c r="Z431" s="7">
        <f t="shared" si="102"/>
        <v>202.02213016500002</v>
      </c>
      <c r="AA431" s="7">
        <f t="shared" si="103"/>
        <v>11.68352273</v>
      </c>
    </row>
    <row r="432" spans="1:27" s="6" customFormat="1" x14ac:dyDescent="0.25">
      <c r="A432" s="6">
        <v>2025</v>
      </c>
      <c r="B432" s="6" t="s">
        <v>40</v>
      </c>
      <c r="C432" s="6" t="s">
        <v>7</v>
      </c>
      <c r="D432" s="6" t="s">
        <v>8</v>
      </c>
      <c r="E432" s="7">
        <v>5.1500000000000001E-3</v>
      </c>
      <c r="F432" s="7">
        <v>846.67807000000005</v>
      </c>
      <c r="G432" s="7">
        <v>39.910429999999998</v>
      </c>
      <c r="H432" s="7">
        <v>326.17667999999998</v>
      </c>
      <c r="I432" s="7">
        <v>38.294260000000001</v>
      </c>
      <c r="J432" s="7">
        <v>82.475549999999998</v>
      </c>
      <c r="K432" s="7">
        <v>1333.5401400000001</v>
      </c>
      <c r="L432" s="7">
        <v>64.906400000000005</v>
      </c>
      <c r="N432" s="6">
        <v>0.16539999999999999</v>
      </c>
      <c r="P432" s="6">
        <v>2025</v>
      </c>
      <c r="Q432" s="6" t="s">
        <v>40</v>
      </c>
      <c r="R432" s="6" t="s">
        <v>7</v>
      </c>
      <c r="S432" s="6" t="s">
        <v>8</v>
      </c>
      <c r="T432" s="7">
        <f t="shared" si="96"/>
        <v>8.5180999999999994E-4</v>
      </c>
      <c r="U432" s="7">
        <f t="shared" si="97"/>
        <v>140.04055277800001</v>
      </c>
      <c r="V432" s="7">
        <f t="shared" si="98"/>
        <v>6.6011851219999995</v>
      </c>
      <c r="W432" s="7">
        <f t="shared" si="99"/>
        <v>53.949622871999992</v>
      </c>
      <c r="X432" s="7">
        <f t="shared" si="100"/>
        <v>6.3338706039999995</v>
      </c>
      <c r="Y432" s="7">
        <f t="shared" si="101"/>
        <v>13.641455969999999</v>
      </c>
      <c r="Z432" s="7">
        <f t="shared" si="102"/>
        <v>220.56753915600001</v>
      </c>
      <c r="AA432" s="7">
        <f t="shared" si="103"/>
        <v>10.735518560000001</v>
      </c>
    </row>
    <row r="433" spans="1:27" s="6" customFormat="1" x14ac:dyDescent="0.25">
      <c r="A433" s="6">
        <v>2025</v>
      </c>
      <c r="B433" s="6" t="s">
        <v>40</v>
      </c>
      <c r="C433" s="6" t="s">
        <v>7</v>
      </c>
      <c r="D433" s="6" t="s">
        <v>9</v>
      </c>
      <c r="E433" s="7">
        <v>4.9899999999999996E-3</v>
      </c>
      <c r="F433" s="7">
        <v>835.92498999999998</v>
      </c>
      <c r="G433" s="7">
        <v>36.442779999999999</v>
      </c>
      <c r="H433" s="7">
        <v>299.36326000000003</v>
      </c>
      <c r="I433" s="7">
        <v>38.024799999999999</v>
      </c>
      <c r="J433" s="7">
        <v>75.753990000000002</v>
      </c>
      <c r="K433" s="7">
        <v>1285.5148099999999</v>
      </c>
      <c r="L433" s="7">
        <v>63.08681</v>
      </c>
      <c r="N433" s="6">
        <v>0.97119999999999995</v>
      </c>
      <c r="P433" s="6">
        <v>2025</v>
      </c>
      <c r="Q433" s="6" t="s">
        <v>40</v>
      </c>
      <c r="R433" s="6" t="s">
        <v>7</v>
      </c>
      <c r="S433" s="6" t="s">
        <v>9</v>
      </c>
      <c r="T433" s="7">
        <f t="shared" si="96"/>
        <v>4.8462879999999998E-3</v>
      </c>
      <c r="U433" s="7">
        <f t="shared" si="97"/>
        <v>811.85035028799996</v>
      </c>
      <c r="V433" s="7">
        <f t="shared" si="98"/>
        <v>35.393227935999995</v>
      </c>
      <c r="W433" s="7">
        <f t="shared" si="99"/>
        <v>290.74159811200002</v>
      </c>
      <c r="X433" s="7">
        <f t="shared" si="100"/>
        <v>36.929685759999998</v>
      </c>
      <c r="Y433" s="7">
        <f t="shared" si="101"/>
        <v>73.572275087999998</v>
      </c>
      <c r="Z433" s="7">
        <f t="shared" si="102"/>
        <v>1248.4919834719999</v>
      </c>
      <c r="AA433" s="7">
        <f t="shared" si="103"/>
        <v>61.269909871999999</v>
      </c>
    </row>
    <row r="434" spans="1:27" x14ac:dyDescent="0.25">
      <c r="A434">
        <v>2025</v>
      </c>
      <c r="B434" t="s">
        <v>40</v>
      </c>
      <c r="C434" t="s">
        <v>20</v>
      </c>
      <c r="D434" s="3" t="s">
        <v>28</v>
      </c>
      <c r="E434" s="1">
        <v>1.1849999999999999E-2</v>
      </c>
      <c r="F434" s="1">
        <v>1567.85797</v>
      </c>
      <c r="G434" s="1">
        <v>78.256630000000001</v>
      </c>
      <c r="H434" s="1">
        <v>566.96577000000002</v>
      </c>
      <c r="I434" s="1">
        <v>54.909370000000003</v>
      </c>
      <c r="J434" s="1">
        <v>139.69302999999999</v>
      </c>
      <c r="K434" s="1">
        <f>SUM(E434:J434)</f>
        <v>2407.6946200000002</v>
      </c>
      <c r="L434" s="1">
        <v>120.89286</v>
      </c>
      <c r="N434" s="1">
        <v>1.0623</v>
      </c>
      <c r="P434">
        <v>2025</v>
      </c>
      <c r="Q434" t="s">
        <v>40</v>
      </c>
      <c r="R434" t="s">
        <v>20</v>
      </c>
      <c r="S434" s="3" t="s">
        <v>28</v>
      </c>
      <c r="T434" s="7">
        <f t="shared" si="96"/>
        <v>1.2588255E-2</v>
      </c>
      <c r="U434" s="7">
        <f t="shared" si="97"/>
        <v>1665.5355215310001</v>
      </c>
      <c r="V434" s="7">
        <f t="shared" si="98"/>
        <v>83.13201804900001</v>
      </c>
      <c r="W434" s="7">
        <f t="shared" si="99"/>
        <v>602.28773747100001</v>
      </c>
      <c r="X434" s="7">
        <f t="shared" si="100"/>
        <v>58.330223751000005</v>
      </c>
      <c r="Y434" s="7">
        <f t="shared" si="101"/>
        <v>148.395905769</v>
      </c>
      <c r="Z434" s="7">
        <f t="shared" si="102"/>
        <v>2557.6939948260001</v>
      </c>
      <c r="AA434" s="7">
        <f t="shared" si="103"/>
        <v>128.424485178</v>
      </c>
    </row>
    <row r="435" spans="1:27" s="10" customFormat="1" x14ac:dyDescent="0.25">
      <c r="A435" s="10">
        <v>2025</v>
      </c>
      <c r="B435" s="10" t="s">
        <v>40</v>
      </c>
      <c r="C435" s="10" t="s">
        <v>20</v>
      </c>
      <c r="D435" s="10" t="s">
        <v>27</v>
      </c>
      <c r="E435" s="11">
        <v>3.85E-2</v>
      </c>
      <c r="F435" s="11">
        <v>2245.2482799999998</v>
      </c>
      <c r="G435" s="11">
        <v>105.99033</v>
      </c>
      <c r="H435" s="11">
        <v>682.44240000000002</v>
      </c>
      <c r="I435" s="11">
        <v>73.982900000000001</v>
      </c>
      <c r="J435" s="11">
        <v>161.76219</v>
      </c>
      <c r="K435" s="11">
        <f>SUM(E435:J435)</f>
        <v>3269.4645999999998</v>
      </c>
      <c r="L435" s="11">
        <v>164.76770999999999</v>
      </c>
      <c r="N435" s="10">
        <v>0.98834999999999995</v>
      </c>
      <c r="P435" s="10">
        <v>2025</v>
      </c>
      <c r="Q435" s="10" t="s">
        <v>40</v>
      </c>
      <c r="R435" s="10" t="s">
        <v>20</v>
      </c>
      <c r="S435" s="10" t="s">
        <v>27</v>
      </c>
      <c r="T435" s="7">
        <f t="shared" si="96"/>
        <v>3.8051474999999994E-2</v>
      </c>
      <c r="U435" s="7">
        <f t="shared" si="97"/>
        <v>2219.0911375379997</v>
      </c>
      <c r="V435" s="7">
        <f t="shared" si="98"/>
        <v>104.75554265549999</v>
      </c>
      <c r="W435" s="7">
        <f t="shared" si="99"/>
        <v>674.49194604000002</v>
      </c>
      <c r="X435" s="7">
        <f t="shared" si="100"/>
        <v>73.120999214999998</v>
      </c>
      <c r="Y435" s="7">
        <f t="shared" si="101"/>
        <v>159.87766048649999</v>
      </c>
      <c r="Z435" s="7">
        <f t="shared" si="102"/>
        <v>3231.3753374099997</v>
      </c>
      <c r="AA435" s="7">
        <f t="shared" si="103"/>
        <v>162.84816617849998</v>
      </c>
    </row>
    <row r="436" spans="1:27" s="8" customFormat="1" x14ac:dyDescent="0.25">
      <c r="A436" s="8">
        <v>2025</v>
      </c>
      <c r="B436" s="8" t="s">
        <v>40</v>
      </c>
      <c r="C436" s="8" t="s">
        <v>20</v>
      </c>
      <c r="D436" s="8" t="s">
        <v>29</v>
      </c>
      <c r="E436" s="9">
        <v>4.3159999999999997E-2</v>
      </c>
      <c r="F436" s="9">
        <v>2632.7473599999998</v>
      </c>
      <c r="G436" s="9">
        <v>126.62708000000001</v>
      </c>
      <c r="H436" s="9">
        <v>807.94988999999998</v>
      </c>
      <c r="I436" s="9">
        <v>83.987570000000005</v>
      </c>
      <c r="J436" s="9">
        <v>191.58064999999999</v>
      </c>
      <c r="K436" s="9">
        <f>SUM(E436:J436)</f>
        <v>3842.9357099999997</v>
      </c>
      <c r="L436" s="9">
        <v>198.19987</v>
      </c>
      <c r="N436" s="8">
        <v>0.93240999999999996</v>
      </c>
      <c r="P436" s="8">
        <v>2025</v>
      </c>
      <c r="Q436" s="8" t="s">
        <v>40</v>
      </c>
      <c r="R436" s="8" t="s">
        <v>20</v>
      </c>
      <c r="S436" s="8" t="s">
        <v>29</v>
      </c>
      <c r="T436" s="7">
        <f t="shared" si="96"/>
        <v>4.0242815599999995E-2</v>
      </c>
      <c r="U436" s="7">
        <f t="shared" si="97"/>
        <v>2454.7999659375996</v>
      </c>
      <c r="V436" s="7">
        <f t="shared" si="98"/>
        <v>118.0683556628</v>
      </c>
      <c r="W436" s="7">
        <f t="shared" si="99"/>
        <v>753.34055693489995</v>
      </c>
      <c r="X436" s="7">
        <f t="shared" si="100"/>
        <v>78.310850143700009</v>
      </c>
      <c r="Y436" s="7">
        <f t="shared" si="101"/>
        <v>178.63171386649998</v>
      </c>
      <c r="Z436" s="7">
        <f t="shared" si="102"/>
        <v>3583.1916853610996</v>
      </c>
      <c r="AA436" s="7">
        <f t="shared" si="103"/>
        <v>184.80354078669998</v>
      </c>
    </row>
    <row r="437" spans="1:27" s="4" customFormat="1" x14ac:dyDescent="0.25">
      <c r="A437" s="4">
        <v>2025</v>
      </c>
      <c r="B437" s="4" t="s">
        <v>40</v>
      </c>
      <c r="C437" s="4" t="s">
        <v>20</v>
      </c>
      <c r="D437" s="4" t="s">
        <v>30</v>
      </c>
      <c r="E437" s="5">
        <v>5.4100000000000002E-2</v>
      </c>
      <c r="F437" s="5">
        <v>3038.0803799999999</v>
      </c>
      <c r="G437" s="5">
        <v>144.79402999999999</v>
      </c>
      <c r="H437" s="5">
        <v>800.84028000000001</v>
      </c>
      <c r="I437" s="5">
        <v>100.56522</v>
      </c>
      <c r="J437" s="5">
        <v>185.49292</v>
      </c>
      <c r="K437" s="5">
        <f>SUM(E437:J437)</f>
        <v>4269.8269299999993</v>
      </c>
      <c r="L437" s="5">
        <v>233.23093</v>
      </c>
      <c r="N437" s="4">
        <v>1</v>
      </c>
      <c r="P437" s="4">
        <v>2025</v>
      </c>
      <c r="Q437" s="4" t="s">
        <v>40</v>
      </c>
      <c r="R437" s="4" t="s">
        <v>20</v>
      </c>
      <c r="S437" s="4" t="s">
        <v>30</v>
      </c>
      <c r="T437" s="7">
        <f t="shared" si="96"/>
        <v>5.4100000000000002E-2</v>
      </c>
      <c r="U437" s="7">
        <f t="shared" si="97"/>
        <v>3038.0803799999999</v>
      </c>
      <c r="V437" s="7">
        <f t="shared" si="98"/>
        <v>144.79402999999999</v>
      </c>
      <c r="W437" s="7">
        <f t="shared" si="99"/>
        <v>800.84028000000001</v>
      </c>
      <c r="X437" s="7">
        <f t="shared" si="100"/>
        <v>100.56522</v>
      </c>
      <c r="Y437" s="7">
        <f t="shared" si="101"/>
        <v>185.49292</v>
      </c>
      <c r="Z437" s="7">
        <f t="shared" si="102"/>
        <v>4269.8269299999993</v>
      </c>
      <c r="AA437" s="7">
        <f t="shared" si="103"/>
        <v>233.23093</v>
      </c>
    </row>
    <row r="438" spans="1:27" x14ac:dyDescent="0.25">
      <c r="T438" s="7">
        <f t="shared" si="96"/>
        <v>0</v>
      </c>
      <c r="U438" s="7">
        <f t="shared" si="97"/>
        <v>0</v>
      </c>
      <c r="V438" s="7">
        <f t="shared" si="98"/>
        <v>0</v>
      </c>
      <c r="W438" s="7">
        <f t="shared" si="99"/>
        <v>0</v>
      </c>
      <c r="X438" s="7">
        <f t="shared" si="100"/>
        <v>0</v>
      </c>
      <c r="Y438" s="7">
        <f t="shared" si="101"/>
        <v>0</v>
      </c>
      <c r="Z438" s="7">
        <f t="shared" si="102"/>
        <v>0</v>
      </c>
      <c r="AA438" s="7">
        <f t="shared" si="103"/>
        <v>0</v>
      </c>
    </row>
    <row r="439" spans="1:27" x14ac:dyDescent="0.25">
      <c r="T439" s="7">
        <f t="shared" si="96"/>
        <v>0</v>
      </c>
      <c r="U439" s="7">
        <f t="shared" si="97"/>
        <v>0</v>
      </c>
      <c r="V439" s="7">
        <f t="shared" si="98"/>
        <v>0</v>
      </c>
      <c r="W439" s="7">
        <f t="shared" si="99"/>
        <v>0</v>
      </c>
      <c r="X439" s="7">
        <f t="shared" si="100"/>
        <v>0</v>
      </c>
      <c r="Y439" s="7">
        <f t="shared" si="101"/>
        <v>0</v>
      </c>
      <c r="Z439" s="7">
        <f t="shared" si="102"/>
        <v>0</v>
      </c>
      <c r="AA439" s="7">
        <f t="shared" si="103"/>
        <v>0</v>
      </c>
    </row>
    <row r="440" spans="1:27" s="6" customFormat="1" x14ac:dyDescent="0.25">
      <c r="A440" s="6">
        <v>2030</v>
      </c>
      <c r="B440" s="6" t="s">
        <v>40</v>
      </c>
      <c r="C440" s="6" t="s">
        <v>7</v>
      </c>
      <c r="D440" s="6" t="s">
        <v>6</v>
      </c>
      <c r="E440" s="7">
        <v>2.4099999999999998E-3</v>
      </c>
      <c r="F440" s="7">
        <v>98.969189999999998</v>
      </c>
      <c r="G440" s="7">
        <v>3.1663399999999999</v>
      </c>
      <c r="H440" s="7">
        <v>22.178070000000002</v>
      </c>
      <c r="I440" s="7">
        <v>21.03783</v>
      </c>
      <c r="J440" s="7">
        <v>7.1496000000000004</v>
      </c>
      <c r="K440" s="7">
        <f t="shared" ref="K440:K446" si="108">SUM(E440:J440)</f>
        <v>152.50343999999998</v>
      </c>
      <c r="L440" s="7">
        <v>9.0383399999999998</v>
      </c>
      <c r="N440" s="6">
        <v>1.4399</v>
      </c>
      <c r="P440" s="6">
        <v>2030</v>
      </c>
      <c r="Q440" s="6" t="s">
        <v>40</v>
      </c>
      <c r="R440" s="6" t="s">
        <v>7</v>
      </c>
      <c r="S440" s="6" t="s">
        <v>6</v>
      </c>
      <c r="T440" s="7">
        <f t="shared" si="96"/>
        <v>3.4701589999999996E-3</v>
      </c>
      <c r="U440" s="7">
        <f t="shared" si="97"/>
        <v>142.505736681</v>
      </c>
      <c r="V440" s="7">
        <f t="shared" si="98"/>
        <v>4.5592129659999996</v>
      </c>
      <c r="W440" s="7">
        <f t="shared" si="99"/>
        <v>31.934202993000003</v>
      </c>
      <c r="X440" s="7">
        <f t="shared" si="100"/>
        <v>30.292371416999998</v>
      </c>
      <c r="Y440" s="7">
        <f t="shared" si="101"/>
        <v>10.294709040000001</v>
      </c>
      <c r="Z440" s="7">
        <f t="shared" si="102"/>
        <v>219.58970325599998</v>
      </c>
      <c r="AA440" s="7">
        <f t="shared" si="103"/>
        <v>13.014305766</v>
      </c>
    </row>
    <row r="441" spans="1:27" s="6" customFormat="1" x14ac:dyDescent="0.25">
      <c r="A441" s="6">
        <v>2030</v>
      </c>
      <c r="B441" s="6" t="s">
        <v>40</v>
      </c>
      <c r="C441" s="6" t="s">
        <v>7</v>
      </c>
      <c r="D441" s="6" t="s">
        <v>8</v>
      </c>
      <c r="E441" s="7">
        <v>5.1700000000000001E-3</v>
      </c>
      <c r="F441" s="7">
        <v>828.24491</v>
      </c>
      <c r="G441" s="7">
        <v>38.822800000000001</v>
      </c>
      <c r="H441" s="7">
        <v>269.27672000000001</v>
      </c>
      <c r="I441" s="7">
        <v>37.753</v>
      </c>
      <c r="J441" s="7">
        <v>86.627430000000004</v>
      </c>
      <c r="K441" s="7">
        <f t="shared" si="108"/>
        <v>1260.7300299999999</v>
      </c>
      <c r="L441" s="7">
        <v>63.326540000000001</v>
      </c>
      <c r="N441" s="6">
        <v>0.187</v>
      </c>
      <c r="P441" s="6">
        <v>2030</v>
      </c>
      <c r="Q441" s="6" t="s">
        <v>40</v>
      </c>
      <c r="R441" s="6" t="s">
        <v>7</v>
      </c>
      <c r="S441" s="6" t="s">
        <v>8</v>
      </c>
      <c r="T441" s="7">
        <f t="shared" si="96"/>
        <v>9.6679000000000003E-4</v>
      </c>
      <c r="U441" s="7">
        <f t="shared" si="97"/>
        <v>154.88179817</v>
      </c>
      <c r="V441" s="7">
        <f t="shared" si="98"/>
        <v>7.2598636000000001</v>
      </c>
      <c r="W441" s="7">
        <f t="shared" si="99"/>
        <v>50.354746640000002</v>
      </c>
      <c r="X441" s="7">
        <f t="shared" si="100"/>
        <v>7.0598109999999998</v>
      </c>
      <c r="Y441" s="7">
        <f t="shared" si="101"/>
        <v>16.199329410000001</v>
      </c>
      <c r="Z441" s="7">
        <f t="shared" si="102"/>
        <v>235.75651560999998</v>
      </c>
      <c r="AA441" s="7">
        <f t="shared" si="103"/>
        <v>11.84206298</v>
      </c>
    </row>
    <row r="442" spans="1:27" s="6" customFormat="1" x14ac:dyDescent="0.25">
      <c r="A442" s="6">
        <v>2030</v>
      </c>
      <c r="B442" s="6" t="s">
        <v>40</v>
      </c>
      <c r="C442" s="6" t="s">
        <v>7</v>
      </c>
      <c r="D442" s="6" t="s">
        <v>9</v>
      </c>
      <c r="E442" s="7">
        <v>5.0099999999999997E-3</v>
      </c>
      <c r="F442" s="7">
        <v>818.97312999999997</v>
      </c>
      <c r="G442" s="7">
        <v>35.44258</v>
      </c>
      <c r="H442" s="7">
        <v>247.05770999999999</v>
      </c>
      <c r="I442" s="7">
        <v>37.527090000000001</v>
      </c>
      <c r="J442" s="7">
        <v>79.569299999999998</v>
      </c>
      <c r="K442" s="7">
        <f t="shared" si="108"/>
        <v>1218.5748199999998</v>
      </c>
      <c r="L442" s="7">
        <v>61.633989999999997</v>
      </c>
      <c r="N442" s="6">
        <v>1.0979000000000001</v>
      </c>
      <c r="P442" s="6">
        <v>2030</v>
      </c>
      <c r="Q442" s="6" t="s">
        <v>40</v>
      </c>
      <c r="R442" s="6" t="s">
        <v>7</v>
      </c>
      <c r="S442" s="6" t="s">
        <v>9</v>
      </c>
      <c r="T442" s="7">
        <f t="shared" si="96"/>
        <v>5.500479E-3</v>
      </c>
      <c r="U442" s="7">
        <f t="shared" si="97"/>
        <v>899.15059942700009</v>
      </c>
      <c r="V442" s="7">
        <f t="shared" si="98"/>
        <v>38.912408582000005</v>
      </c>
      <c r="W442" s="7">
        <f t="shared" si="99"/>
        <v>271.24465980899998</v>
      </c>
      <c r="X442" s="7">
        <f t="shared" si="100"/>
        <v>41.200992111000005</v>
      </c>
      <c r="Y442" s="7">
        <f t="shared" si="101"/>
        <v>87.359134470000001</v>
      </c>
      <c r="Z442" s="7">
        <f t="shared" si="102"/>
        <v>1337.873294878</v>
      </c>
      <c r="AA442" s="7">
        <f t="shared" si="103"/>
        <v>67.667957620999999</v>
      </c>
    </row>
    <row r="443" spans="1:27" x14ac:dyDescent="0.25">
      <c r="A443">
        <v>2030</v>
      </c>
      <c r="B443" t="s">
        <v>40</v>
      </c>
      <c r="C443" t="s">
        <v>18</v>
      </c>
      <c r="D443" s="3" t="s">
        <v>17</v>
      </c>
      <c r="E443" s="1">
        <v>6.3099999999999996E-3</v>
      </c>
      <c r="F443" s="1">
        <v>1042.7831000000001</v>
      </c>
      <c r="G443" s="1">
        <v>47.065510000000003</v>
      </c>
      <c r="H443" s="1">
        <v>325.65575999999999</v>
      </c>
      <c r="I443" s="1">
        <v>45.430070000000001</v>
      </c>
      <c r="J443" s="1">
        <v>104.62860000000001</v>
      </c>
      <c r="K443" s="1">
        <f t="shared" si="108"/>
        <v>1565.5693499999998</v>
      </c>
      <c r="L443" s="1">
        <v>78.910409999999999</v>
      </c>
      <c r="N443" s="1">
        <v>1.1269</v>
      </c>
      <c r="P443">
        <v>2030</v>
      </c>
      <c r="Q443" t="s">
        <v>40</v>
      </c>
      <c r="R443" t="s">
        <v>18</v>
      </c>
      <c r="S443" s="3" t="s">
        <v>17</v>
      </c>
      <c r="T443" s="7">
        <f t="shared" si="96"/>
        <v>7.1107389999999996E-3</v>
      </c>
      <c r="U443" s="7">
        <f t="shared" si="97"/>
        <v>1175.1122753900001</v>
      </c>
      <c r="V443" s="7">
        <f t="shared" si="98"/>
        <v>53.038123219000006</v>
      </c>
      <c r="W443" s="7">
        <f t="shared" si="99"/>
        <v>366.98147594400001</v>
      </c>
      <c r="X443" s="7">
        <f t="shared" si="100"/>
        <v>51.195145883000002</v>
      </c>
      <c r="Y443" s="7">
        <f t="shared" si="101"/>
        <v>117.90596934000001</v>
      </c>
      <c r="Z443" s="7">
        <f t="shared" si="102"/>
        <v>1764.2401005149998</v>
      </c>
      <c r="AA443" s="7">
        <f t="shared" si="103"/>
        <v>88.924141028999998</v>
      </c>
    </row>
    <row r="444" spans="1:27" s="10" customFormat="1" x14ac:dyDescent="0.25">
      <c r="A444" s="10">
        <v>2030</v>
      </c>
      <c r="B444" s="10" t="s">
        <v>40</v>
      </c>
      <c r="C444" s="10" t="s">
        <v>18</v>
      </c>
      <c r="D444" s="10" t="s">
        <v>21</v>
      </c>
      <c r="E444" s="11">
        <v>3.3029999999999997E-2</v>
      </c>
      <c r="F444" s="11">
        <v>1748.0366799999999</v>
      </c>
      <c r="G444" s="11">
        <v>75.477990000000005</v>
      </c>
      <c r="H444" s="11">
        <v>440.94272000000001</v>
      </c>
      <c r="I444" s="11">
        <v>66.751360000000005</v>
      </c>
      <c r="J444" s="11">
        <v>131.16318999999999</v>
      </c>
      <c r="K444" s="11">
        <f t="shared" si="108"/>
        <v>2462.4049700000005</v>
      </c>
      <c r="L444" s="11">
        <v>124.71532999999999</v>
      </c>
      <c r="N444" s="10">
        <v>0.98834999999999995</v>
      </c>
      <c r="P444" s="10">
        <v>2030</v>
      </c>
      <c r="Q444" s="10" t="s">
        <v>40</v>
      </c>
      <c r="R444" s="10" t="s">
        <v>18</v>
      </c>
      <c r="S444" s="10" t="s">
        <v>21</v>
      </c>
      <c r="T444" s="7">
        <f t="shared" si="96"/>
        <v>3.2645200499999992E-2</v>
      </c>
      <c r="U444" s="7">
        <f t="shared" si="97"/>
        <v>1727.6720526779998</v>
      </c>
      <c r="V444" s="7">
        <f t="shared" si="98"/>
        <v>74.598671416499997</v>
      </c>
      <c r="W444" s="7">
        <f t="shared" si="99"/>
        <v>435.80573731199996</v>
      </c>
      <c r="X444" s="7">
        <f t="shared" si="100"/>
        <v>65.973706656000005</v>
      </c>
      <c r="Y444" s="7">
        <f t="shared" si="101"/>
        <v>129.63513883649998</v>
      </c>
      <c r="Z444" s="7">
        <f t="shared" si="102"/>
        <v>2433.7179520995005</v>
      </c>
      <c r="AA444" s="7">
        <f t="shared" si="103"/>
        <v>123.26239640549998</v>
      </c>
    </row>
    <row r="445" spans="1:27" s="8" customFormat="1" x14ac:dyDescent="0.25">
      <c r="A445" s="8">
        <v>2030</v>
      </c>
      <c r="B445" s="8" t="s">
        <v>40</v>
      </c>
      <c r="C445" s="8" t="s">
        <v>18</v>
      </c>
      <c r="D445" s="8" t="s">
        <v>22</v>
      </c>
      <c r="E445" s="9">
        <v>3.737E-2</v>
      </c>
      <c r="F445" s="9">
        <v>2101.3719799999999</v>
      </c>
      <c r="G445" s="9">
        <v>94.028880000000001</v>
      </c>
      <c r="H445" s="9">
        <v>538.95549000000005</v>
      </c>
      <c r="I445" s="9">
        <v>76.195719999999994</v>
      </c>
      <c r="J445" s="9">
        <v>160.07266999999999</v>
      </c>
      <c r="K445" s="9">
        <f t="shared" si="108"/>
        <v>2970.6621100000002</v>
      </c>
      <c r="L445" s="9">
        <v>155.37441000000001</v>
      </c>
      <c r="N445" s="8">
        <v>0.93240999999999996</v>
      </c>
      <c r="P445" s="8">
        <v>2030</v>
      </c>
      <c r="Q445" s="8" t="s">
        <v>40</v>
      </c>
      <c r="R445" s="8" t="s">
        <v>18</v>
      </c>
      <c r="S445" s="8" t="s">
        <v>22</v>
      </c>
      <c r="T445" s="7">
        <f t="shared" si="96"/>
        <v>3.4844161700000001E-2</v>
      </c>
      <c r="U445" s="7">
        <f t="shared" si="97"/>
        <v>1959.3402478717999</v>
      </c>
      <c r="V445" s="7">
        <f t="shared" si="98"/>
        <v>87.6734680008</v>
      </c>
      <c r="W445" s="7">
        <f t="shared" si="99"/>
        <v>502.52748843090001</v>
      </c>
      <c r="X445" s="7">
        <f t="shared" si="100"/>
        <v>71.045651285199995</v>
      </c>
      <c r="Y445" s="7">
        <f t="shared" si="101"/>
        <v>149.25335823469999</v>
      </c>
      <c r="Z445" s="7">
        <f t="shared" si="102"/>
        <v>2769.8750579851003</v>
      </c>
      <c r="AA445" s="7">
        <f t="shared" si="103"/>
        <v>144.87265362810001</v>
      </c>
    </row>
    <row r="446" spans="1:27" s="4" customFormat="1" x14ac:dyDescent="0.25">
      <c r="A446" s="4">
        <v>2030</v>
      </c>
      <c r="B446" s="4" t="s">
        <v>40</v>
      </c>
      <c r="C446" s="4" t="s">
        <v>18</v>
      </c>
      <c r="D446" s="4" t="s">
        <v>23</v>
      </c>
      <c r="E446" s="5">
        <v>4.888E-2</v>
      </c>
      <c r="F446" s="5">
        <v>2545.0936299999998</v>
      </c>
      <c r="G446" s="5">
        <v>114.61763000000001</v>
      </c>
      <c r="H446" s="5">
        <v>547.12072000000001</v>
      </c>
      <c r="I446" s="5">
        <v>93.237610000000004</v>
      </c>
      <c r="J446" s="5">
        <v>156.19871000000001</v>
      </c>
      <c r="K446" s="5">
        <f t="shared" si="108"/>
        <v>3456.31718</v>
      </c>
      <c r="L446" s="5">
        <v>193.45545000000001</v>
      </c>
      <c r="N446" s="4">
        <v>1</v>
      </c>
      <c r="P446" s="4">
        <v>2030</v>
      </c>
      <c r="Q446" s="4" t="s">
        <v>40</v>
      </c>
      <c r="R446" s="4" t="s">
        <v>18</v>
      </c>
      <c r="S446" s="4" t="s">
        <v>23</v>
      </c>
      <c r="T446" s="7">
        <f t="shared" si="96"/>
        <v>4.888E-2</v>
      </c>
      <c r="U446" s="7">
        <f t="shared" si="97"/>
        <v>2545.0936299999998</v>
      </c>
      <c r="V446" s="7">
        <f t="shared" si="98"/>
        <v>114.61763000000001</v>
      </c>
      <c r="W446" s="7">
        <f t="shared" si="99"/>
        <v>547.12072000000001</v>
      </c>
      <c r="X446" s="7">
        <f t="shared" si="100"/>
        <v>93.237610000000004</v>
      </c>
      <c r="Y446" s="7">
        <f t="shared" si="101"/>
        <v>156.19871000000001</v>
      </c>
      <c r="Z446" s="7">
        <f t="shared" si="102"/>
        <v>3456.31718</v>
      </c>
      <c r="AA446" s="7">
        <f t="shared" si="103"/>
        <v>193.45545000000001</v>
      </c>
    </row>
    <row r="447" spans="1:27" s="6" customFormat="1" x14ac:dyDescent="0.25">
      <c r="A447" s="6">
        <v>2030</v>
      </c>
      <c r="B447" s="6" t="s">
        <v>40</v>
      </c>
      <c r="C447" s="6" t="s">
        <v>7</v>
      </c>
      <c r="D447" s="6" t="s">
        <v>6</v>
      </c>
      <c r="E447" s="7">
        <v>2.4099999999999998E-3</v>
      </c>
      <c r="F447" s="7">
        <v>98.969189999999998</v>
      </c>
      <c r="G447" s="7">
        <v>3.1663399999999999</v>
      </c>
      <c r="H447" s="7">
        <v>22.178070000000002</v>
      </c>
      <c r="I447" s="7">
        <v>21.03783</v>
      </c>
      <c r="J447" s="7">
        <v>7.1496000000000004</v>
      </c>
      <c r="K447" s="7">
        <v>152.50343999999998</v>
      </c>
      <c r="L447" s="7">
        <v>9.0383399999999998</v>
      </c>
      <c r="N447" s="6">
        <v>0.83150000000000002</v>
      </c>
      <c r="P447" s="6">
        <v>2030</v>
      </c>
      <c r="Q447" s="6" t="s">
        <v>40</v>
      </c>
      <c r="R447" s="6" t="s">
        <v>7</v>
      </c>
      <c r="S447" s="6" t="s">
        <v>6</v>
      </c>
      <c r="T447" s="7">
        <f t="shared" si="96"/>
        <v>2.0039149999999998E-3</v>
      </c>
      <c r="U447" s="7">
        <f t="shared" si="97"/>
        <v>82.292881484999995</v>
      </c>
      <c r="V447" s="7">
        <f t="shared" si="98"/>
        <v>2.6328117099999999</v>
      </c>
      <c r="W447" s="7">
        <f t="shared" si="99"/>
        <v>18.441065205000001</v>
      </c>
      <c r="X447" s="7">
        <f t="shared" si="100"/>
        <v>17.492955644999999</v>
      </c>
      <c r="Y447" s="7">
        <f t="shared" si="101"/>
        <v>5.9448924000000005</v>
      </c>
      <c r="Z447" s="7">
        <f t="shared" si="102"/>
        <v>126.80661035999999</v>
      </c>
      <c r="AA447" s="7">
        <f t="shared" si="103"/>
        <v>7.5153797100000004</v>
      </c>
    </row>
    <row r="448" spans="1:27" s="6" customFormat="1" x14ac:dyDescent="0.25">
      <c r="A448" s="6">
        <v>2030</v>
      </c>
      <c r="B448" s="6" t="s">
        <v>40</v>
      </c>
      <c r="C448" s="6" t="s">
        <v>7</v>
      </c>
      <c r="D448" s="6" t="s">
        <v>8</v>
      </c>
      <c r="E448" s="7">
        <v>5.1700000000000001E-3</v>
      </c>
      <c r="F448" s="7">
        <v>828.24491</v>
      </c>
      <c r="G448" s="7">
        <v>38.822800000000001</v>
      </c>
      <c r="H448" s="7">
        <v>269.27672000000001</v>
      </c>
      <c r="I448" s="7">
        <v>37.753</v>
      </c>
      <c r="J448" s="7">
        <v>86.627430000000004</v>
      </c>
      <c r="K448" s="7">
        <v>1260.7300299999999</v>
      </c>
      <c r="L448" s="7">
        <v>63.326540000000001</v>
      </c>
      <c r="N448" s="6">
        <v>0.108</v>
      </c>
      <c r="P448" s="6">
        <v>2030</v>
      </c>
      <c r="Q448" s="6" t="s">
        <v>40</v>
      </c>
      <c r="R448" s="6" t="s">
        <v>7</v>
      </c>
      <c r="S448" s="6" t="s">
        <v>8</v>
      </c>
      <c r="T448" s="7">
        <f t="shared" si="96"/>
        <v>5.5836000000000004E-4</v>
      </c>
      <c r="U448" s="7">
        <f t="shared" si="97"/>
        <v>89.450450279999998</v>
      </c>
      <c r="V448" s="7">
        <f t="shared" si="98"/>
        <v>4.1928624000000001</v>
      </c>
      <c r="W448" s="7">
        <f t="shared" si="99"/>
        <v>29.081885760000002</v>
      </c>
      <c r="X448" s="7">
        <f t="shared" si="100"/>
        <v>4.0773239999999999</v>
      </c>
      <c r="Y448" s="7">
        <f t="shared" si="101"/>
        <v>9.3557624399999995</v>
      </c>
      <c r="Z448" s="7">
        <f t="shared" si="102"/>
        <v>136.15884323999998</v>
      </c>
      <c r="AA448" s="7">
        <f t="shared" si="103"/>
        <v>6.8392663200000001</v>
      </c>
    </row>
    <row r="449" spans="1:27" s="6" customFormat="1" x14ac:dyDescent="0.25">
      <c r="A449" s="6">
        <v>2030</v>
      </c>
      <c r="B449" s="6" t="s">
        <v>40</v>
      </c>
      <c r="C449" s="6" t="s">
        <v>7</v>
      </c>
      <c r="D449" s="6" t="s">
        <v>9</v>
      </c>
      <c r="E449" s="7">
        <v>5.0099999999999997E-3</v>
      </c>
      <c r="F449" s="7">
        <v>818.97312999999997</v>
      </c>
      <c r="G449" s="7">
        <v>35.44258</v>
      </c>
      <c r="H449" s="7">
        <v>247.05770999999999</v>
      </c>
      <c r="I449" s="7">
        <v>37.527090000000001</v>
      </c>
      <c r="J449" s="7">
        <v>79.569299999999998</v>
      </c>
      <c r="K449" s="7">
        <v>1218.5748199999998</v>
      </c>
      <c r="L449" s="7">
        <v>61.633989999999997</v>
      </c>
      <c r="N449" s="6">
        <v>0.63400000000000001</v>
      </c>
      <c r="P449" s="6">
        <v>2030</v>
      </c>
      <c r="Q449" s="6" t="s">
        <v>40</v>
      </c>
      <c r="R449" s="6" t="s">
        <v>7</v>
      </c>
      <c r="S449" s="6" t="s">
        <v>9</v>
      </c>
      <c r="T449" s="7">
        <f t="shared" si="96"/>
        <v>3.1763399999999997E-3</v>
      </c>
      <c r="U449" s="7">
        <f t="shared" si="97"/>
        <v>519.22896442000001</v>
      </c>
      <c r="V449" s="7">
        <f t="shared" si="98"/>
        <v>22.470595719999999</v>
      </c>
      <c r="W449" s="7">
        <f t="shared" si="99"/>
        <v>156.63458814000001</v>
      </c>
      <c r="X449" s="7">
        <f t="shared" si="100"/>
        <v>23.792175060000002</v>
      </c>
      <c r="Y449" s="7">
        <f t="shared" si="101"/>
        <v>50.446936199999996</v>
      </c>
      <c r="Z449" s="7">
        <f t="shared" si="102"/>
        <v>772.57643587999985</v>
      </c>
      <c r="AA449" s="7">
        <f t="shared" si="103"/>
        <v>39.075949659999999</v>
      </c>
    </row>
    <row r="450" spans="1:27" x14ac:dyDescent="0.25">
      <c r="A450">
        <v>2030</v>
      </c>
      <c r="B450" t="s">
        <v>40</v>
      </c>
      <c r="C450" t="s">
        <v>19</v>
      </c>
      <c r="D450" s="3" t="s">
        <v>24</v>
      </c>
      <c r="E450" s="1">
        <v>1.175E-2</v>
      </c>
      <c r="F450" s="1">
        <v>998.87757999999997</v>
      </c>
      <c r="G450" s="1">
        <v>51.172980000000003</v>
      </c>
      <c r="H450" s="1">
        <v>301.59050999999999</v>
      </c>
      <c r="I450" s="1">
        <v>42.59375</v>
      </c>
      <c r="J450" s="1">
        <v>91.318119999999993</v>
      </c>
      <c r="K450" s="1">
        <f>SUM(E450:J450)</f>
        <v>1485.5646899999999</v>
      </c>
      <c r="L450" s="1">
        <v>76.5535</v>
      </c>
      <c r="N450" s="1">
        <v>1.0025999999999999</v>
      </c>
      <c r="P450">
        <v>2030</v>
      </c>
      <c r="Q450" t="s">
        <v>40</v>
      </c>
      <c r="R450" t="s">
        <v>19</v>
      </c>
      <c r="S450" s="3" t="s">
        <v>24</v>
      </c>
      <c r="T450" s="7">
        <f t="shared" si="96"/>
        <v>1.1780549999999999E-2</v>
      </c>
      <c r="U450" s="7">
        <f t="shared" si="97"/>
        <v>1001.4746617079999</v>
      </c>
      <c r="V450" s="7">
        <f t="shared" si="98"/>
        <v>51.306029748</v>
      </c>
      <c r="W450" s="7">
        <f t="shared" si="99"/>
        <v>302.37464532599995</v>
      </c>
      <c r="X450" s="7">
        <f t="shared" si="100"/>
        <v>42.704493749999997</v>
      </c>
      <c r="Y450" s="7">
        <f t="shared" si="101"/>
        <v>91.555547111999985</v>
      </c>
      <c r="Z450" s="7">
        <f t="shared" si="102"/>
        <v>1489.4271581939997</v>
      </c>
      <c r="AA450" s="7">
        <f t="shared" si="103"/>
        <v>76.752539099999993</v>
      </c>
    </row>
    <row r="451" spans="1:27" s="8" customFormat="1" x14ac:dyDescent="0.25">
      <c r="A451" s="8">
        <v>2030</v>
      </c>
      <c r="B451" s="8" t="s">
        <v>40</v>
      </c>
      <c r="C451" s="8" t="s">
        <v>19</v>
      </c>
      <c r="D451" s="8" t="s">
        <v>25</v>
      </c>
      <c r="E451" s="9">
        <v>1.499E-2</v>
      </c>
      <c r="F451" s="9">
        <v>1322.5461600000001</v>
      </c>
      <c r="G451" s="9">
        <v>69.048519999999996</v>
      </c>
      <c r="H451" s="9">
        <v>395.85649000000001</v>
      </c>
      <c r="I451" s="9">
        <v>51.240340000000003</v>
      </c>
      <c r="J451" s="9">
        <v>119.23406</v>
      </c>
      <c r="K451" s="9">
        <f>SUM(E451:J451)</f>
        <v>1957.94056</v>
      </c>
      <c r="L451" s="9">
        <v>105.49414</v>
      </c>
      <c r="N451" s="8">
        <v>0.93240999999999996</v>
      </c>
      <c r="P451" s="8">
        <v>2030</v>
      </c>
      <c r="Q451" s="8" t="s">
        <v>40</v>
      </c>
      <c r="R451" s="8" t="s">
        <v>19</v>
      </c>
      <c r="S451" s="8" t="s">
        <v>25</v>
      </c>
      <c r="T451" s="7">
        <f t="shared" si="96"/>
        <v>1.39768259E-2</v>
      </c>
      <c r="U451" s="7">
        <f t="shared" si="97"/>
        <v>1233.1552650456001</v>
      </c>
      <c r="V451" s="7">
        <f t="shared" si="98"/>
        <v>64.381530533199992</v>
      </c>
      <c r="W451" s="7">
        <f t="shared" si="99"/>
        <v>369.10054984089999</v>
      </c>
      <c r="X451" s="7">
        <f t="shared" si="100"/>
        <v>47.777005419399998</v>
      </c>
      <c r="Y451" s="7">
        <f t="shared" si="101"/>
        <v>111.17502988459999</v>
      </c>
      <c r="Z451" s="7">
        <f t="shared" si="102"/>
        <v>1825.6033575495999</v>
      </c>
      <c r="AA451" s="7">
        <f t="shared" si="103"/>
        <v>98.363791077399995</v>
      </c>
    </row>
    <row r="452" spans="1:27" s="4" customFormat="1" x14ac:dyDescent="0.25">
      <c r="A452" s="4">
        <v>2030</v>
      </c>
      <c r="B452" s="4" t="s">
        <v>40</v>
      </c>
      <c r="C452" s="4" t="s">
        <v>19</v>
      </c>
      <c r="D452" s="4" t="s">
        <v>26</v>
      </c>
      <c r="E452" s="5">
        <v>2.801E-2</v>
      </c>
      <c r="F452" s="5">
        <v>1818.9086500000001</v>
      </c>
      <c r="G452" s="5">
        <v>91.325680000000006</v>
      </c>
      <c r="H452" s="5">
        <v>413.69378</v>
      </c>
      <c r="I452" s="5">
        <v>69.968959999999996</v>
      </c>
      <c r="J452" s="5">
        <v>118.12038</v>
      </c>
      <c r="K452" s="5">
        <f>SUM(E452:J452)</f>
        <v>2512.0454599999998</v>
      </c>
      <c r="L452" s="5">
        <v>146.94658999999999</v>
      </c>
      <c r="N452" s="4">
        <v>1</v>
      </c>
      <c r="P452" s="4">
        <v>2030</v>
      </c>
      <c r="Q452" s="4" t="s">
        <v>40</v>
      </c>
      <c r="R452" s="4" t="s">
        <v>19</v>
      </c>
      <c r="S452" s="4" t="s">
        <v>26</v>
      </c>
      <c r="T452" s="7">
        <f t="shared" si="96"/>
        <v>2.801E-2</v>
      </c>
      <c r="U452" s="7">
        <f t="shared" si="97"/>
        <v>1818.9086500000001</v>
      </c>
      <c r="V452" s="7">
        <f t="shared" si="98"/>
        <v>91.325680000000006</v>
      </c>
      <c r="W452" s="7">
        <f t="shared" si="99"/>
        <v>413.69378</v>
      </c>
      <c r="X452" s="7">
        <f t="shared" si="100"/>
        <v>69.968959999999996</v>
      </c>
      <c r="Y452" s="7">
        <f t="shared" si="101"/>
        <v>118.12038</v>
      </c>
      <c r="Z452" s="7">
        <f t="shared" si="102"/>
        <v>2512.0454599999998</v>
      </c>
      <c r="AA452" s="7">
        <f t="shared" si="103"/>
        <v>146.94658999999999</v>
      </c>
    </row>
    <row r="453" spans="1:27" s="6" customFormat="1" x14ac:dyDescent="0.25">
      <c r="A453" s="6">
        <v>2030</v>
      </c>
      <c r="B453" s="6" t="s">
        <v>40</v>
      </c>
      <c r="C453" s="6" t="s">
        <v>7</v>
      </c>
      <c r="D453" s="6" t="s">
        <v>6</v>
      </c>
      <c r="E453" s="7">
        <v>2.4099999999999998E-3</v>
      </c>
      <c r="F453" s="7">
        <v>98.969189999999998</v>
      </c>
      <c r="G453" s="7">
        <v>3.1663399999999999</v>
      </c>
      <c r="H453" s="7">
        <v>22.178070000000002</v>
      </c>
      <c r="I453" s="7">
        <v>21.03783</v>
      </c>
      <c r="J453" s="7">
        <v>7.1496000000000004</v>
      </c>
      <c r="K453" s="7">
        <v>152.50343999999998</v>
      </c>
      <c r="L453" s="7">
        <v>9.0383399999999998</v>
      </c>
      <c r="N453" s="6">
        <v>1.2737000000000001</v>
      </c>
      <c r="P453" s="6">
        <v>2030</v>
      </c>
      <c r="Q453" s="6" t="s">
        <v>40</v>
      </c>
      <c r="R453" s="6" t="s">
        <v>7</v>
      </c>
      <c r="S453" s="6" t="s">
        <v>6</v>
      </c>
      <c r="T453" s="7">
        <f t="shared" si="96"/>
        <v>3.0696169999999997E-3</v>
      </c>
      <c r="U453" s="7">
        <f t="shared" si="97"/>
        <v>126.05705730300001</v>
      </c>
      <c r="V453" s="7">
        <f t="shared" si="98"/>
        <v>4.0329672580000002</v>
      </c>
      <c r="W453" s="7">
        <f t="shared" si="99"/>
        <v>28.248207759000003</v>
      </c>
      <c r="X453" s="7">
        <f t="shared" si="100"/>
        <v>26.795884071</v>
      </c>
      <c r="Y453" s="7">
        <f t="shared" si="101"/>
        <v>9.1064455200000012</v>
      </c>
      <c r="Z453" s="7">
        <f t="shared" si="102"/>
        <v>194.24363152799998</v>
      </c>
      <c r="AA453" s="7">
        <f t="shared" si="103"/>
        <v>11.512133658</v>
      </c>
    </row>
    <row r="454" spans="1:27" s="6" customFormat="1" x14ac:dyDescent="0.25">
      <c r="A454" s="6">
        <v>2030</v>
      </c>
      <c r="B454" s="6" t="s">
        <v>40</v>
      </c>
      <c r="C454" s="6" t="s">
        <v>7</v>
      </c>
      <c r="D454" s="6" t="s">
        <v>8</v>
      </c>
      <c r="E454" s="7">
        <v>5.1700000000000001E-3</v>
      </c>
      <c r="F454" s="7">
        <v>828.24491</v>
      </c>
      <c r="G454" s="7">
        <v>38.822800000000001</v>
      </c>
      <c r="H454" s="7">
        <v>269.27672000000001</v>
      </c>
      <c r="I454" s="7">
        <v>37.753</v>
      </c>
      <c r="J454" s="7">
        <v>86.627430000000004</v>
      </c>
      <c r="K454" s="7">
        <v>1260.7300299999999</v>
      </c>
      <c r="L454" s="7">
        <v>63.326540000000001</v>
      </c>
      <c r="N454" s="6">
        <v>0.16539999999999999</v>
      </c>
      <c r="P454" s="6">
        <v>2030</v>
      </c>
      <c r="Q454" s="6" t="s">
        <v>40</v>
      </c>
      <c r="R454" s="6" t="s">
        <v>7</v>
      </c>
      <c r="S454" s="6" t="s">
        <v>8</v>
      </c>
      <c r="T454" s="7">
        <f t="shared" si="96"/>
        <v>8.5511799999999998E-4</v>
      </c>
      <c r="U454" s="7">
        <f t="shared" si="97"/>
        <v>136.99170811400001</v>
      </c>
      <c r="V454" s="7">
        <f t="shared" si="98"/>
        <v>6.4212911200000002</v>
      </c>
      <c r="W454" s="7">
        <f t="shared" si="99"/>
        <v>44.538369488000001</v>
      </c>
      <c r="X454" s="7">
        <f t="shared" si="100"/>
        <v>6.2443461999999998</v>
      </c>
      <c r="Y454" s="7">
        <f t="shared" si="101"/>
        <v>14.328176921999999</v>
      </c>
      <c r="Z454" s="7">
        <f t="shared" si="102"/>
        <v>208.52474696199997</v>
      </c>
      <c r="AA454" s="7">
        <f t="shared" si="103"/>
        <v>10.474209715999999</v>
      </c>
    </row>
    <row r="455" spans="1:27" s="6" customFormat="1" x14ac:dyDescent="0.25">
      <c r="A455" s="6">
        <v>2030</v>
      </c>
      <c r="B455" s="6" t="s">
        <v>40</v>
      </c>
      <c r="C455" s="6" t="s">
        <v>7</v>
      </c>
      <c r="D455" s="6" t="s">
        <v>9</v>
      </c>
      <c r="E455" s="7">
        <v>5.0099999999999997E-3</v>
      </c>
      <c r="F455" s="7">
        <v>818.97312999999997</v>
      </c>
      <c r="G455" s="7">
        <v>35.44258</v>
      </c>
      <c r="H455" s="7">
        <v>247.05770999999999</v>
      </c>
      <c r="I455" s="7">
        <v>37.527090000000001</v>
      </c>
      <c r="J455" s="7">
        <v>79.569299999999998</v>
      </c>
      <c r="K455" s="7">
        <v>1218.5748199999998</v>
      </c>
      <c r="L455" s="7">
        <v>61.633989999999997</v>
      </c>
      <c r="N455" s="6">
        <v>0.97119999999999995</v>
      </c>
      <c r="P455" s="6">
        <v>2030</v>
      </c>
      <c r="Q455" s="6" t="s">
        <v>40</v>
      </c>
      <c r="R455" s="6" t="s">
        <v>7</v>
      </c>
      <c r="S455" s="6" t="s">
        <v>9</v>
      </c>
      <c r="T455" s="7">
        <f t="shared" ref="T455:T518" si="109">E455*$N455</f>
        <v>4.8657119999999995E-3</v>
      </c>
      <c r="U455" s="7">
        <f t="shared" ref="U455:U518" si="110">F455*$N455</f>
        <v>795.38670385599994</v>
      </c>
      <c r="V455" s="7">
        <f t="shared" ref="V455:V518" si="111">G455*$N455</f>
        <v>34.421833696</v>
      </c>
      <c r="W455" s="7">
        <f t="shared" ref="W455:W518" si="112">H455*$N455</f>
        <v>239.94244795199998</v>
      </c>
      <c r="X455" s="7">
        <f t="shared" ref="X455:X518" si="113">I455*$N455</f>
        <v>36.446309808000002</v>
      </c>
      <c r="Y455" s="7">
        <f t="shared" ref="Y455:Y518" si="114">J455*$N455</f>
        <v>77.277704159999999</v>
      </c>
      <c r="Z455" s="7">
        <f t="shared" ref="Z455:Z518" si="115">K455*$N455</f>
        <v>1183.4798651839997</v>
      </c>
      <c r="AA455" s="7">
        <f t="shared" ref="AA455:AA518" si="116">L455*$N455</f>
        <v>59.858931087999991</v>
      </c>
    </row>
    <row r="456" spans="1:27" x14ac:dyDescent="0.25">
      <c r="A456">
        <v>2030</v>
      </c>
      <c r="B456" t="s">
        <v>40</v>
      </c>
      <c r="C456" t="s">
        <v>20</v>
      </c>
      <c r="D456" s="3" t="s">
        <v>28</v>
      </c>
      <c r="E456" s="1">
        <v>1.1900000000000001E-2</v>
      </c>
      <c r="F456" s="1">
        <v>1537.2300299999999</v>
      </c>
      <c r="G456" s="1">
        <v>76.450739999999996</v>
      </c>
      <c r="H456" s="1">
        <v>473.47455000000002</v>
      </c>
      <c r="I456" s="1">
        <v>54.012230000000002</v>
      </c>
      <c r="J456" s="1">
        <v>146.45153999999999</v>
      </c>
      <c r="K456" s="1">
        <f>SUM(E456:J456)</f>
        <v>2287.6309899999997</v>
      </c>
      <c r="L456" s="1">
        <v>118.27146</v>
      </c>
      <c r="N456" s="1">
        <v>1.0623</v>
      </c>
      <c r="P456">
        <v>2030</v>
      </c>
      <c r="Q456" t="s">
        <v>40</v>
      </c>
      <c r="R456" t="s">
        <v>20</v>
      </c>
      <c r="S456" s="3" t="s">
        <v>28</v>
      </c>
      <c r="T456" s="7">
        <f t="shared" si="109"/>
        <v>1.2641370000000001E-2</v>
      </c>
      <c r="U456" s="7">
        <f t="shared" si="110"/>
        <v>1632.9994608689999</v>
      </c>
      <c r="V456" s="7">
        <f t="shared" si="111"/>
        <v>81.213621101999991</v>
      </c>
      <c r="W456" s="7">
        <f t="shared" si="112"/>
        <v>502.97201446500003</v>
      </c>
      <c r="X456" s="7">
        <f t="shared" si="113"/>
        <v>57.377191929000006</v>
      </c>
      <c r="Y456" s="7">
        <f t="shared" si="114"/>
        <v>155.57547094200001</v>
      </c>
      <c r="Z456" s="7">
        <f t="shared" si="115"/>
        <v>2430.1504006769997</v>
      </c>
      <c r="AA456" s="7">
        <f t="shared" si="116"/>
        <v>125.63977195800001</v>
      </c>
    </row>
    <row r="457" spans="1:27" s="10" customFormat="1" x14ac:dyDescent="0.25">
      <c r="A457" s="10">
        <v>2030</v>
      </c>
      <c r="B457" s="10" t="s">
        <v>40</v>
      </c>
      <c r="C457" s="10" t="s">
        <v>20</v>
      </c>
      <c r="D457" s="10" t="s">
        <v>27</v>
      </c>
      <c r="E457" s="11">
        <v>3.8550000000000001E-2</v>
      </c>
      <c r="F457" s="11">
        <v>2211.1837</v>
      </c>
      <c r="G457" s="11">
        <v>103.98188</v>
      </c>
      <c r="H457" s="11">
        <v>578.51796999999999</v>
      </c>
      <c r="I457" s="11">
        <v>72.985209999999995</v>
      </c>
      <c r="J457" s="11">
        <v>169.27143000000001</v>
      </c>
      <c r="K457" s="11">
        <f>SUM(E457:J457)</f>
        <v>3135.9787399999996</v>
      </c>
      <c r="L457" s="11">
        <v>161.85237000000001</v>
      </c>
      <c r="N457" s="10">
        <v>0.98834999999999995</v>
      </c>
      <c r="P457" s="10">
        <v>2030</v>
      </c>
      <c r="Q457" s="10" t="s">
        <v>40</v>
      </c>
      <c r="R457" s="10" t="s">
        <v>20</v>
      </c>
      <c r="S457" s="10" t="s">
        <v>27</v>
      </c>
      <c r="T457" s="7">
        <f t="shared" si="109"/>
        <v>3.8100892499999997E-2</v>
      </c>
      <c r="U457" s="7">
        <f t="shared" si="110"/>
        <v>2185.4234098950001</v>
      </c>
      <c r="V457" s="7">
        <f t="shared" si="111"/>
        <v>102.77049109799999</v>
      </c>
      <c r="W457" s="7">
        <f t="shared" si="112"/>
        <v>571.77823564949995</v>
      </c>
      <c r="X457" s="7">
        <f t="shared" si="113"/>
        <v>72.134932303499994</v>
      </c>
      <c r="Y457" s="7">
        <f t="shared" si="114"/>
        <v>167.29941784050001</v>
      </c>
      <c r="Z457" s="7">
        <f t="shared" si="115"/>
        <v>3099.4445876789996</v>
      </c>
      <c r="AA457" s="7">
        <f t="shared" si="116"/>
        <v>159.96678988950001</v>
      </c>
    </row>
    <row r="458" spans="1:27" s="8" customFormat="1" x14ac:dyDescent="0.25">
      <c r="A458" s="8">
        <v>2030</v>
      </c>
      <c r="B458" s="8" t="s">
        <v>40</v>
      </c>
      <c r="C458" s="8" t="s">
        <v>20</v>
      </c>
      <c r="D458" s="8" t="s">
        <v>29</v>
      </c>
      <c r="E458" s="9">
        <v>4.3220000000000001E-2</v>
      </c>
      <c r="F458" s="9">
        <v>2592.30782</v>
      </c>
      <c r="G458" s="9">
        <v>124.24301</v>
      </c>
      <c r="H458" s="9">
        <v>684.78525999999999</v>
      </c>
      <c r="I458" s="9">
        <v>82.803600000000003</v>
      </c>
      <c r="J458" s="9">
        <v>200.46741</v>
      </c>
      <c r="K458" s="9">
        <f>SUM(E458:J458)</f>
        <v>3684.6503200000006</v>
      </c>
      <c r="L458" s="9">
        <v>194.73967999999999</v>
      </c>
      <c r="N458" s="8">
        <v>0.93240999999999996</v>
      </c>
      <c r="P458" s="8">
        <v>2030</v>
      </c>
      <c r="Q458" s="8" t="s">
        <v>40</v>
      </c>
      <c r="R458" s="8" t="s">
        <v>20</v>
      </c>
      <c r="S458" s="8" t="s">
        <v>29</v>
      </c>
      <c r="T458" s="7">
        <f t="shared" si="109"/>
        <v>4.0298760199999999E-2</v>
      </c>
      <c r="U458" s="7">
        <f t="shared" si="110"/>
        <v>2417.0937344462</v>
      </c>
      <c r="V458" s="7">
        <f t="shared" si="111"/>
        <v>115.8454249541</v>
      </c>
      <c r="W458" s="7">
        <f t="shared" si="112"/>
        <v>638.50062427659998</v>
      </c>
      <c r="X458" s="7">
        <f t="shared" si="113"/>
        <v>77.206904675999994</v>
      </c>
      <c r="Y458" s="7">
        <f t="shared" si="114"/>
        <v>186.9178177581</v>
      </c>
      <c r="Z458" s="7">
        <f t="shared" si="115"/>
        <v>3435.6048048712005</v>
      </c>
      <c r="AA458" s="7">
        <f t="shared" si="116"/>
        <v>181.57722502879997</v>
      </c>
    </row>
    <row r="459" spans="1:27" s="4" customFormat="1" x14ac:dyDescent="0.25">
      <c r="A459" s="4">
        <v>2030</v>
      </c>
      <c r="B459" s="4" t="s">
        <v>40</v>
      </c>
      <c r="C459" s="4" t="s">
        <v>20</v>
      </c>
      <c r="D459" s="4" t="s">
        <v>30</v>
      </c>
      <c r="E459" s="5">
        <v>5.4149999999999997E-2</v>
      </c>
      <c r="F459" s="5">
        <v>2999.6995299999999</v>
      </c>
      <c r="G459" s="5">
        <v>142.53137000000001</v>
      </c>
      <c r="H459" s="5">
        <v>683.97472000000005</v>
      </c>
      <c r="I459" s="5">
        <v>99.441580000000002</v>
      </c>
      <c r="J459" s="5">
        <v>193.92341999999999</v>
      </c>
      <c r="K459" s="5">
        <f>SUM(E459:J459)</f>
        <v>4119.6247700000004</v>
      </c>
      <c r="L459" s="5">
        <v>229.94698</v>
      </c>
      <c r="N459" s="4">
        <v>1</v>
      </c>
      <c r="P459" s="4">
        <v>2030</v>
      </c>
      <c r="Q459" s="4" t="s">
        <v>40</v>
      </c>
      <c r="R459" s="4" t="s">
        <v>20</v>
      </c>
      <c r="S459" s="4" t="s">
        <v>30</v>
      </c>
      <c r="T459" s="7">
        <f t="shared" si="109"/>
        <v>5.4149999999999997E-2</v>
      </c>
      <c r="U459" s="7">
        <f t="shared" si="110"/>
        <v>2999.6995299999999</v>
      </c>
      <c r="V459" s="7">
        <f t="shared" si="111"/>
        <v>142.53137000000001</v>
      </c>
      <c r="W459" s="7">
        <f t="shared" si="112"/>
        <v>683.97472000000005</v>
      </c>
      <c r="X459" s="7">
        <f t="shared" si="113"/>
        <v>99.441580000000002</v>
      </c>
      <c r="Y459" s="7">
        <f t="shared" si="114"/>
        <v>193.92341999999999</v>
      </c>
      <c r="Z459" s="7">
        <f t="shared" si="115"/>
        <v>4119.6247700000004</v>
      </c>
      <c r="AA459" s="7">
        <f t="shared" si="116"/>
        <v>229.94698</v>
      </c>
    </row>
    <row r="460" spans="1:27" x14ac:dyDescent="0.25">
      <c r="T460" s="7">
        <f t="shared" si="109"/>
        <v>0</v>
      </c>
      <c r="U460" s="7">
        <f t="shared" si="110"/>
        <v>0</v>
      </c>
      <c r="V460" s="7">
        <f t="shared" si="111"/>
        <v>0</v>
      </c>
      <c r="W460" s="7">
        <f t="shared" si="112"/>
        <v>0</v>
      </c>
      <c r="X460" s="7">
        <f t="shared" si="113"/>
        <v>0</v>
      </c>
      <c r="Y460" s="7">
        <f t="shared" si="114"/>
        <v>0</v>
      </c>
      <c r="Z460" s="7">
        <f t="shared" si="115"/>
        <v>0</v>
      </c>
      <c r="AA460" s="7">
        <f t="shared" si="116"/>
        <v>0</v>
      </c>
    </row>
    <row r="461" spans="1:27" x14ac:dyDescent="0.25">
      <c r="T461" s="7">
        <f t="shared" si="109"/>
        <v>0</v>
      </c>
      <c r="U461" s="7">
        <f t="shared" si="110"/>
        <v>0</v>
      </c>
      <c r="V461" s="7">
        <f t="shared" si="111"/>
        <v>0</v>
      </c>
      <c r="W461" s="7">
        <f t="shared" si="112"/>
        <v>0</v>
      </c>
      <c r="X461" s="7">
        <f t="shared" si="113"/>
        <v>0</v>
      </c>
      <c r="Y461" s="7">
        <f t="shared" si="114"/>
        <v>0</v>
      </c>
      <c r="Z461" s="7">
        <f t="shared" si="115"/>
        <v>0</v>
      </c>
      <c r="AA461" s="7">
        <f t="shared" si="116"/>
        <v>0</v>
      </c>
    </row>
    <row r="462" spans="1:27" s="6" customFormat="1" x14ac:dyDescent="0.25">
      <c r="A462" s="6">
        <v>2035</v>
      </c>
      <c r="B462" s="6" t="s">
        <v>40</v>
      </c>
      <c r="C462" s="6" t="s">
        <v>7</v>
      </c>
      <c r="D462" s="6" t="s">
        <v>6</v>
      </c>
      <c r="E462" s="7">
        <v>2.4099999999999998E-3</v>
      </c>
      <c r="F462" s="7">
        <v>96.359080000000006</v>
      </c>
      <c r="G462" s="7">
        <v>3.0482200000000002</v>
      </c>
      <c r="H462" s="7">
        <v>20.666779999999999</v>
      </c>
      <c r="I462" s="7">
        <v>21.00666</v>
      </c>
      <c r="J462" s="7">
        <v>7.5418900000000004</v>
      </c>
      <c r="K462" s="7">
        <f t="shared" ref="K462:K468" si="117">SUM(E462:J462)</f>
        <v>148.62504000000001</v>
      </c>
      <c r="L462" s="7">
        <v>8.8013100000000009</v>
      </c>
      <c r="N462" s="6">
        <v>1.4399</v>
      </c>
      <c r="P462" s="6">
        <v>2035</v>
      </c>
      <c r="Q462" s="6" t="s">
        <v>40</v>
      </c>
      <c r="R462" s="6" t="s">
        <v>7</v>
      </c>
      <c r="S462" s="6" t="s">
        <v>6</v>
      </c>
      <c r="T462" s="7">
        <f t="shared" si="109"/>
        <v>3.4701589999999996E-3</v>
      </c>
      <c r="U462" s="7">
        <f t="shared" si="110"/>
        <v>138.747439292</v>
      </c>
      <c r="V462" s="7">
        <f t="shared" si="111"/>
        <v>4.389131978</v>
      </c>
      <c r="W462" s="7">
        <f t="shared" si="112"/>
        <v>29.758096521999999</v>
      </c>
      <c r="X462" s="7">
        <f t="shared" si="113"/>
        <v>30.247489733999998</v>
      </c>
      <c r="Y462" s="7">
        <f t="shared" si="114"/>
        <v>10.859567411</v>
      </c>
      <c r="Z462" s="7">
        <f t="shared" si="115"/>
        <v>214.00519509600002</v>
      </c>
      <c r="AA462" s="7">
        <f t="shared" si="116"/>
        <v>12.673006269</v>
      </c>
    </row>
    <row r="463" spans="1:27" s="6" customFormat="1" x14ac:dyDescent="0.25">
      <c r="A463" s="6">
        <v>2035</v>
      </c>
      <c r="B463" s="6" t="s">
        <v>40</v>
      </c>
      <c r="C463" s="6" t="s">
        <v>7</v>
      </c>
      <c r="D463" s="6" t="s">
        <v>8</v>
      </c>
      <c r="E463" s="7">
        <v>5.1599999999999997E-3</v>
      </c>
      <c r="F463" s="7">
        <v>797.30871000000002</v>
      </c>
      <c r="G463" s="7">
        <v>37.4298</v>
      </c>
      <c r="H463" s="7">
        <v>251.25175999999999</v>
      </c>
      <c r="I463" s="7">
        <v>37.39161</v>
      </c>
      <c r="J463" s="7">
        <v>91.462710000000001</v>
      </c>
      <c r="K463" s="7">
        <f t="shared" si="117"/>
        <v>1214.8497499999999</v>
      </c>
      <c r="L463" s="7">
        <v>60.507849999999998</v>
      </c>
      <c r="N463" s="6">
        <v>0.187</v>
      </c>
      <c r="P463" s="6">
        <v>2035</v>
      </c>
      <c r="Q463" s="6" t="s">
        <v>40</v>
      </c>
      <c r="R463" s="6" t="s">
        <v>7</v>
      </c>
      <c r="S463" s="6" t="s">
        <v>8</v>
      </c>
      <c r="T463" s="7">
        <f t="shared" si="109"/>
        <v>9.6491999999999997E-4</v>
      </c>
      <c r="U463" s="7">
        <f t="shared" si="110"/>
        <v>149.09672877</v>
      </c>
      <c r="V463" s="7">
        <f t="shared" si="111"/>
        <v>6.9993726000000001</v>
      </c>
      <c r="W463" s="7">
        <f t="shared" si="112"/>
        <v>46.984079119999997</v>
      </c>
      <c r="X463" s="7">
        <f t="shared" si="113"/>
        <v>6.9922310699999999</v>
      </c>
      <c r="Y463" s="7">
        <f t="shared" si="114"/>
        <v>17.103526769999998</v>
      </c>
      <c r="Z463" s="7">
        <f t="shared" si="115"/>
        <v>227.17690324999998</v>
      </c>
      <c r="AA463" s="7">
        <f t="shared" si="116"/>
        <v>11.31496795</v>
      </c>
    </row>
    <row r="464" spans="1:27" s="6" customFormat="1" x14ac:dyDescent="0.25">
      <c r="A464" s="6">
        <v>2035</v>
      </c>
      <c r="B464" s="6" t="s">
        <v>40</v>
      </c>
      <c r="C464" s="6" t="s">
        <v>7</v>
      </c>
      <c r="D464" s="6" t="s">
        <v>9</v>
      </c>
      <c r="E464" s="7">
        <v>5.0000000000000001E-3</v>
      </c>
      <c r="F464" s="7">
        <v>790.52855</v>
      </c>
      <c r="G464" s="7">
        <v>34.161670000000001</v>
      </c>
      <c r="H464" s="7">
        <v>230.48605000000001</v>
      </c>
      <c r="I464" s="7">
        <v>37.194690000000001</v>
      </c>
      <c r="J464" s="7">
        <v>84.012559999999993</v>
      </c>
      <c r="K464" s="7">
        <f t="shared" si="117"/>
        <v>1176.38852</v>
      </c>
      <c r="L464" s="7">
        <v>59.042450000000002</v>
      </c>
      <c r="N464" s="6">
        <v>1.0979000000000001</v>
      </c>
      <c r="P464" s="6">
        <v>2035</v>
      </c>
      <c r="Q464" s="6" t="s">
        <v>40</v>
      </c>
      <c r="R464" s="6" t="s">
        <v>7</v>
      </c>
      <c r="S464" s="6" t="s">
        <v>9</v>
      </c>
      <c r="T464" s="7">
        <f t="shared" si="109"/>
        <v>5.4895000000000005E-3</v>
      </c>
      <c r="U464" s="7">
        <f t="shared" si="110"/>
        <v>867.92129504500008</v>
      </c>
      <c r="V464" s="7">
        <f t="shared" si="111"/>
        <v>37.506097493000006</v>
      </c>
      <c r="W464" s="7">
        <f t="shared" si="112"/>
        <v>253.05063429500004</v>
      </c>
      <c r="X464" s="7">
        <f t="shared" si="113"/>
        <v>40.836050151000002</v>
      </c>
      <c r="Y464" s="7">
        <f t="shared" si="114"/>
        <v>92.237389624000002</v>
      </c>
      <c r="Z464" s="7">
        <f t="shared" si="115"/>
        <v>1291.5569561080001</v>
      </c>
      <c r="AA464" s="7">
        <f t="shared" si="116"/>
        <v>64.822705855000009</v>
      </c>
    </row>
    <row r="465" spans="1:27" x14ac:dyDescent="0.25">
      <c r="A465">
        <v>2035</v>
      </c>
      <c r="B465" t="s">
        <v>40</v>
      </c>
      <c r="C465" t="s">
        <v>18</v>
      </c>
      <c r="D465" s="3" t="s">
        <v>17</v>
      </c>
      <c r="E465" s="1">
        <v>6.2899999999999996E-3</v>
      </c>
      <c r="F465" s="1">
        <v>1005.35867</v>
      </c>
      <c r="G465" s="1">
        <v>45.379219999999997</v>
      </c>
      <c r="H465" s="1">
        <v>303.86862000000002</v>
      </c>
      <c r="I465" s="1">
        <v>44.991570000000003</v>
      </c>
      <c r="J465" s="1">
        <v>110.44798</v>
      </c>
      <c r="K465" s="1">
        <f t="shared" si="117"/>
        <v>1510.0523499999997</v>
      </c>
      <c r="L465" s="1">
        <v>75.50206</v>
      </c>
      <c r="N465" s="1">
        <v>1.1269</v>
      </c>
      <c r="P465">
        <v>2035</v>
      </c>
      <c r="Q465" t="s">
        <v>40</v>
      </c>
      <c r="R465" t="s">
        <v>18</v>
      </c>
      <c r="S465" s="3" t="s">
        <v>17</v>
      </c>
      <c r="T465" s="7">
        <f t="shared" si="109"/>
        <v>7.0882009999999997E-3</v>
      </c>
      <c r="U465" s="7">
        <f t="shared" si="110"/>
        <v>1132.938685223</v>
      </c>
      <c r="V465" s="7">
        <f t="shared" si="111"/>
        <v>51.137843017999998</v>
      </c>
      <c r="W465" s="7">
        <f t="shared" si="112"/>
        <v>342.42954787800005</v>
      </c>
      <c r="X465" s="7">
        <f t="shared" si="113"/>
        <v>50.701000233000002</v>
      </c>
      <c r="Y465" s="7">
        <f t="shared" si="114"/>
        <v>124.463828662</v>
      </c>
      <c r="Z465" s="7">
        <f t="shared" si="115"/>
        <v>1701.6779932149998</v>
      </c>
      <c r="AA465" s="7">
        <f t="shared" si="116"/>
        <v>85.083271413999995</v>
      </c>
    </row>
    <row r="466" spans="1:27" s="10" customFormat="1" x14ac:dyDescent="0.25">
      <c r="A466" s="10">
        <v>2035</v>
      </c>
      <c r="B466" s="10" t="s">
        <v>40</v>
      </c>
      <c r="C466" s="10" t="s">
        <v>18</v>
      </c>
      <c r="D466" s="10" t="s">
        <v>21</v>
      </c>
      <c r="E466" s="11">
        <v>3.3020000000000001E-2</v>
      </c>
      <c r="F466" s="11">
        <v>1703.4670900000001</v>
      </c>
      <c r="G466" s="11">
        <v>73.469380000000001</v>
      </c>
      <c r="H466" s="11">
        <v>415.00191000000001</v>
      </c>
      <c r="I466" s="11">
        <v>66.228710000000007</v>
      </c>
      <c r="J466" s="11">
        <v>138.08375000000001</v>
      </c>
      <c r="K466" s="11">
        <f t="shared" si="117"/>
        <v>2396.2838600000005</v>
      </c>
      <c r="L466" s="11">
        <v>120.65675</v>
      </c>
      <c r="N466" s="10">
        <v>0.98834999999999995</v>
      </c>
      <c r="P466" s="10">
        <v>2035</v>
      </c>
      <c r="Q466" s="10" t="s">
        <v>40</v>
      </c>
      <c r="R466" s="10" t="s">
        <v>18</v>
      </c>
      <c r="S466" s="10" t="s">
        <v>21</v>
      </c>
      <c r="T466" s="7">
        <f t="shared" si="109"/>
        <v>3.2635316999999997E-2</v>
      </c>
      <c r="U466" s="7">
        <f t="shared" si="110"/>
        <v>1683.6216984015</v>
      </c>
      <c r="V466" s="7">
        <f t="shared" si="111"/>
        <v>72.613461723</v>
      </c>
      <c r="W466" s="7">
        <f t="shared" si="112"/>
        <v>410.16713774850001</v>
      </c>
      <c r="X466" s="7">
        <f t="shared" si="113"/>
        <v>65.457145528500007</v>
      </c>
      <c r="Y466" s="7">
        <f t="shared" si="114"/>
        <v>136.4750743125</v>
      </c>
      <c r="Z466" s="7">
        <f t="shared" si="115"/>
        <v>2368.3671530310003</v>
      </c>
      <c r="AA466" s="7">
        <f t="shared" si="116"/>
        <v>119.2510988625</v>
      </c>
    </row>
    <row r="467" spans="1:27" s="8" customFormat="1" x14ac:dyDescent="0.25">
      <c r="A467" s="8">
        <v>2035</v>
      </c>
      <c r="B467" s="8" t="s">
        <v>40</v>
      </c>
      <c r="C467" s="8" t="s">
        <v>18</v>
      </c>
      <c r="D467" s="8" t="s">
        <v>22</v>
      </c>
      <c r="E467" s="9">
        <v>3.7350000000000001E-2</v>
      </c>
      <c r="F467" s="9">
        <v>2046.95207</v>
      </c>
      <c r="G467" s="9">
        <v>91.575000000000003</v>
      </c>
      <c r="H467" s="9">
        <v>507.30315999999999</v>
      </c>
      <c r="I467" s="9">
        <v>75.555999999999997</v>
      </c>
      <c r="J467" s="9">
        <v>168.48701</v>
      </c>
      <c r="K467" s="9">
        <f t="shared" si="117"/>
        <v>2889.91059</v>
      </c>
      <c r="L467" s="9">
        <v>150.42062999999999</v>
      </c>
      <c r="N467" s="8">
        <v>0.93240999999999996</v>
      </c>
      <c r="P467" s="8">
        <v>2035</v>
      </c>
      <c r="Q467" s="8" t="s">
        <v>40</v>
      </c>
      <c r="R467" s="8" t="s">
        <v>18</v>
      </c>
      <c r="S467" s="8" t="s">
        <v>22</v>
      </c>
      <c r="T467" s="7">
        <f t="shared" si="109"/>
        <v>3.4825513500000002E-2</v>
      </c>
      <c r="U467" s="7">
        <f t="shared" si="110"/>
        <v>1908.5985795887</v>
      </c>
      <c r="V467" s="7">
        <f t="shared" si="111"/>
        <v>85.385445750000002</v>
      </c>
      <c r="W467" s="7">
        <f t="shared" si="112"/>
        <v>473.01453941559998</v>
      </c>
      <c r="X467" s="7">
        <f t="shared" si="113"/>
        <v>70.449169959999992</v>
      </c>
      <c r="Y467" s="7">
        <f t="shared" si="114"/>
        <v>157.0989729941</v>
      </c>
      <c r="Z467" s="7">
        <f t="shared" si="115"/>
        <v>2694.5815332218999</v>
      </c>
      <c r="AA467" s="7">
        <f t="shared" si="116"/>
        <v>140.25369961829998</v>
      </c>
    </row>
    <row r="468" spans="1:27" s="4" customFormat="1" x14ac:dyDescent="0.25">
      <c r="A468" s="4">
        <v>2035</v>
      </c>
      <c r="B468" s="4" t="s">
        <v>40</v>
      </c>
      <c r="C468" s="4" t="s">
        <v>18</v>
      </c>
      <c r="D468" s="4" t="s">
        <v>23</v>
      </c>
      <c r="E468" s="5">
        <v>4.8860000000000001E-2</v>
      </c>
      <c r="F468" s="5">
        <v>2493.2341999999999</v>
      </c>
      <c r="G468" s="5">
        <v>112.27901</v>
      </c>
      <c r="H468" s="5">
        <v>516.96056999999996</v>
      </c>
      <c r="I468" s="5">
        <v>92.627769999999998</v>
      </c>
      <c r="J468" s="5">
        <v>164.21232000000001</v>
      </c>
      <c r="K468" s="5">
        <f t="shared" si="117"/>
        <v>3379.3627300000003</v>
      </c>
      <c r="L468" s="5">
        <v>188.73500000000001</v>
      </c>
      <c r="N468" s="4">
        <v>1</v>
      </c>
      <c r="P468" s="4">
        <v>2035</v>
      </c>
      <c r="Q468" s="4" t="s">
        <v>40</v>
      </c>
      <c r="R468" s="4" t="s">
        <v>18</v>
      </c>
      <c r="S468" s="4" t="s">
        <v>23</v>
      </c>
      <c r="T468" s="7">
        <f t="shared" si="109"/>
        <v>4.8860000000000001E-2</v>
      </c>
      <c r="U468" s="7">
        <f t="shared" si="110"/>
        <v>2493.2341999999999</v>
      </c>
      <c r="V468" s="7">
        <f t="shared" si="111"/>
        <v>112.27901</v>
      </c>
      <c r="W468" s="7">
        <f t="shared" si="112"/>
        <v>516.96056999999996</v>
      </c>
      <c r="X468" s="7">
        <f t="shared" si="113"/>
        <v>92.627769999999998</v>
      </c>
      <c r="Y468" s="7">
        <f t="shared" si="114"/>
        <v>164.21232000000001</v>
      </c>
      <c r="Z468" s="7">
        <f t="shared" si="115"/>
        <v>3379.3627300000003</v>
      </c>
      <c r="AA468" s="7">
        <f t="shared" si="116"/>
        <v>188.73500000000001</v>
      </c>
    </row>
    <row r="469" spans="1:27" s="6" customFormat="1" x14ac:dyDescent="0.25">
      <c r="A469" s="6">
        <v>2035</v>
      </c>
      <c r="B469" s="6" t="s">
        <v>40</v>
      </c>
      <c r="C469" s="6" t="s">
        <v>7</v>
      </c>
      <c r="D469" s="6" t="s">
        <v>6</v>
      </c>
      <c r="E469" s="7">
        <v>2.4099999999999998E-3</v>
      </c>
      <c r="F469" s="7">
        <v>96.359080000000006</v>
      </c>
      <c r="G469" s="7">
        <v>3.0482200000000002</v>
      </c>
      <c r="H469" s="7">
        <v>20.666779999999999</v>
      </c>
      <c r="I469" s="7">
        <v>21.00666</v>
      </c>
      <c r="J469" s="7">
        <v>7.5418900000000004</v>
      </c>
      <c r="K469" s="7">
        <v>148.62504000000001</v>
      </c>
      <c r="L469" s="7">
        <v>8.8013100000000009</v>
      </c>
      <c r="N469" s="6">
        <v>0.83150000000000002</v>
      </c>
      <c r="P469" s="6">
        <v>2035</v>
      </c>
      <c r="Q469" s="6" t="s">
        <v>40</v>
      </c>
      <c r="R469" s="6" t="s">
        <v>7</v>
      </c>
      <c r="S469" s="6" t="s">
        <v>6</v>
      </c>
      <c r="T469" s="7">
        <f t="shared" si="109"/>
        <v>2.0039149999999998E-3</v>
      </c>
      <c r="U469" s="7">
        <f t="shared" si="110"/>
        <v>80.122575020000014</v>
      </c>
      <c r="V469" s="7">
        <f t="shared" si="111"/>
        <v>2.5345949300000004</v>
      </c>
      <c r="W469" s="7">
        <f t="shared" si="112"/>
        <v>17.18442757</v>
      </c>
      <c r="X469" s="7">
        <f t="shared" si="113"/>
        <v>17.467037789999999</v>
      </c>
      <c r="Y469" s="7">
        <f t="shared" si="114"/>
        <v>6.2710815350000004</v>
      </c>
      <c r="Z469" s="7">
        <f t="shared" si="115"/>
        <v>123.58172076000001</v>
      </c>
      <c r="AA469" s="7">
        <f t="shared" si="116"/>
        <v>7.3182892650000007</v>
      </c>
    </row>
    <row r="470" spans="1:27" s="6" customFormat="1" x14ac:dyDescent="0.25">
      <c r="A470" s="6">
        <v>2035</v>
      </c>
      <c r="B470" s="6" t="s">
        <v>40</v>
      </c>
      <c r="C470" s="6" t="s">
        <v>7</v>
      </c>
      <c r="D470" s="6" t="s">
        <v>8</v>
      </c>
      <c r="E470" s="7">
        <v>5.1599999999999997E-3</v>
      </c>
      <c r="F470" s="7">
        <v>797.30871000000002</v>
      </c>
      <c r="G470" s="7">
        <v>37.4298</v>
      </c>
      <c r="H470" s="7">
        <v>251.25175999999999</v>
      </c>
      <c r="I470" s="7">
        <v>37.39161</v>
      </c>
      <c r="J470" s="7">
        <v>91.462710000000001</v>
      </c>
      <c r="K470" s="7">
        <v>1214.8497499999999</v>
      </c>
      <c r="L470" s="7">
        <v>60.507849999999998</v>
      </c>
      <c r="N470" s="6">
        <v>0.108</v>
      </c>
      <c r="P470" s="6">
        <v>2035</v>
      </c>
      <c r="Q470" s="6" t="s">
        <v>40</v>
      </c>
      <c r="R470" s="6" t="s">
        <v>7</v>
      </c>
      <c r="S470" s="6" t="s">
        <v>8</v>
      </c>
      <c r="T470" s="7">
        <f t="shared" si="109"/>
        <v>5.5727999999999995E-4</v>
      </c>
      <c r="U470" s="7">
        <f t="shared" si="110"/>
        <v>86.109340680000003</v>
      </c>
      <c r="V470" s="7">
        <f t="shared" si="111"/>
        <v>4.0424183999999999</v>
      </c>
      <c r="W470" s="7">
        <f t="shared" si="112"/>
        <v>27.135190079999997</v>
      </c>
      <c r="X470" s="7">
        <f t="shared" si="113"/>
        <v>4.0382938800000003</v>
      </c>
      <c r="Y470" s="7">
        <f t="shared" si="114"/>
        <v>9.8779726799999992</v>
      </c>
      <c r="Z470" s="7">
        <f t="shared" si="115"/>
        <v>131.20377299999998</v>
      </c>
      <c r="AA470" s="7">
        <f t="shared" si="116"/>
        <v>6.5348477999999997</v>
      </c>
    </row>
    <row r="471" spans="1:27" s="6" customFormat="1" x14ac:dyDescent="0.25">
      <c r="A471" s="6">
        <v>2035</v>
      </c>
      <c r="B471" s="6" t="s">
        <v>40</v>
      </c>
      <c r="C471" s="6" t="s">
        <v>7</v>
      </c>
      <c r="D471" s="6" t="s">
        <v>9</v>
      </c>
      <c r="E471" s="7">
        <v>5.0000000000000001E-3</v>
      </c>
      <c r="F471" s="7">
        <v>790.52855</v>
      </c>
      <c r="G471" s="7">
        <v>34.161670000000001</v>
      </c>
      <c r="H471" s="7">
        <v>230.48605000000001</v>
      </c>
      <c r="I471" s="7">
        <v>37.194690000000001</v>
      </c>
      <c r="J471" s="7">
        <v>84.012559999999993</v>
      </c>
      <c r="K471" s="7">
        <v>1176.38852</v>
      </c>
      <c r="L471" s="7">
        <v>59.042450000000002</v>
      </c>
      <c r="N471" s="6">
        <v>0.63400000000000001</v>
      </c>
      <c r="P471" s="6">
        <v>2035</v>
      </c>
      <c r="Q471" s="6" t="s">
        <v>40</v>
      </c>
      <c r="R471" s="6" t="s">
        <v>7</v>
      </c>
      <c r="S471" s="6" t="s">
        <v>9</v>
      </c>
      <c r="T471" s="7">
        <f t="shared" si="109"/>
        <v>3.1700000000000001E-3</v>
      </c>
      <c r="U471" s="7">
        <f t="shared" si="110"/>
        <v>501.19510070000001</v>
      </c>
      <c r="V471" s="7">
        <f t="shared" si="111"/>
        <v>21.658498780000002</v>
      </c>
      <c r="W471" s="7">
        <f t="shared" si="112"/>
        <v>146.12815570000001</v>
      </c>
      <c r="X471" s="7">
        <f t="shared" si="113"/>
        <v>23.58143346</v>
      </c>
      <c r="Y471" s="7">
        <f t="shared" si="114"/>
        <v>53.263963039999993</v>
      </c>
      <c r="Z471" s="7">
        <f t="shared" si="115"/>
        <v>745.83032168</v>
      </c>
      <c r="AA471" s="7">
        <f t="shared" si="116"/>
        <v>37.432913300000003</v>
      </c>
    </row>
    <row r="472" spans="1:27" x14ac:dyDescent="0.25">
      <c r="A472">
        <v>2035</v>
      </c>
      <c r="B472" t="s">
        <v>40</v>
      </c>
      <c r="C472" t="s">
        <v>19</v>
      </c>
      <c r="D472" s="3" t="s">
        <v>24</v>
      </c>
      <c r="E472" s="1">
        <v>1.174E-2</v>
      </c>
      <c r="F472" s="1">
        <v>967.52314000000001</v>
      </c>
      <c r="G472" s="1">
        <v>49.758800000000001</v>
      </c>
      <c r="H472" s="1">
        <v>283.35937000000001</v>
      </c>
      <c r="I472" s="1">
        <v>42.224760000000003</v>
      </c>
      <c r="J472" s="1">
        <v>96.156890000000004</v>
      </c>
      <c r="K472" s="1">
        <f>SUM(E472:J472)</f>
        <v>1439.0346999999999</v>
      </c>
      <c r="L472" s="1">
        <v>73.699809999999999</v>
      </c>
      <c r="N472" s="1">
        <v>1.0025999999999999</v>
      </c>
      <c r="P472">
        <v>2035</v>
      </c>
      <c r="Q472" t="s">
        <v>40</v>
      </c>
      <c r="R472" t="s">
        <v>19</v>
      </c>
      <c r="S472" s="3" t="s">
        <v>24</v>
      </c>
      <c r="T472" s="7">
        <f t="shared" si="109"/>
        <v>1.1770523999999999E-2</v>
      </c>
      <c r="U472" s="7">
        <f t="shared" si="110"/>
        <v>970.03870016399992</v>
      </c>
      <c r="V472" s="7">
        <f t="shared" si="111"/>
        <v>49.888172879999999</v>
      </c>
      <c r="W472" s="7">
        <f t="shared" si="112"/>
        <v>284.09610436200001</v>
      </c>
      <c r="X472" s="7">
        <f t="shared" si="113"/>
        <v>42.334544376000004</v>
      </c>
      <c r="Y472" s="7">
        <f t="shared" si="114"/>
        <v>96.406897913999998</v>
      </c>
      <c r="Z472" s="7">
        <f t="shared" si="115"/>
        <v>1442.7761902199998</v>
      </c>
      <c r="AA472" s="7">
        <f t="shared" si="116"/>
        <v>73.891429505999994</v>
      </c>
    </row>
    <row r="473" spans="1:27" s="8" customFormat="1" x14ac:dyDescent="0.25">
      <c r="A473" s="8">
        <v>2035</v>
      </c>
      <c r="B473" s="8" t="s">
        <v>40</v>
      </c>
      <c r="C473" s="8" t="s">
        <v>19</v>
      </c>
      <c r="D473" s="8" t="s">
        <v>25</v>
      </c>
      <c r="E473" s="9">
        <v>1.4970000000000001E-2</v>
      </c>
      <c r="F473" s="9">
        <v>1281.6545799999999</v>
      </c>
      <c r="G473" s="9">
        <v>67.203100000000006</v>
      </c>
      <c r="H473" s="9">
        <v>372.09746999999999</v>
      </c>
      <c r="I473" s="9">
        <v>50.757849999999998</v>
      </c>
      <c r="J473" s="9">
        <v>125.51573999999999</v>
      </c>
      <c r="K473" s="9">
        <f>SUM(E473:J473)</f>
        <v>1897.2437099999997</v>
      </c>
      <c r="L473" s="9">
        <v>101.77388999999999</v>
      </c>
      <c r="N473" s="8">
        <v>0.93240999999999996</v>
      </c>
      <c r="P473" s="8">
        <v>2035</v>
      </c>
      <c r="Q473" s="8" t="s">
        <v>40</v>
      </c>
      <c r="R473" s="8" t="s">
        <v>19</v>
      </c>
      <c r="S473" s="8" t="s">
        <v>25</v>
      </c>
      <c r="T473" s="7">
        <f t="shared" si="109"/>
        <v>1.3958177699999999E-2</v>
      </c>
      <c r="U473" s="7">
        <f t="shared" si="110"/>
        <v>1195.0275469377998</v>
      </c>
      <c r="V473" s="7">
        <f t="shared" si="111"/>
        <v>62.660842471000002</v>
      </c>
      <c r="W473" s="7">
        <f t="shared" si="112"/>
        <v>346.94740200269996</v>
      </c>
      <c r="X473" s="7">
        <f t="shared" si="113"/>
        <v>47.327126918499999</v>
      </c>
      <c r="Y473" s="7">
        <f t="shared" si="114"/>
        <v>117.03213113339999</v>
      </c>
      <c r="Z473" s="7">
        <f t="shared" si="115"/>
        <v>1769.0090076410997</v>
      </c>
      <c r="AA473" s="7">
        <f t="shared" si="116"/>
        <v>94.89499277489999</v>
      </c>
    </row>
    <row r="474" spans="1:27" s="4" customFormat="1" x14ac:dyDescent="0.25">
      <c r="A474" s="4">
        <v>2035</v>
      </c>
      <c r="B474" s="4" t="s">
        <v>40</v>
      </c>
      <c r="C474" s="4" t="s">
        <v>19</v>
      </c>
      <c r="D474" s="4" t="s">
        <v>26</v>
      </c>
      <c r="E474" s="5">
        <v>2.7990000000000001E-2</v>
      </c>
      <c r="F474" s="5">
        <v>1779.66317</v>
      </c>
      <c r="G474" s="5">
        <v>89.554410000000004</v>
      </c>
      <c r="H474" s="5">
        <v>390.89343000000002</v>
      </c>
      <c r="I474" s="5">
        <v>69.50573</v>
      </c>
      <c r="J474" s="5">
        <v>124.14548000000001</v>
      </c>
      <c r="K474" s="5">
        <f>SUM(E474:J474)</f>
        <v>2453.7902100000001</v>
      </c>
      <c r="L474" s="5">
        <v>143.37628000000001</v>
      </c>
      <c r="N474" s="4">
        <v>1</v>
      </c>
      <c r="P474" s="4">
        <v>2035</v>
      </c>
      <c r="Q474" s="4" t="s">
        <v>40</v>
      </c>
      <c r="R474" s="4" t="s">
        <v>19</v>
      </c>
      <c r="S474" s="4" t="s">
        <v>26</v>
      </c>
      <c r="T474" s="7">
        <f t="shared" si="109"/>
        <v>2.7990000000000001E-2</v>
      </c>
      <c r="U474" s="7">
        <f t="shared" si="110"/>
        <v>1779.66317</v>
      </c>
      <c r="V474" s="7">
        <f t="shared" si="111"/>
        <v>89.554410000000004</v>
      </c>
      <c r="W474" s="7">
        <f t="shared" si="112"/>
        <v>390.89343000000002</v>
      </c>
      <c r="X474" s="7">
        <f t="shared" si="113"/>
        <v>69.50573</v>
      </c>
      <c r="Y474" s="7">
        <f t="shared" si="114"/>
        <v>124.14548000000001</v>
      </c>
      <c r="Z474" s="7">
        <f t="shared" si="115"/>
        <v>2453.7902100000001</v>
      </c>
      <c r="AA474" s="7">
        <f t="shared" si="116"/>
        <v>143.37628000000001</v>
      </c>
    </row>
    <row r="475" spans="1:27" s="6" customFormat="1" x14ac:dyDescent="0.25">
      <c r="A475" s="6">
        <v>2035</v>
      </c>
      <c r="B475" s="6" t="s">
        <v>40</v>
      </c>
      <c r="C475" s="6" t="s">
        <v>7</v>
      </c>
      <c r="D475" s="6" t="s">
        <v>6</v>
      </c>
      <c r="E475" s="7">
        <v>2.4099999999999998E-3</v>
      </c>
      <c r="F475" s="7">
        <v>96.359080000000006</v>
      </c>
      <c r="G475" s="7">
        <v>3.0482200000000002</v>
      </c>
      <c r="H475" s="7">
        <v>20.666779999999999</v>
      </c>
      <c r="I475" s="7">
        <v>21.00666</v>
      </c>
      <c r="J475" s="7">
        <v>7.5418900000000004</v>
      </c>
      <c r="K475" s="7">
        <f t="shared" ref="K475:K477" si="118">SUM(E475:J475)</f>
        <v>148.62504000000001</v>
      </c>
      <c r="L475" s="7">
        <v>8.8013100000000009</v>
      </c>
      <c r="N475" s="6">
        <v>1.2737000000000001</v>
      </c>
      <c r="P475" s="6">
        <v>2035</v>
      </c>
      <c r="Q475" s="6" t="s">
        <v>40</v>
      </c>
      <c r="R475" s="6" t="s">
        <v>7</v>
      </c>
      <c r="S475" s="6" t="s">
        <v>6</v>
      </c>
      <c r="T475" s="7">
        <f t="shared" si="109"/>
        <v>3.0696169999999997E-3</v>
      </c>
      <c r="U475" s="7">
        <f t="shared" si="110"/>
        <v>122.73256019600001</v>
      </c>
      <c r="V475" s="7">
        <f t="shared" si="111"/>
        <v>3.8825178140000003</v>
      </c>
      <c r="W475" s="7">
        <f t="shared" si="112"/>
        <v>26.323277686000001</v>
      </c>
      <c r="X475" s="7">
        <f t="shared" si="113"/>
        <v>26.756182842000001</v>
      </c>
      <c r="Y475" s="7">
        <f t="shared" si="114"/>
        <v>9.6061052930000006</v>
      </c>
      <c r="Z475" s="7">
        <f t="shared" si="115"/>
        <v>189.30371344800002</v>
      </c>
      <c r="AA475" s="7">
        <f t="shared" si="116"/>
        <v>11.210228547000002</v>
      </c>
    </row>
    <row r="476" spans="1:27" s="6" customFormat="1" x14ac:dyDescent="0.25">
      <c r="A476" s="6">
        <v>2035</v>
      </c>
      <c r="B476" s="6" t="s">
        <v>40</v>
      </c>
      <c r="C476" s="6" t="s">
        <v>7</v>
      </c>
      <c r="D476" s="6" t="s">
        <v>8</v>
      </c>
      <c r="E476" s="7">
        <v>5.1599999999999997E-3</v>
      </c>
      <c r="F476" s="7">
        <v>797.30871000000002</v>
      </c>
      <c r="G476" s="7">
        <v>37.4298</v>
      </c>
      <c r="H476" s="7">
        <v>251.25175999999999</v>
      </c>
      <c r="I476" s="7">
        <v>37.39161</v>
      </c>
      <c r="J476" s="7">
        <v>91.462710000000001</v>
      </c>
      <c r="K476" s="7">
        <f t="shared" si="118"/>
        <v>1214.8497499999999</v>
      </c>
      <c r="L476" s="7">
        <v>60.507849999999998</v>
      </c>
      <c r="N476" s="6">
        <v>0.16539999999999999</v>
      </c>
      <c r="P476" s="6">
        <v>2035</v>
      </c>
      <c r="Q476" s="6" t="s">
        <v>40</v>
      </c>
      <c r="R476" s="6" t="s">
        <v>7</v>
      </c>
      <c r="S476" s="6" t="s">
        <v>8</v>
      </c>
      <c r="T476" s="7">
        <f t="shared" si="109"/>
        <v>8.5346399999999985E-4</v>
      </c>
      <c r="U476" s="7">
        <f t="shared" si="110"/>
        <v>131.87486063399999</v>
      </c>
      <c r="V476" s="7">
        <f t="shared" si="111"/>
        <v>6.1908889199999999</v>
      </c>
      <c r="W476" s="7">
        <f t="shared" si="112"/>
        <v>41.557041104</v>
      </c>
      <c r="X476" s="7">
        <f t="shared" si="113"/>
        <v>6.1845722939999996</v>
      </c>
      <c r="Y476" s="7">
        <f t="shared" si="114"/>
        <v>15.127932233999999</v>
      </c>
      <c r="Z476" s="7">
        <f t="shared" si="115"/>
        <v>200.93614864999998</v>
      </c>
      <c r="AA476" s="7">
        <f t="shared" si="116"/>
        <v>10.007998389999999</v>
      </c>
    </row>
    <row r="477" spans="1:27" s="6" customFormat="1" x14ac:dyDescent="0.25">
      <c r="A477" s="6">
        <v>2035</v>
      </c>
      <c r="B477" s="6" t="s">
        <v>40</v>
      </c>
      <c r="C477" s="6" t="s">
        <v>7</v>
      </c>
      <c r="D477" s="6" t="s">
        <v>9</v>
      </c>
      <c r="E477" s="7">
        <v>5.0000000000000001E-3</v>
      </c>
      <c r="F477" s="7">
        <v>790.52855</v>
      </c>
      <c r="G477" s="7">
        <v>34.161670000000001</v>
      </c>
      <c r="H477" s="7">
        <v>230.48605000000001</v>
      </c>
      <c r="I477" s="7">
        <v>37.194690000000001</v>
      </c>
      <c r="J477" s="7">
        <v>84.012559999999993</v>
      </c>
      <c r="K477" s="7">
        <f t="shared" si="118"/>
        <v>1176.38852</v>
      </c>
      <c r="L477" s="7">
        <v>59.042450000000002</v>
      </c>
      <c r="N477" s="6">
        <v>0.97119999999999995</v>
      </c>
      <c r="P477" s="6">
        <v>2035</v>
      </c>
      <c r="Q477" s="6" t="s">
        <v>40</v>
      </c>
      <c r="R477" s="6" t="s">
        <v>7</v>
      </c>
      <c r="S477" s="6" t="s">
        <v>9</v>
      </c>
      <c r="T477" s="7">
        <f t="shared" si="109"/>
        <v>4.8560000000000001E-3</v>
      </c>
      <c r="U477" s="7">
        <f t="shared" si="110"/>
        <v>767.76132775999997</v>
      </c>
      <c r="V477" s="7">
        <f t="shared" si="111"/>
        <v>33.177813903999997</v>
      </c>
      <c r="W477" s="7">
        <f t="shared" si="112"/>
        <v>223.84805176</v>
      </c>
      <c r="X477" s="7">
        <f t="shared" si="113"/>
        <v>36.123482928000001</v>
      </c>
      <c r="Y477" s="7">
        <f t="shared" si="114"/>
        <v>81.592998271999988</v>
      </c>
      <c r="Z477" s="7">
        <f t="shared" si="115"/>
        <v>1142.5085306239998</v>
      </c>
      <c r="AA477" s="7">
        <f t="shared" si="116"/>
        <v>57.342027440000003</v>
      </c>
    </row>
    <row r="478" spans="1:27" x14ac:dyDescent="0.25">
      <c r="A478">
        <v>2035</v>
      </c>
      <c r="B478" t="s">
        <v>40</v>
      </c>
      <c r="C478" t="s">
        <v>20</v>
      </c>
      <c r="D478" s="3" t="s">
        <v>28</v>
      </c>
      <c r="E478" s="1">
        <v>1.188E-2</v>
      </c>
      <c r="F478" s="1">
        <v>1486.09485</v>
      </c>
      <c r="G478" s="1">
        <v>74.143519999999995</v>
      </c>
      <c r="H478" s="1">
        <v>443.75598000000002</v>
      </c>
      <c r="I478" s="1">
        <v>53.40943</v>
      </c>
      <c r="J478" s="1">
        <v>154.31961000000001</v>
      </c>
      <c r="K478" s="1">
        <f>SUM(E478:J478)</f>
        <v>2211.7352700000001</v>
      </c>
      <c r="L478" s="1">
        <v>113.61862000000001</v>
      </c>
      <c r="N478" s="1">
        <v>1.0623</v>
      </c>
      <c r="P478">
        <v>2035</v>
      </c>
      <c r="Q478" t="s">
        <v>40</v>
      </c>
      <c r="R478" t="s">
        <v>20</v>
      </c>
      <c r="S478" s="3" t="s">
        <v>28</v>
      </c>
      <c r="T478" s="7">
        <f t="shared" si="109"/>
        <v>1.2620124E-2</v>
      </c>
      <c r="U478" s="7">
        <f t="shared" si="110"/>
        <v>1578.6785591549999</v>
      </c>
      <c r="V478" s="7">
        <f t="shared" si="111"/>
        <v>78.76266129599999</v>
      </c>
      <c r="W478" s="7">
        <f t="shared" si="112"/>
        <v>471.40197755400004</v>
      </c>
      <c r="X478" s="7">
        <f t="shared" si="113"/>
        <v>56.736837489000003</v>
      </c>
      <c r="Y478" s="7">
        <f t="shared" si="114"/>
        <v>163.933721703</v>
      </c>
      <c r="Z478" s="7">
        <f t="shared" si="115"/>
        <v>2349.5263773210004</v>
      </c>
      <c r="AA478" s="7">
        <f t="shared" si="116"/>
        <v>120.69706002600002</v>
      </c>
    </row>
    <row r="479" spans="1:27" s="10" customFormat="1" x14ac:dyDescent="0.25">
      <c r="A479" s="10">
        <v>2035</v>
      </c>
      <c r="B479" s="10" t="s">
        <v>40</v>
      </c>
      <c r="C479" s="10" t="s">
        <v>20</v>
      </c>
      <c r="D479" s="10" t="s">
        <v>27</v>
      </c>
      <c r="E479" s="11">
        <v>3.8530000000000002E-2</v>
      </c>
      <c r="F479" s="11">
        <v>2154.3253399999999</v>
      </c>
      <c r="G479" s="11">
        <v>101.41616999999999</v>
      </c>
      <c r="H479" s="11">
        <v>545.47734000000003</v>
      </c>
      <c r="I479" s="11">
        <v>72.31465</v>
      </c>
      <c r="J479" s="11">
        <v>178.01334</v>
      </c>
      <c r="K479" s="11">
        <f>SUM(E479:J479)</f>
        <v>3051.5853699999993</v>
      </c>
      <c r="L479" s="11">
        <v>156.67911000000001</v>
      </c>
      <c r="N479" s="10">
        <v>0.98834999999999995</v>
      </c>
      <c r="P479" s="10">
        <v>2035</v>
      </c>
      <c r="Q479" s="10" t="s">
        <v>40</v>
      </c>
      <c r="R479" s="10" t="s">
        <v>20</v>
      </c>
      <c r="S479" s="10" t="s">
        <v>27</v>
      </c>
      <c r="T479" s="7">
        <f t="shared" si="109"/>
        <v>3.80811255E-2</v>
      </c>
      <c r="U479" s="7">
        <f t="shared" si="110"/>
        <v>2129.2274497889998</v>
      </c>
      <c r="V479" s="7">
        <f t="shared" si="111"/>
        <v>100.23467161949999</v>
      </c>
      <c r="W479" s="7">
        <f t="shared" si="112"/>
        <v>539.12252898899999</v>
      </c>
      <c r="X479" s="7">
        <f t="shared" si="113"/>
        <v>71.472184327500003</v>
      </c>
      <c r="Y479" s="7">
        <f t="shared" si="114"/>
        <v>175.93948458899999</v>
      </c>
      <c r="Z479" s="7">
        <f t="shared" si="115"/>
        <v>3016.0344004394992</v>
      </c>
      <c r="AA479" s="7">
        <f t="shared" si="116"/>
        <v>154.85379836850001</v>
      </c>
    </row>
    <row r="480" spans="1:27" s="8" customFormat="1" x14ac:dyDescent="0.25">
      <c r="A480" s="8">
        <v>2035</v>
      </c>
      <c r="B480" s="8" t="s">
        <v>40</v>
      </c>
      <c r="C480" s="8" t="s">
        <v>20</v>
      </c>
      <c r="D480" s="8" t="s">
        <v>29</v>
      </c>
      <c r="E480" s="9">
        <v>4.3189999999999999E-2</v>
      </c>
      <c r="F480" s="9">
        <v>2524.8618099999999</v>
      </c>
      <c r="G480" s="9">
        <v>121.19861</v>
      </c>
      <c r="H480" s="9">
        <v>645.60712000000001</v>
      </c>
      <c r="I480" s="9">
        <v>82.007090000000005</v>
      </c>
      <c r="J480" s="9">
        <v>210.81237999999999</v>
      </c>
      <c r="K480" s="9">
        <f>SUM(E480:J480)</f>
        <v>3584.5301999999997</v>
      </c>
      <c r="L480" s="9">
        <v>188.60434000000001</v>
      </c>
      <c r="N480" s="8">
        <v>0.93240999999999996</v>
      </c>
      <c r="P480" s="8">
        <v>2035</v>
      </c>
      <c r="Q480" s="8" t="s">
        <v>40</v>
      </c>
      <c r="R480" s="8" t="s">
        <v>20</v>
      </c>
      <c r="S480" s="8" t="s">
        <v>29</v>
      </c>
      <c r="T480" s="7">
        <f t="shared" si="109"/>
        <v>4.02707879E-2</v>
      </c>
      <c r="U480" s="7">
        <f t="shared" si="110"/>
        <v>2354.2064002620996</v>
      </c>
      <c r="V480" s="7">
        <f t="shared" si="111"/>
        <v>113.0067959501</v>
      </c>
      <c r="W480" s="7">
        <f t="shared" si="112"/>
        <v>601.97053475919995</v>
      </c>
      <c r="X480" s="7">
        <f t="shared" si="113"/>
        <v>76.464230786900004</v>
      </c>
      <c r="Y480" s="7">
        <f t="shared" si="114"/>
        <v>196.56357123579997</v>
      </c>
      <c r="Z480" s="7">
        <f t="shared" si="115"/>
        <v>3342.2518037819996</v>
      </c>
      <c r="AA480" s="7">
        <f t="shared" si="116"/>
        <v>175.8565726594</v>
      </c>
    </row>
    <row r="481" spans="1:27" s="4" customFormat="1" x14ac:dyDescent="0.25">
      <c r="A481" s="4">
        <v>2035</v>
      </c>
      <c r="B481" s="4" t="s">
        <v>40</v>
      </c>
      <c r="C481" s="4" t="s">
        <v>20</v>
      </c>
      <c r="D481" s="4" t="s">
        <v>30</v>
      </c>
      <c r="E481" s="5">
        <v>5.4129999999999998E-2</v>
      </c>
      <c r="F481" s="5">
        <v>2935.69443</v>
      </c>
      <c r="G481" s="5">
        <v>139.64214999999999</v>
      </c>
      <c r="H481" s="5">
        <v>646.79742999999996</v>
      </c>
      <c r="I481" s="5">
        <v>98.685550000000006</v>
      </c>
      <c r="J481" s="5">
        <v>203.73715999999999</v>
      </c>
      <c r="K481" s="5">
        <f>SUM(E481:J481)</f>
        <v>4024.6108500000005</v>
      </c>
      <c r="L481" s="5">
        <v>224.12483</v>
      </c>
      <c r="N481" s="4">
        <v>1</v>
      </c>
      <c r="P481" s="4">
        <v>2035</v>
      </c>
      <c r="Q481" s="4" t="s">
        <v>40</v>
      </c>
      <c r="R481" s="4" t="s">
        <v>20</v>
      </c>
      <c r="S481" s="4" t="s">
        <v>30</v>
      </c>
      <c r="T481" s="7">
        <f t="shared" si="109"/>
        <v>5.4129999999999998E-2</v>
      </c>
      <c r="U481" s="7">
        <f t="shared" si="110"/>
        <v>2935.69443</v>
      </c>
      <c r="V481" s="7">
        <f t="shared" si="111"/>
        <v>139.64214999999999</v>
      </c>
      <c r="W481" s="7">
        <f t="shared" si="112"/>
        <v>646.79742999999996</v>
      </c>
      <c r="X481" s="7">
        <f t="shared" si="113"/>
        <v>98.685550000000006</v>
      </c>
      <c r="Y481" s="7">
        <f t="shared" si="114"/>
        <v>203.73715999999999</v>
      </c>
      <c r="Z481" s="7">
        <f t="shared" si="115"/>
        <v>4024.6108500000005</v>
      </c>
      <c r="AA481" s="7">
        <f t="shared" si="116"/>
        <v>224.12483</v>
      </c>
    </row>
    <row r="482" spans="1:27" x14ac:dyDescent="0.25">
      <c r="T482" s="7">
        <f t="shared" si="109"/>
        <v>0</v>
      </c>
      <c r="U482" s="7">
        <f t="shared" si="110"/>
        <v>0</v>
      </c>
      <c r="V482" s="7">
        <f t="shared" si="111"/>
        <v>0</v>
      </c>
      <c r="W482" s="7">
        <f t="shared" si="112"/>
        <v>0</v>
      </c>
      <c r="X482" s="7">
        <f t="shared" si="113"/>
        <v>0</v>
      </c>
      <c r="Y482" s="7">
        <f t="shared" si="114"/>
        <v>0</v>
      </c>
      <c r="Z482" s="7">
        <f t="shared" si="115"/>
        <v>0</v>
      </c>
      <c r="AA482" s="7">
        <f t="shared" si="116"/>
        <v>0</v>
      </c>
    </row>
    <row r="483" spans="1:27" x14ac:dyDescent="0.25">
      <c r="T483" s="7">
        <f t="shared" si="109"/>
        <v>0</v>
      </c>
      <c r="U483" s="7">
        <f t="shared" si="110"/>
        <v>0</v>
      </c>
      <c r="V483" s="7">
        <f t="shared" si="111"/>
        <v>0</v>
      </c>
      <c r="W483" s="7">
        <f t="shared" si="112"/>
        <v>0</v>
      </c>
      <c r="X483" s="7">
        <f t="shared" si="113"/>
        <v>0</v>
      </c>
      <c r="Y483" s="7">
        <f t="shared" si="114"/>
        <v>0</v>
      </c>
      <c r="Z483" s="7">
        <f t="shared" si="115"/>
        <v>0</v>
      </c>
      <c r="AA483" s="7">
        <f t="shared" si="116"/>
        <v>0</v>
      </c>
    </row>
    <row r="484" spans="1:27" s="6" customFormat="1" x14ac:dyDescent="0.25">
      <c r="A484" s="6">
        <v>2040</v>
      </c>
      <c r="B484" s="6" t="s">
        <v>40</v>
      </c>
      <c r="C484" s="6" t="s">
        <v>7</v>
      </c>
      <c r="D484" s="6" t="s">
        <v>6</v>
      </c>
      <c r="E484" s="7">
        <v>2.4099999999999998E-3</v>
      </c>
      <c r="F484" s="7">
        <v>95.50394</v>
      </c>
      <c r="G484" s="7">
        <v>2.9196399999999998</v>
      </c>
      <c r="H484" s="7">
        <v>19.30095</v>
      </c>
      <c r="I484" s="7">
        <v>20.942329999999998</v>
      </c>
      <c r="J484" s="7">
        <v>7.4833400000000001</v>
      </c>
      <c r="K484" s="7">
        <f t="shared" ref="K484:K490" si="119">SUM(E484:J484)</f>
        <v>146.15260999999998</v>
      </c>
      <c r="L484" s="7">
        <v>8.6763499999999993</v>
      </c>
      <c r="N484" s="6">
        <v>1.4399</v>
      </c>
      <c r="P484" s="6">
        <v>2040</v>
      </c>
      <c r="Q484" s="6" t="s">
        <v>40</v>
      </c>
      <c r="R484" s="6" t="s">
        <v>7</v>
      </c>
      <c r="S484" s="6" t="s">
        <v>6</v>
      </c>
      <c r="T484" s="7">
        <f t="shared" si="109"/>
        <v>3.4701589999999996E-3</v>
      </c>
      <c r="U484" s="7">
        <f t="shared" si="110"/>
        <v>137.516123206</v>
      </c>
      <c r="V484" s="7">
        <f t="shared" si="111"/>
        <v>4.2039896359999993</v>
      </c>
      <c r="W484" s="7">
        <f t="shared" si="112"/>
        <v>27.791437904999999</v>
      </c>
      <c r="X484" s="7">
        <f t="shared" si="113"/>
        <v>30.154860966999998</v>
      </c>
      <c r="Y484" s="7">
        <f t="shared" si="114"/>
        <v>10.775261265999999</v>
      </c>
      <c r="Z484" s="7">
        <f t="shared" si="115"/>
        <v>210.44514313899998</v>
      </c>
      <c r="AA484" s="7">
        <f t="shared" si="116"/>
        <v>12.493076364999999</v>
      </c>
    </row>
    <row r="485" spans="1:27" s="6" customFormat="1" x14ac:dyDescent="0.25">
      <c r="A485" s="6">
        <v>2040</v>
      </c>
      <c r="B485" s="6" t="s">
        <v>40</v>
      </c>
      <c r="C485" s="6" t="s">
        <v>7</v>
      </c>
      <c r="D485" s="6" t="s">
        <v>8</v>
      </c>
      <c r="E485" s="7">
        <v>5.1399999999999996E-3</v>
      </c>
      <c r="F485" s="7">
        <v>787.34866</v>
      </c>
      <c r="G485" s="7">
        <v>35.8949</v>
      </c>
      <c r="H485" s="7">
        <v>234.86781999999999</v>
      </c>
      <c r="I485" s="7">
        <v>36.62229</v>
      </c>
      <c r="J485" s="7">
        <v>90.812100000000001</v>
      </c>
      <c r="K485" s="7">
        <f t="shared" si="119"/>
        <v>1185.5509100000002</v>
      </c>
      <c r="L485" s="7">
        <v>59.024590000000003</v>
      </c>
      <c r="N485" s="6">
        <v>0.187</v>
      </c>
      <c r="P485" s="6">
        <v>2040</v>
      </c>
      <c r="Q485" s="6" t="s">
        <v>40</v>
      </c>
      <c r="R485" s="6" t="s">
        <v>7</v>
      </c>
      <c r="S485" s="6" t="s">
        <v>8</v>
      </c>
      <c r="T485" s="7">
        <f t="shared" si="109"/>
        <v>9.6117999999999996E-4</v>
      </c>
      <c r="U485" s="7">
        <f t="shared" si="110"/>
        <v>147.23419942000001</v>
      </c>
      <c r="V485" s="7">
        <f t="shared" si="111"/>
        <v>6.7123463000000001</v>
      </c>
      <c r="W485" s="7">
        <f t="shared" si="112"/>
        <v>43.92028234</v>
      </c>
      <c r="X485" s="7">
        <f t="shared" si="113"/>
        <v>6.8483682300000002</v>
      </c>
      <c r="Y485" s="7">
        <f t="shared" si="114"/>
        <v>16.981862700000001</v>
      </c>
      <c r="Z485" s="7">
        <f t="shared" si="115"/>
        <v>221.69802017000004</v>
      </c>
      <c r="AA485" s="7">
        <f t="shared" si="116"/>
        <v>11.03759833</v>
      </c>
    </row>
    <row r="486" spans="1:27" s="6" customFormat="1" x14ac:dyDescent="0.25">
      <c r="A486" s="6">
        <v>2040</v>
      </c>
      <c r="B486" s="6" t="s">
        <v>40</v>
      </c>
      <c r="C486" s="6" t="s">
        <v>7</v>
      </c>
      <c r="D486" s="6" t="s">
        <v>9</v>
      </c>
      <c r="E486" s="7">
        <v>4.9699999999999996E-3</v>
      </c>
      <c r="F486" s="7">
        <v>781.36824000000001</v>
      </c>
      <c r="G486" s="7">
        <v>32.750549999999997</v>
      </c>
      <c r="H486" s="7">
        <v>215.42440999999999</v>
      </c>
      <c r="I486" s="7">
        <v>36.487430000000003</v>
      </c>
      <c r="J486" s="7">
        <v>83.413749999999993</v>
      </c>
      <c r="K486" s="7">
        <f t="shared" si="119"/>
        <v>1149.4493499999999</v>
      </c>
      <c r="L486" s="7">
        <v>57.67868</v>
      </c>
      <c r="N486" s="6">
        <v>1.0979000000000001</v>
      </c>
      <c r="P486" s="6">
        <v>2040</v>
      </c>
      <c r="Q486" s="6" t="s">
        <v>40</v>
      </c>
      <c r="R486" s="6" t="s">
        <v>7</v>
      </c>
      <c r="S486" s="6" t="s">
        <v>9</v>
      </c>
      <c r="T486" s="7">
        <f t="shared" si="109"/>
        <v>5.4565630000000002E-3</v>
      </c>
      <c r="U486" s="7">
        <f t="shared" si="110"/>
        <v>857.86419069600004</v>
      </c>
      <c r="V486" s="7">
        <f t="shared" si="111"/>
        <v>35.956828844999997</v>
      </c>
      <c r="W486" s="7">
        <f t="shared" si="112"/>
        <v>236.51445973900002</v>
      </c>
      <c r="X486" s="7">
        <f t="shared" si="113"/>
        <v>40.059549397000005</v>
      </c>
      <c r="Y486" s="7">
        <f t="shared" si="114"/>
        <v>91.579956124999995</v>
      </c>
      <c r="Z486" s="7">
        <f t="shared" si="115"/>
        <v>1261.9804413649999</v>
      </c>
      <c r="AA486" s="7">
        <f t="shared" si="116"/>
        <v>63.325422772000003</v>
      </c>
    </row>
    <row r="487" spans="1:27" x14ac:dyDescent="0.25">
      <c r="A487">
        <v>2040</v>
      </c>
      <c r="B487" t="s">
        <v>40</v>
      </c>
      <c r="C487" t="s">
        <v>18</v>
      </c>
      <c r="D487" s="3" t="s">
        <v>17</v>
      </c>
      <c r="E487" s="1">
        <v>6.2599999999999999E-3</v>
      </c>
      <c r="F487" s="1">
        <v>993.28137000000004</v>
      </c>
      <c r="G487" s="1">
        <v>43.524160000000002</v>
      </c>
      <c r="H487" s="1">
        <v>284.08008000000001</v>
      </c>
      <c r="I487" s="1">
        <v>44.062010000000001</v>
      </c>
      <c r="J487" s="1">
        <v>109.65391</v>
      </c>
      <c r="K487" s="1">
        <f t="shared" si="119"/>
        <v>1474.60779</v>
      </c>
      <c r="L487" s="1">
        <v>73.708070000000006</v>
      </c>
      <c r="N487" s="1">
        <v>1.1269</v>
      </c>
      <c r="P487">
        <v>2040</v>
      </c>
      <c r="Q487" t="s">
        <v>40</v>
      </c>
      <c r="R487" t="s">
        <v>18</v>
      </c>
      <c r="S487" s="3" t="s">
        <v>17</v>
      </c>
      <c r="T487" s="7">
        <f t="shared" si="109"/>
        <v>7.0543940000000003E-3</v>
      </c>
      <c r="U487" s="7">
        <f t="shared" si="110"/>
        <v>1119.328775853</v>
      </c>
      <c r="V487" s="7">
        <f t="shared" si="111"/>
        <v>49.047375904000006</v>
      </c>
      <c r="W487" s="7">
        <f t="shared" si="112"/>
        <v>320.12984215200004</v>
      </c>
      <c r="X487" s="7">
        <f t="shared" si="113"/>
        <v>49.653479068999999</v>
      </c>
      <c r="Y487" s="7">
        <f t="shared" si="114"/>
        <v>123.56899117899999</v>
      </c>
      <c r="Z487" s="7">
        <f t="shared" si="115"/>
        <v>1661.735518551</v>
      </c>
      <c r="AA487" s="7">
        <f t="shared" si="116"/>
        <v>83.061624083000012</v>
      </c>
    </row>
    <row r="488" spans="1:27" s="10" customFormat="1" x14ac:dyDescent="0.25">
      <c r="A488" s="10">
        <v>2040</v>
      </c>
      <c r="B488" s="10" t="s">
        <v>40</v>
      </c>
      <c r="C488" s="10" t="s">
        <v>18</v>
      </c>
      <c r="D488" s="10" t="s">
        <v>21</v>
      </c>
      <c r="E488" s="11">
        <v>3.2980000000000002E-2</v>
      </c>
      <c r="F488" s="11">
        <v>1689.0746200000001</v>
      </c>
      <c r="G488" s="11">
        <v>71.260720000000006</v>
      </c>
      <c r="H488" s="11">
        <v>391.44567000000001</v>
      </c>
      <c r="I488" s="11">
        <v>65.122050000000002</v>
      </c>
      <c r="J488" s="11">
        <v>137.13576</v>
      </c>
      <c r="K488" s="11">
        <f t="shared" si="119"/>
        <v>2354.0718000000002</v>
      </c>
      <c r="L488" s="11">
        <v>118.52036</v>
      </c>
      <c r="N488" s="10">
        <v>0.98834999999999995</v>
      </c>
      <c r="P488" s="10">
        <v>2040</v>
      </c>
      <c r="Q488" s="10" t="s">
        <v>40</v>
      </c>
      <c r="R488" s="10" t="s">
        <v>18</v>
      </c>
      <c r="S488" s="10" t="s">
        <v>21</v>
      </c>
      <c r="T488" s="7">
        <f t="shared" si="109"/>
        <v>3.2595783000000003E-2</v>
      </c>
      <c r="U488" s="7">
        <f t="shared" si="110"/>
        <v>1669.3969006770001</v>
      </c>
      <c r="V488" s="7">
        <f t="shared" si="111"/>
        <v>70.430532612000007</v>
      </c>
      <c r="W488" s="7">
        <f t="shared" si="112"/>
        <v>386.88532794449998</v>
      </c>
      <c r="X488" s="7">
        <f t="shared" si="113"/>
        <v>64.363378117500005</v>
      </c>
      <c r="Y488" s="7">
        <f t="shared" si="114"/>
        <v>135.53812839599999</v>
      </c>
      <c r="Z488" s="7">
        <f t="shared" si="115"/>
        <v>2326.6468635300002</v>
      </c>
      <c r="AA488" s="7">
        <f t="shared" si="116"/>
        <v>117.139597806</v>
      </c>
    </row>
    <row r="489" spans="1:27" s="8" customFormat="1" x14ac:dyDescent="0.25">
      <c r="A489" s="8">
        <v>2040</v>
      </c>
      <c r="B489" s="8" t="s">
        <v>40</v>
      </c>
      <c r="C489" s="8" t="s">
        <v>18</v>
      </c>
      <c r="D489" s="8" t="s">
        <v>22</v>
      </c>
      <c r="E489" s="9">
        <v>3.73E-2</v>
      </c>
      <c r="F489" s="9">
        <v>2029.3449599999999</v>
      </c>
      <c r="G489" s="9">
        <v>88.880300000000005</v>
      </c>
      <c r="H489" s="9">
        <v>478.57837000000001</v>
      </c>
      <c r="I489" s="9">
        <v>74.206069999999997</v>
      </c>
      <c r="J489" s="9">
        <v>167.32115999999999</v>
      </c>
      <c r="K489" s="9">
        <f t="shared" si="119"/>
        <v>2838.36816</v>
      </c>
      <c r="L489" s="9">
        <v>147.8125</v>
      </c>
      <c r="N489" s="8">
        <v>0.93240999999999996</v>
      </c>
      <c r="P489" s="8">
        <v>2040</v>
      </c>
      <c r="Q489" s="8" t="s">
        <v>40</v>
      </c>
      <c r="R489" s="8" t="s">
        <v>18</v>
      </c>
      <c r="S489" s="8" t="s">
        <v>22</v>
      </c>
      <c r="T489" s="7">
        <f t="shared" si="109"/>
        <v>3.4778892999999998E-2</v>
      </c>
      <c r="U489" s="7">
        <f t="shared" si="110"/>
        <v>1892.1815341535998</v>
      </c>
      <c r="V489" s="7">
        <f t="shared" si="111"/>
        <v>82.872880523000006</v>
      </c>
      <c r="W489" s="7">
        <f t="shared" si="112"/>
        <v>446.23125797169996</v>
      </c>
      <c r="X489" s="7">
        <f t="shared" si="113"/>
        <v>69.190481728699993</v>
      </c>
      <c r="Y489" s="7">
        <f t="shared" si="114"/>
        <v>156.01192279559999</v>
      </c>
      <c r="Z489" s="7">
        <f t="shared" si="115"/>
        <v>2646.5228560656001</v>
      </c>
      <c r="AA489" s="7">
        <f t="shared" si="116"/>
        <v>137.82185312499999</v>
      </c>
    </row>
    <row r="490" spans="1:27" s="4" customFormat="1" x14ac:dyDescent="0.25">
      <c r="A490" s="4">
        <v>2040</v>
      </c>
      <c r="B490" s="4" t="s">
        <v>40</v>
      </c>
      <c r="C490" s="4" t="s">
        <v>18</v>
      </c>
      <c r="D490" s="4" t="s">
        <v>23</v>
      </c>
      <c r="E490" s="5">
        <v>4.8809999999999999E-2</v>
      </c>
      <c r="F490" s="5">
        <v>2476.4509400000002</v>
      </c>
      <c r="G490" s="5">
        <v>109.71138999999999</v>
      </c>
      <c r="H490" s="5">
        <v>489.59237999999999</v>
      </c>
      <c r="I490" s="5">
        <v>91.341530000000006</v>
      </c>
      <c r="J490" s="5">
        <v>163.10019</v>
      </c>
      <c r="K490" s="5">
        <f t="shared" si="119"/>
        <v>3330.2452400000002</v>
      </c>
      <c r="L490" s="5">
        <v>186.24964</v>
      </c>
      <c r="N490" s="4">
        <v>1</v>
      </c>
      <c r="P490" s="4">
        <v>2040</v>
      </c>
      <c r="Q490" s="4" t="s">
        <v>40</v>
      </c>
      <c r="R490" s="4" t="s">
        <v>18</v>
      </c>
      <c r="S490" s="4" t="s">
        <v>23</v>
      </c>
      <c r="T490" s="7">
        <f t="shared" si="109"/>
        <v>4.8809999999999999E-2</v>
      </c>
      <c r="U490" s="7">
        <f t="shared" si="110"/>
        <v>2476.4509400000002</v>
      </c>
      <c r="V490" s="7">
        <f t="shared" si="111"/>
        <v>109.71138999999999</v>
      </c>
      <c r="W490" s="7">
        <f t="shared" si="112"/>
        <v>489.59237999999999</v>
      </c>
      <c r="X490" s="7">
        <f t="shared" si="113"/>
        <v>91.341530000000006</v>
      </c>
      <c r="Y490" s="7">
        <f t="shared" si="114"/>
        <v>163.10019</v>
      </c>
      <c r="Z490" s="7">
        <f t="shared" si="115"/>
        <v>3330.2452400000002</v>
      </c>
      <c r="AA490" s="7">
        <f t="shared" si="116"/>
        <v>186.24964</v>
      </c>
    </row>
    <row r="491" spans="1:27" s="6" customFormat="1" x14ac:dyDescent="0.25">
      <c r="A491" s="6">
        <v>2040</v>
      </c>
      <c r="B491" s="6" t="s">
        <v>40</v>
      </c>
      <c r="C491" s="6" t="s">
        <v>7</v>
      </c>
      <c r="D491" s="6" t="s">
        <v>6</v>
      </c>
      <c r="E491" s="7">
        <v>2.4099999999999998E-3</v>
      </c>
      <c r="F491" s="7">
        <v>95.50394</v>
      </c>
      <c r="G491" s="7">
        <v>2.9196399999999998</v>
      </c>
      <c r="H491" s="7">
        <v>19.30095</v>
      </c>
      <c r="I491" s="7">
        <v>20.942329999999998</v>
      </c>
      <c r="J491" s="7">
        <v>7.4833400000000001</v>
      </c>
      <c r="K491" s="7">
        <v>146.15260999999998</v>
      </c>
      <c r="L491" s="7">
        <v>8.6763499999999993</v>
      </c>
      <c r="N491" s="6">
        <v>0.83150000000000002</v>
      </c>
      <c r="P491" s="6">
        <v>2040</v>
      </c>
      <c r="Q491" s="6" t="s">
        <v>40</v>
      </c>
      <c r="R491" s="6" t="s">
        <v>7</v>
      </c>
      <c r="S491" s="6" t="s">
        <v>6</v>
      </c>
      <c r="T491" s="7">
        <f t="shared" si="109"/>
        <v>2.0039149999999998E-3</v>
      </c>
      <c r="U491" s="7">
        <f t="shared" si="110"/>
        <v>79.411526109999997</v>
      </c>
      <c r="V491" s="7">
        <f t="shared" si="111"/>
        <v>2.42768066</v>
      </c>
      <c r="W491" s="7">
        <f t="shared" si="112"/>
        <v>16.048739925</v>
      </c>
      <c r="X491" s="7">
        <f t="shared" si="113"/>
        <v>17.413547394999998</v>
      </c>
      <c r="Y491" s="7">
        <f t="shared" si="114"/>
        <v>6.2223972100000005</v>
      </c>
      <c r="Z491" s="7">
        <f t="shared" si="115"/>
        <v>121.52589521499999</v>
      </c>
      <c r="AA491" s="7">
        <f t="shared" si="116"/>
        <v>7.2143850249999995</v>
      </c>
    </row>
    <row r="492" spans="1:27" s="6" customFormat="1" x14ac:dyDescent="0.25">
      <c r="A492" s="6">
        <v>2040</v>
      </c>
      <c r="B492" s="6" t="s">
        <v>40</v>
      </c>
      <c r="C492" s="6" t="s">
        <v>7</v>
      </c>
      <c r="D492" s="6" t="s">
        <v>8</v>
      </c>
      <c r="E492" s="7">
        <v>5.1399999999999996E-3</v>
      </c>
      <c r="F492" s="7">
        <v>787.34866</v>
      </c>
      <c r="G492" s="7">
        <v>35.8949</v>
      </c>
      <c r="H492" s="7">
        <v>234.86781999999999</v>
      </c>
      <c r="I492" s="7">
        <v>36.62229</v>
      </c>
      <c r="J492" s="7">
        <v>90.812100000000001</v>
      </c>
      <c r="K492" s="7">
        <v>1185.5509100000002</v>
      </c>
      <c r="L492" s="7">
        <v>59.024590000000003</v>
      </c>
      <c r="N492" s="6">
        <v>0.108</v>
      </c>
      <c r="P492" s="6">
        <v>2040</v>
      </c>
      <c r="Q492" s="6" t="s">
        <v>40</v>
      </c>
      <c r="R492" s="6" t="s">
        <v>7</v>
      </c>
      <c r="S492" s="6" t="s">
        <v>8</v>
      </c>
      <c r="T492" s="7">
        <f t="shared" si="109"/>
        <v>5.5511999999999998E-4</v>
      </c>
      <c r="U492" s="7">
        <f t="shared" si="110"/>
        <v>85.033655280000005</v>
      </c>
      <c r="V492" s="7">
        <f t="shared" si="111"/>
        <v>3.8766492000000001</v>
      </c>
      <c r="W492" s="7">
        <f t="shared" si="112"/>
        <v>25.36572456</v>
      </c>
      <c r="X492" s="7">
        <f t="shared" si="113"/>
        <v>3.95520732</v>
      </c>
      <c r="Y492" s="7">
        <f t="shared" si="114"/>
        <v>9.8077068000000001</v>
      </c>
      <c r="Z492" s="7">
        <f t="shared" si="115"/>
        <v>128.03949828</v>
      </c>
      <c r="AA492" s="7">
        <f t="shared" si="116"/>
        <v>6.3746557200000007</v>
      </c>
    </row>
    <row r="493" spans="1:27" s="6" customFormat="1" x14ac:dyDescent="0.25">
      <c r="A493" s="6">
        <v>2040</v>
      </c>
      <c r="B493" s="6" t="s">
        <v>40</v>
      </c>
      <c r="C493" s="6" t="s">
        <v>7</v>
      </c>
      <c r="D493" s="6" t="s">
        <v>9</v>
      </c>
      <c r="E493" s="7">
        <v>4.9699999999999996E-3</v>
      </c>
      <c r="F493" s="7">
        <v>781.36824000000001</v>
      </c>
      <c r="G493" s="7">
        <v>32.750549999999997</v>
      </c>
      <c r="H493" s="7">
        <v>215.42440999999999</v>
      </c>
      <c r="I493" s="7">
        <v>36.487430000000003</v>
      </c>
      <c r="J493" s="7">
        <v>83.413749999999993</v>
      </c>
      <c r="K493" s="7">
        <v>1149.4493499999999</v>
      </c>
      <c r="L493" s="7">
        <v>57.67868</v>
      </c>
      <c r="N493" s="6">
        <v>0.63400000000000001</v>
      </c>
      <c r="P493" s="6">
        <v>2040</v>
      </c>
      <c r="Q493" s="6" t="s">
        <v>40</v>
      </c>
      <c r="R493" s="6" t="s">
        <v>7</v>
      </c>
      <c r="S493" s="6" t="s">
        <v>9</v>
      </c>
      <c r="T493" s="7">
        <f t="shared" si="109"/>
        <v>3.1509799999999998E-3</v>
      </c>
      <c r="U493" s="7">
        <f t="shared" si="110"/>
        <v>495.38746416000004</v>
      </c>
      <c r="V493" s="7">
        <f t="shared" si="111"/>
        <v>20.763848699999997</v>
      </c>
      <c r="W493" s="7">
        <f t="shared" si="112"/>
        <v>136.57907594</v>
      </c>
      <c r="X493" s="7">
        <f t="shared" si="113"/>
        <v>23.133030620000003</v>
      </c>
      <c r="Y493" s="7">
        <f t="shared" si="114"/>
        <v>52.884317499999995</v>
      </c>
      <c r="Z493" s="7">
        <f t="shared" si="115"/>
        <v>728.75088789999995</v>
      </c>
      <c r="AA493" s="7">
        <f t="shared" si="116"/>
        <v>36.568283120000004</v>
      </c>
    </row>
    <row r="494" spans="1:27" x14ac:dyDescent="0.25">
      <c r="A494">
        <v>2040</v>
      </c>
      <c r="B494" t="s">
        <v>40</v>
      </c>
      <c r="C494" t="s">
        <v>19</v>
      </c>
      <c r="D494" s="3" t="s">
        <v>24</v>
      </c>
      <c r="E494" s="1">
        <v>1.171E-2</v>
      </c>
      <c r="F494" s="1">
        <v>957.36995999999999</v>
      </c>
      <c r="G494" s="1">
        <v>48.206769999999999</v>
      </c>
      <c r="H494" s="1">
        <v>266.81905999999998</v>
      </c>
      <c r="I494" s="1">
        <v>41.447330000000001</v>
      </c>
      <c r="J494" s="1">
        <v>95.483019999999996</v>
      </c>
      <c r="K494" s="1">
        <f>SUM(E494:J494)</f>
        <v>1409.3378499999999</v>
      </c>
      <c r="L494" s="1">
        <v>72.197220000000002</v>
      </c>
      <c r="N494" s="1">
        <v>1.0025999999999999</v>
      </c>
      <c r="P494">
        <v>2040</v>
      </c>
      <c r="Q494" t="s">
        <v>40</v>
      </c>
      <c r="R494" t="s">
        <v>19</v>
      </c>
      <c r="S494" s="3" t="s">
        <v>24</v>
      </c>
      <c r="T494" s="7">
        <f t="shared" si="109"/>
        <v>1.1740446E-2</v>
      </c>
      <c r="U494" s="7">
        <f t="shared" si="110"/>
        <v>959.85912189599992</v>
      </c>
      <c r="V494" s="7">
        <f t="shared" si="111"/>
        <v>48.332107601999994</v>
      </c>
      <c r="W494" s="7">
        <f t="shared" si="112"/>
        <v>267.51278955599997</v>
      </c>
      <c r="X494" s="7">
        <f t="shared" si="113"/>
        <v>41.555093057999997</v>
      </c>
      <c r="Y494" s="7">
        <f t="shared" si="114"/>
        <v>95.731275851999996</v>
      </c>
      <c r="Z494" s="7">
        <f t="shared" si="115"/>
        <v>1413.0021284099998</v>
      </c>
      <c r="AA494" s="7">
        <f t="shared" si="116"/>
        <v>72.384932771999999</v>
      </c>
    </row>
    <row r="495" spans="1:27" s="8" customFormat="1" x14ac:dyDescent="0.25">
      <c r="A495" s="8">
        <v>2040</v>
      </c>
      <c r="B495" s="8" t="s">
        <v>40</v>
      </c>
      <c r="C495" s="8" t="s">
        <v>19</v>
      </c>
      <c r="D495" s="8" t="s">
        <v>25</v>
      </c>
      <c r="E495" s="9">
        <v>1.494E-2</v>
      </c>
      <c r="F495" s="9">
        <v>1268.3857800000001</v>
      </c>
      <c r="G495" s="9">
        <v>65.180679999999995</v>
      </c>
      <c r="H495" s="9">
        <v>350.55649</v>
      </c>
      <c r="I495" s="9">
        <v>49.745010000000001</v>
      </c>
      <c r="J495" s="9">
        <v>124.63014</v>
      </c>
      <c r="K495" s="9">
        <f t="shared" ref="K495:K503" si="120">SUM(E495:J495)</f>
        <v>1858.51304</v>
      </c>
      <c r="L495" s="9">
        <v>99.814599999999999</v>
      </c>
      <c r="N495" s="8">
        <v>0.93240999999999996</v>
      </c>
      <c r="P495" s="8">
        <v>2040</v>
      </c>
      <c r="Q495" s="8" t="s">
        <v>40</v>
      </c>
      <c r="R495" s="8" t="s">
        <v>19</v>
      </c>
      <c r="S495" s="8" t="s">
        <v>25</v>
      </c>
      <c r="T495" s="7">
        <f t="shared" si="109"/>
        <v>1.3930205399999999E-2</v>
      </c>
      <c r="U495" s="7">
        <f t="shared" si="110"/>
        <v>1182.6555851298001</v>
      </c>
      <c r="V495" s="7">
        <f t="shared" si="111"/>
        <v>60.775117838799993</v>
      </c>
      <c r="W495" s="7">
        <f t="shared" si="112"/>
        <v>326.86237684089997</v>
      </c>
      <c r="X495" s="7">
        <f t="shared" si="113"/>
        <v>46.382744774099997</v>
      </c>
      <c r="Y495" s="7">
        <f t="shared" si="114"/>
        <v>116.2063888374</v>
      </c>
      <c r="Z495" s="7">
        <f t="shared" si="115"/>
        <v>1732.8961436263999</v>
      </c>
      <c r="AA495" s="7">
        <f t="shared" si="116"/>
        <v>93.068131185999988</v>
      </c>
    </row>
    <row r="496" spans="1:27" s="4" customFormat="1" x14ac:dyDescent="0.25">
      <c r="A496" s="4">
        <v>2040</v>
      </c>
      <c r="B496" s="4" t="s">
        <v>40</v>
      </c>
      <c r="C496" s="4" t="s">
        <v>19</v>
      </c>
      <c r="D496" s="4" t="s">
        <v>26</v>
      </c>
      <c r="E496" s="5">
        <v>2.7959999999999999E-2</v>
      </c>
      <c r="F496" s="5">
        <v>1766.925</v>
      </c>
      <c r="G496" s="5">
        <v>87.613619999999997</v>
      </c>
      <c r="H496" s="5">
        <v>370.22349000000003</v>
      </c>
      <c r="I496" s="5">
        <v>68.533799999999999</v>
      </c>
      <c r="J496" s="5">
        <v>123.29465999999999</v>
      </c>
      <c r="K496" s="5">
        <f t="shared" si="120"/>
        <v>2416.6185300000002</v>
      </c>
      <c r="L496" s="5">
        <v>141.49591000000001</v>
      </c>
      <c r="N496" s="4">
        <v>1</v>
      </c>
      <c r="P496" s="4">
        <v>2040</v>
      </c>
      <c r="Q496" s="4" t="s">
        <v>40</v>
      </c>
      <c r="R496" s="4" t="s">
        <v>19</v>
      </c>
      <c r="S496" s="4" t="s">
        <v>26</v>
      </c>
      <c r="T496" s="7">
        <f t="shared" si="109"/>
        <v>2.7959999999999999E-2</v>
      </c>
      <c r="U496" s="7">
        <f t="shared" si="110"/>
        <v>1766.925</v>
      </c>
      <c r="V496" s="7">
        <f t="shared" si="111"/>
        <v>87.613619999999997</v>
      </c>
      <c r="W496" s="7">
        <f t="shared" si="112"/>
        <v>370.22349000000003</v>
      </c>
      <c r="X496" s="7">
        <f t="shared" si="113"/>
        <v>68.533799999999999</v>
      </c>
      <c r="Y496" s="7">
        <f t="shared" si="114"/>
        <v>123.29465999999999</v>
      </c>
      <c r="Z496" s="7">
        <f t="shared" si="115"/>
        <v>2416.6185300000002</v>
      </c>
      <c r="AA496" s="7">
        <f t="shared" si="116"/>
        <v>141.49591000000001</v>
      </c>
    </row>
    <row r="497" spans="1:27" s="6" customFormat="1" x14ac:dyDescent="0.25">
      <c r="A497" s="6">
        <v>2040</v>
      </c>
      <c r="B497" s="6" t="s">
        <v>40</v>
      </c>
      <c r="C497" s="6" t="s">
        <v>7</v>
      </c>
      <c r="D497" s="6" t="s">
        <v>6</v>
      </c>
      <c r="E497" s="7">
        <v>2.4099999999999998E-3</v>
      </c>
      <c r="F497" s="7">
        <v>95.50394</v>
      </c>
      <c r="G497" s="7">
        <v>2.9196399999999998</v>
      </c>
      <c r="H497" s="7">
        <v>19.30095</v>
      </c>
      <c r="I497" s="7">
        <v>20.942329999999998</v>
      </c>
      <c r="J497" s="7">
        <v>7.4833400000000001</v>
      </c>
      <c r="K497" s="7">
        <v>146.15260999999998</v>
      </c>
      <c r="L497" s="7">
        <v>8.6763499999999993</v>
      </c>
      <c r="N497" s="6">
        <v>1.2737000000000001</v>
      </c>
      <c r="P497" s="6">
        <v>2040</v>
      </c>
      <c r="Q497" s="6" t="s">
        <v>40</v>
      </c>
      <c r="R497" s="6" t="s">
        <v>7</v>
      </c>
      <c r="S497" s="6" t="s">
        <v>6</v>
      </c>
      <c r="T497" s="7">
        <f t="shared" si="109"/>
        <v>3.0696169999999997E-3</v>
      </c>
      <c r="U497" s="7">
        <f t="shared" si="110"/>
        <v>121.64336837800001</v>
      </c>
      <c r="V497" s="7">
        <f t="shared" si="111"/>
        <v>3.7187454679999998</v>
      </c>
      <c r="W497" s="7">
        <f t="shared" si="112"/>
        <v>24.583620015000001</v>
      </c>
      <c r="X497" s="7">
        <f t="shared" si="113"/>
        <v>26.674245720999998</v>
      </c>
      <c r="Y497" s="7">
        <f t="shared" si="114"/>
        <v>9.5315301580000007</v>
      </c>
      <c r="Z497" s="7">
        <f t="shared" si="115"/>
        <v>186.15457935699999</v>
      </c>
      <c r="AA497" s="7">
        <f t="shared" si="116"/>
        <v>11.051066994999999</v>
      </c>
    </row>
    <row r="498" spans="1:27" s="6" customFormat="1" x14ac:dyDescent="0.25">
      <c r="A498" s="6">
        <v>2040</v>
      </c>
      <c r="B498" s="6" t="s">
        <v>40</v>
      </c>
      <c r="C498" s="6" t="s">
        <v>7</v>
      </c>
      <c r="D498" s="6" t="s">
        <v>8</v>
      </c>
      <c r="E498" s="7">
        <v>5.1399999999999996E-3</v>
      </c>
      <c r="F498" s="7">
        <v>787.34866</v>
      </c>
      <c r="G498" s="7">
        <v>35.8949</v>
      </c>
      <c r="H498" s="7">
        <v>234.86781999999999</v>
      </c>
      <c r="I498" s="7">
        <v>36.62229</v>
      </c>
      <c r="J498" s="7">
        <v>90.812100000000001</v>
      </c>
      <c r="K498" s="7">
        <v>1185.5509100000002</v>
      </c>
      <c r="L498" s="7">
        <v>59.024590000000003</v>
      </c>
      <c r="N498" s="6">
        <v>0.16539999999999999</v>
      </c>
      <c r="P498" s="6">
        <v>2040</v>
      </c>
      <c r="Q498" s="6" t="s">
        <v>40</v>
      </c>
      <c r="R498" s="6" t="s">
        <v>7</v>
      </c>
      <c r="S498" s="6" t="s">
        <v>8</v>
      </c>
      <c r="T498" s="7">
        <f t="shared" si="109"/>
        <v>8.5015599999999992E-4</v>
      </c>
      <c r="U498" s="7">
        <f t="shared" si="110"/>
        <v>130.227468364</v>
      </c>
      <c r="V498" s="7">
        <f t="shared" si="111"/>
        <v>5.9370164599999997</v>
      </c>
      <c r="W498" s="7">
        <f t="shared" si="112"/>
        <v>38.847137427999996</v>
      </c>
      <c r="X498" s="7">
        <f t="shared" si="113"/>
        <v>6.0573267659999992</v>
      </c>
      <c r="Y498" s="7">
        <f t="shared" si="114"/>
        <v>15.020321339999999</v>
      </c>
      <c r="Z498" s="7">
        <f t="shared" si="115"/>
        <v>196.09012051400001</v>
      </c>
      <c r="AA498" s="7">
        <f t="shared" si="116"/>
        <v>9.7626671859999998</v>
      </c>
    </row>
    <row r="499" spans="1:27" s="6" customFormat="1" x14ac:dyDescent="0.25">
      <c r="A499" s="6">
        <v>2040</v>
      </c>
      <c r="B499" s="6" t="s">
        <v>40</v>
      </c>
      <c r="C499" s="6" t="s">
        <v>7</v>
      </c>
      <c r="D499" s="6" t="s">
        <v>9</v>
      </c>
      <c r="E499" s="7">
        <v>4.9699999999999996E-3</v>
      </c>
      <c r="F499" s="7">
        <v>781.36824000000001</v>
      </c>
      <c r="G499" s="7">
        <v>32.750549999999997</v>
      </c>
      <c r="H499" s="7">
        <v>215.42440999999999</v>
      </c>
      <c r="I499" s="7">
        <v>36.487430000000003</v>
      </c>
      <c r="J499" s="7">
        <v>83.413749999999993</v>
      </c>
      <c r="K499" s="7">
        <v>1149.4493499999999</v>
      </c>
      <c r="L499" s="7">
        <v>57.67868</v>
      </c>
      <c r="N499" s="6">
        <v>0.97119999999999995</v>
      </c>
      <c r="P499" s="6">
        <v>2040</v>
      </c>
      <c r="Q499" s="6" t="s">
        <v>40</v>
      </c>
      <c r="R499" s="6" t="s">
        <v>7</v>
      </c>
      <c r="S499" s="6" t="s">
        <v>9</v>
      </c>
      <c r="T499" s="7">
        <f t="shared" si="109"/>
        <v>4.8268639999999993E-3</v>
      </c>
      <c r="U499" s="7">
        <f t="shared" si="110"/>
        <v>758.86483468799997</v>
      </c>
      <c r="V499" s="7">
        <f t="shared" si="111"/>
        <v>31.807334159999996</v>
      </c>
      <c r="W499" s="7">
        <f t="shared" si="112"/>
        <v>209.22018699199998</v>
      </c>
      <c r="X499" s="7">
        <f t="shared" si="113"/>
        <v>35.436592015999999</v>
      </c>
      <c r="Y499" s="7">
        <f t="shared" si="114"/>
        <v>81.011433999999994</v>
      </c>
      <c r="Z499" s="7">
        <f t="shared" si="115"/>
        <v>1116.3452087199998</v>
      </c>
      <c r="AA499" s="7">
        <f t="shared" si="116"/>
        <v>56.017534015999999</v>
      </c>
    </row>
    <row r="500" spans="1:27" x14ac:dyDescent="0.25">
      <c r="A500">
        <v>2040</v>
      </c>
      <c r="B500" t="s">
        <v>40</v>
      </c>
      <c r="C500" t="s">
        <v>20</v>
      </c>
      <c r="D500" s="3" t="s">
        <v>28</v>
      </c>
      <c r="E500" s="1">
        <v>1.183E-2</v>
      </c>
      <c r="F500" s="1">
        <v>1469.51421</v>
      </c>
      <c r="G500" s="1">
        <v>71.613720000000001</v>
      </c>
      <c r="H500" s="1">
        <v>416.80538000000001</v>
      </c>
      <c r="I500" s="1">
        <v>52.142400000000002</v>
      </c>
      <c r="J500" s="1">
        <v>153.21514999999999</v>
      </c>
      <c r="K500" s="1">
        <f t="shared" si="120"/>
        <v>2163.30269</v>
      </c>
      <c r="L500" s="1">
        <v>111.16837</v>
      </c>
      <c r="N500" s="1">
        <v>1.0623</v>
      </c>
      <c r="P500">
        <v>2040</v>
      </c>
      <c r="Q500" t="s">
        <v>40</v>
      </c>
      <c r="R500" t="s">
        <v>20</v>
      </c>
      <c r="S500" s="3" t="s">
        <v>28</v>
      </c>
      <c r="T500" s="7">
        <f t="shared" si="109"/>
        <v>1.2567009000000001E-2</v>
      </c>
      <c r="U500" s="7">
        <f t="shared" si="110"/>
        <v>1561.064945283</v>
      </c>
      <c r="V500" s="7">
        <f t="shared" si="111"/>
        <v>76.075254756000007</v>
      </c>
      <c r="W500" s="7">
        <f t="shared" si="112"/>
        <v>442.77235517400004</v>
      </c>
      <c r="X500" s="7">
        <f t="shared" si="113"/>
        <v>55.390871520000005</v>
      </c>
      <c r="Y500" s="7">
        <f t="shared" si="114"/>
        <v>162.760453845</v>
      </c>
      <c r="Z500" s="7">
        <f t="shared" si="115"/>
        <v>2298.0764475870001</v>
      </c>
      <c r="AA500" s="7">
        <f t="shared" si="116"/>
        <v>118.094159451</v>
      </c>
    </row>
    <row r="501" spans="1:27" s="10" customFormat="1" x14ac:dyDescent="0.25">
      <c r="A501" s="10">
        <v>2040</v>
      </c>
      <c r="B501" s="10" t="s">
        <v>40</v>
      </c>
      <c r="C501" s="10" t="s">
        <v>20</v>
      </c>
      <c r="D501" s="10" t="s">
        <v>27</v>
      </c>
      <c r="E501" s="11">
        <v>3.8469999999999997E-2</v>
      </c>
      <c r="F501" s="11">
        <v>2135.8825499999998</v>
      </c>
      <c r="G501" s="11">
        <v>98.603629999999995</v>
      </c>
      <c r="H501" s="11">
        <v>515.51750000000004</v>
      </c>
      <c r="I501" s="11">
        <v>70.906059999999997</v>
      </c>
      <c r="J501" s="11">
        <v>176.78368</v>
      </c>
      <c r="K501" s="11">
        <f t="shared" si="120"/>
        <v>2997.7318899999996</v>
      </c>
      <c r="L501" s="11">
        <v>153.9547</v>
      </c>
      <c r="N501" s="10">
        <v>0.98834999999999995</v>
      </c>
      <c r="P501" s="10">
        <v>2040</v>
      </c>
      <c r="Q501" s="10" t="s">
        <v>40</v>
      </c>
      <c r="R501" s="10" t="s">
        <v>20</v>
      </c>
      <c r="S501" s="10" t="s">
        <v>27</v>
      </c>
      <c r="T501" s="7">
        <f t="shared" si="109"/>
        <v>3.8021824499999995E-2</v>
      </c>
      <c r="U501" s="7">
        <f t="shared" si="110"/>
        <v>2110.9995182924995</v>
      </c>
      <c r="V501" s="7">
        <f t="shared" si="111"/>
        <v>97.454897710499992</v>
      </c>
      <c r="W501" s="7">
        <f t="shared" si="112"/>
        <v>509.51172112500001</v>
      </c>
      <c r="X501" s="7">
        <f t="shared" si="113"/>
        <v>70.080004400999997</v>
      </c>
      <c r="Y501" s="7">
        <f t="shared" si="114"/>
        <v>174.72415012799999</v>
      </c>
      <c r="Z501" s="7">
        <f t="shared" si="115"/>
        <v>2962.8083134814992</v>
      </c>
      <c r="AA501" s="7">
        <f t="shared" si="116"/>
        <v>152.16112774499999</v>
      </c>
    </row>
    <row r="502" spans="1:27" s="8" customFormat="1" x14ac:dyDescent="0.25">
      <c r="A502" s="8">
        <v>2040</v>
      </c>
      <c r="B502" s="8" t="s">
        <v>40</v>
      </c>
      <c r="C502" s="8" t="s">
        <v>20</v>
      </c>
      <c r="D502" s="8" t="s">
        <v>29</v>
      </c>
      <c r="E502" s="9">
        <v>4.3130000000000002E-2</v>
      </c>
      <c r="F502" s="9">
        <v>2502.96137</v>
      </c>
      <c r="G502" s="9">
        <v>117.86378000000001</v>
      </c>
      <c r="H502" s="9">
        <v>610.09451000000001</v>
      </c>
      <c r="I502" s="9">
        <v>80.337119999999999</v>
      </c>
      <c r="J502" s="9">
        <v>209.34796</v>
      </c>
      <c r="K502" s="9">
        <f t="shared" si="120"/>
        <v>3520.6478700000002</v>
      </c>
      <c r="L502" s="9">
        <v>185.37290999999999</v>
      </c>
      <c r="N502" s="8">
        <v>0.93240999999999996</v>
      </c>
      <c r="P502" s="8">
        <v>2040</v>
      </c>
      <c r="Q502" s="8" t="s">
        <v>40</v>
      </c>
      <c r="R502" s="8" t="s">
        <v>20</v>
      </c>
      <c r="S502" s="8" t="s">
        <v>29</v>
      </c>
      <c r="T502" s="7">
        <f t="shared" si="109"/>
        <v>4.0214843299999997E-2</v>
      </c>
      <c r="U502" s="7">
        <f t="shared" si="110"/>
        <v>2333.7862110016999</v>
      </c>
      <c r="V502" s="7">
        <f t="shared" si="111"/>
        <v>109.8973671098</v>
      </c>
      <c r="W502" s="7">
        <f t="shared" si="112"/>
        <v>568.85822206909995</v>
      </c>
      <c r="X502" s="7">
        <f t="shared" si="113"/>
        <v>74.90713405919999</v>
      </c>
      <c r="Y502" s="7">
        <f t="shared" si="114"/>
        <v>195.19813138359999</v>
      </c>
      <c r="Z502" s="7">
        <f t="shared" si="115"/>
        <v>3282.6872804667</v>
      </c>
      <c r="AA502" s="7">
        <f t="shared" si="116"/>
        <v>172.84355501309997</v>
      </c>
    </row>
    <row r="503" spans="1:27" s="4" customFormat="1" x14ac:dyDescent="0.25">
      <c r="A503" s="4">
        <v>2040</v>
      </c>
      <c r="B503" s="4" t="s">
        <v>40</v>
      </c>
      <c r="C503" s="4" t="s">
        <v>20</v>
      </c>
      <c r="D503" s="4" t="s">
        <v>30</v>
      </c>
      <c r="E503" s="5">
        <v>5.407E-2</v>
      </c>
      <c r="F503" s="5">
        <v>2914.9080199999999</v>
      </c>
      <c r="G503" s="5">
        <v>136.47765999999999</v>
      </c>
      <c r="H503" s="5">
        <v>613.10019999999997</v>
      </c>
      <c r="I503" s="5">
        <v>97.100909999999999</v>
      </c>
      <c r="J503" s="5">
        <v>202.34665000000001</v>
      </c>
      <c r="K503" s="5">
        <f t="shared" si="120"/>
        <v>3963.9875099999999</v>
      </c>
      <c r="L503" s="5">
        <v>221.05829</v>
      </c>
      <c r="N503" s="4">
        <v>1</v>
      </c>
      <c r="P503" s="4">
        <v>2040</v>
      </c>
      <c r="Q503" s="4" t="s">
        <v>40</v>
      </c>
      <c r="R503" s="4" t="s">
        <v>20</v>
      </c>
      <c r="S503" s="4" t="s">
        <v>30</v>
      </c>
      <c r="T503" s="7">
        <f t="shared" si="109"/>
        <v>5.407E-2</v>
      </c>
      <c r="U503" s="7">
        <f t="shared" si="110"/>
        <v>2914.9080199999999</v>
      </c>
      <c r="V503" s="7">
        <f t="shared" si="111"/>
        <v>136.47765999999999</v>
      </c>
      <c r="W503" s="7">
        <f t="shared" si="112"/>
        <v>613.10019999999997</v>
      </c>
      <c r="X503" s="7">
        <f t="shared" si="113"/>
        <v>97.100909999999999</v>
      </c>
      <c r="Y503" s="7">
        <f t="shared" si="114"/>
        <v>202.34665000000001</v>
      </c>
      <c r="Z503" s="7">
        <f t="shared" si="115"/>
        <v>3963.9875099999999</v>
      </c>
      <c r="AA503" s="7">
        <f t="shared" si="116"/>
        <v>221.05829</v>
      </c>
    </row>
    <row r="504" spans="1:27" x14ac:dyDescent="0.25">
      <c r="T504" s="7">
        <f t="shared" si="109"/>
        <v>0</v>
      </c>
      <c r="U504" s="7">
        <f t="shared" si="110"/>
        <v>0</v>
      </c>
      <c r="V504" s="7">
        <f t="shared" si="111"/>
        <v>0</v>
      </c>
      <c r="W504" s="7">
        <f t="shared" si="112"/>
        <v>0</v>
      </c>
      <c r="X504" s="7">
        <f t="shared" si="113"/>
        <v>0</v>
      </c>
      <c r="Y504" s="7">
        <f t="shared" si="114"/>
        <v>0</v>
      </c>
      <c r="Z504" s="7">
        <f t="shared" si="115"/>
        <v>0</v>
      </c>
      <c r="AA504" s="7">
        <f t="shared" si="116"/>
        <v>0</v>
      </c>
    </row>
    <row r="505" spans="1:27" x14ac:dyDescent="0.25">
      <c r="T505" s="7">
        <f t="shared" si="109"/>
        <v>0</v>
      </c>
      <c r="U505" s="7">
        <f t="shared" si="110"/>
        <v>0</v>
      </c>
      <c r="V505" s="7">
        <f t="shared" si="111"/>
        <v>0</v>
      </c>
      <c r="W505" s="7">
        <f t="shared" si="112"/>
        <v>0</v>
      </c>
      <c r="X505" s="7">
        <f t="shared" si="113"/>
        <v>0</v>
      </c>
      <c r="Y505" s="7">
        <f t="shared" si="114"/>
        <v>0</v>
      </c>
      <c r="Z505" s="7">
        <f t="shared" si="115"/>
        <v>0</v>
      </c>
      <c r="AA505" s="7">
        <f t="shared" si="116"/>
        <v>0</v>
      </c>
    </row>
    <row r="506" spans="1:27" s="6" customFormat="1" x14ac:dyDescent="0.25">
      <c r="A506" s="6">
        <v>2045</v>
      </c>
      <c r="B506" s="6" t="s">
        <v>40</v>
      </c>
      <c r="C506" s="6" t="s">
        <v>7</v>
      </c>
      <c r="D506" s="6" t="s">
        <v>6</v>
      </c>
      <c r="E506" s="7">
        <v>2.4099999999999998E-3</v>
      </c>
      <c r="F506" s="7">
        <v>94.601950000000002</v>
      </c>
      <c r="G506" s="7">
        <v>2.7679499999999999</v>
      </c>
      <c r="H506" s="7">
        <v>18.441189999999999</v>
      </c>
      <c r="I506" s="7">
        <v>20.890170000000001</v>
      </c>
      <c r="J506" s="7">
        <v>7.29617</v>
      </c>
      <c r="K506" s="7">
        <f t="shared" ref="K506:K512" si="121">SUM(E506:J506)</f>
        <v>143.99984000000001</v>
      </c>
      <c r="L506" s="7">
        <v>8.55579</v>
      </c>
      <c r="N506" s="6">
        <v>1.4399</v>
      </c>
      <c r="P506" s="6">
        <v>2045</v>
      </c>
      <c r="Q506" s="6" t="s">
        <v>40</v>
      </c>
      <c r="R506" s="6" t="s">
        <v>7</v>
      </c>
      <c r="S506" s="6" t="s">
        <v>6</v>
      </c>
      <c r="T506" s="7">
        <f t="shared" si="109"/>
        <v>3.4701589999999996E-3</v>
      </c>
      <c r="U506" s="7">
        <f t="shared" si="110"/>
        <v>136.217347805</v>
      </c>
      <c r="V506" s="7">
        <f t="shared" si="111"/>
        <v>3.9855712049999998</v>
      </c>
      <c r="W506" s="7">
        <f t="shared" si="112"/>
        <v>26.553469480999997</v>
      </c>
      <c r="X506" s="7">
        <f t="shared" si="113"/>
        <v>30.079755783</v>
      </c>
      <c r="Y506" s="7">
        <f t="shared" si="114"/>
        <v>10.505755183</v>
      </c>
      <c r="Z506" s="7">
        <f t="shared" si="115"/>
        <v>207.345369616</v>
      </c>
      <c r="AA506" s="7">
        <f t="shared" si="116"/>
        <v>12.319482020999999</v>
      </c>
    </row>
    <row r="507" spans="1:27" s="6" customFormat="1" x14ac:dyDescent="0.25">
      <c r="A507" s="6">
        <v>2045</v>
      </c>
      <c r="B507" s="6" t="s">
        <v>40</v>
      </c>
      <c r="C507" s="6" t="s">
        <v>7</v>
      </c>
      <c r="D507" s="6" t="s">
        <v>8</v>
      </c>
      <c r="E507" s="7">
        <v>5.11E-3</v>
      </c>
      <c r="F507" s="7">
        <v>776.69759999999997</v>
      </c>
      <c r="G507" s="7">
        <v>34.072159999999997</v>
      </c>
      <c r="H507" s="7">
        <v>224.55595</v>
      </c>
      <c r="I507" s="7">
        <v>35.997140000000002</v>
      </c>
      <c r="J507" s="7">
        <v>88.585530000000006</v>
      </c>
      <c r="K507" s="7">
        <f t="shared" si="121"/>
        <v>1159.9134899999999</v>
      </c>
      <c r="L507" s="7">
        <v>57.584589999999999</v>
      </c>
      <c r="N507" s="6">
        <v>0.187</v>
      </c>
      <c r="P507" s="6">
        <v>2045</v>
      </c>
      <c r="Q507" s="6" t="s">
        <v>40</v>
      </c>
      <c r="R507" s="6" t="s">
        <v>7</v>
      </c>
      <c r="S507" s="6" t="s">
        <v>8</v>
      </c>
      <c r="T507" s="7">
        <f t="shared" si="109"/>
        <v>9.5556999999999999E-4</v>
      </c>
      <c r="U507" s="7">
        <f t="shared" si="110"/>
        <v>145.2424512</v>
      </c>
      <c r="V507" s="7">
        <f t="shared" si="111"/>
        <v>6.3714939199999989</v>
      </c>
      <c r="W507" s="7">
        <f t="shared" si="112"/>
        <v>41.991962649999998</v>
      </c>
      <c r="X507" s="7">
        <f t="shared" si="113"/>
        <v>6.7314651800000007</v>
      </c>
      <c r="Y507" s="7">
        <f t="shared" si="114"/>
        <v>16.565494109999999</v>
      </c>
      <c r="Z507" s="7">
        <f t="shared" si="115"/>
        <v>216.90382262999998</v>
      </c>
      <c r="AA507" s="7">
        <f t="shared" si="116"/>
        <v>10.76831833</v>
      </c>
    </row>
    <row r="508" spans="1:27" s="6" customFormat="1" x14ac:dyDescent="0.25">
      <c r="A508" s="6">
        <v>2045</v>
      </c>
      <c r="B508" s="6" t="s">
        <v>40</v>
      </c>
      <c r="C508" s="6" t="s">
        <v>7</v>
      </c>
      <c r="D508" s="6" t="s">
        <v>9</v>
      </c>
      <c r="E508" s="7">
        <v>4.9500000000000004E-3</v>
      </c>
      <c r="F508" s="7">
        <v>771.57447000000002</v>
      </c>
      <c r="G508" s="7">
        <v>31.074960000000001</v>
      </c>
      <c r="H508" s="7">
        <v>205.94476</v>
      </c>
      <c r="I508" s="7">
        <v>35.91272</v>
      </c>
      <c r="J508" s="7">
        <v>81.366619999999998</v>
      </c>
      <c r="K508" s="7">
        <f t="shared" si="121"/>
        <v>1125.8784800000001</v>
      </c>
      <c r="L508" s="7">
        <v>56.354810000000001</v>
      </c>
      <c r="N508" s="6">
        <v>1.0979000000000001</v>
      </c>
      <c r="P508" s="6">
        <v>2045</v>
      </c>
      <c r="Q508" s="6" t="s">
        <v>40</v>
      </c>
      <c r="R508" s="6" t="s">
        <v>7</v>
      </c>
      <c r="S508" s="6" t="s">
        <v>9</v>
      </c>
      <c r="T508" s="7">
        <f t="shared" si="109"/>
        <v>5.4346050000000012E-3</v>
      </c>
      <c r="U508" s="7">
        <f t="shared" si="110"/>
        <v>847.11161061300015</v>
      </c>
      <c r="V508" s="7">
        <f t="shared" si="111"/>
        <v>34.117198584</v>
      </c>
      <c r="W508" s="7">
        <f t="shared" si="112"/>
        <v>226.10675200400001</v>
      </c>
      <c r="X508" s="7">
        <f t="shared" si="113"/>
        <v>39.428575288000005</v>
      </c>
      <c r="Y508" s="7">
        <f t="shared" si="114"/>
        <v>89.332412098000006</v>
      </c>
      <c r="Z508" s="7">
        <f t="shared" si="115"/>
        <v>1236.1019831920003</v>
      </c>
      <c r="AA508" s="7">
        <f t="shared" si="116"/>
        <v>61.871945899000004</v>
      </c>
    </row>
    <row r="509" spans="1:27" x14ac:dyDescent="0.25">
      <c r="A509">
        <v>2045</v>
      </c>
      <c r="B509" t="s">
        <v>40</v>
      </c>
      <c r="C509" t="s">
        <v>18</v>
      </c>
      <c r="D509" s="3" t="s">
        <v>17</v>
      </c>
      <c r="E509" s="1">
        <v>6.2300000000000003E-3</v>
      </c>
      <c r="F509" s="1">
        <v>980.39004</v>
      </c>
      <c r="G509" s="1">
        <v>41.323160000000001</v>
      </c>
      <c r="H509" s="1">
        <v>271.62515000000002</v>
      </c>
      <c r="I509" s="1">
        <v>43.306870000000004</v>
      </c>
      <c r="J509" s="1">
        <v>106.96168</v>
      </c>
      <c r="K509" s="1">
        <f t="shared" si="121"/>
        <v>1443.6131299999997</v>
      </c>
      <c r="L509" s="1">
        <v>71.967839999999995</v>
      </c>
      <c r="N509" s="1">
        <v>1.1269</v>
      </c>
      <c r="P509">
        <v>2045</v>
      </c>
      <c r="Q509" t="s">
        <v>40</v>
      </c>
      <c r="R509" t="s">
        <v>18</v>
      </c>
      <c r="S509" s="3" t="s">
        <v>17</v>
      </c>
      <c r="T509" s="7">
        <f t="shared" si="109"/>
        <v>7.020587E-3</v>
      </c>
      <c r="U509" s="7">
        <f t="shared" si="110"/>
        <v>1104.801536076</v>
      </c>
      <c r="V509" s="7">
        <f t="shared" si="111"/>
        <v>46.567069004000004</v>
      </c>
      <c r="W509" s="7">
        <f t="shared" si="112"/>
        <v>306.09438153500002</v>
      </c>
      <c r="X509" s="7">
        <f t="shared" si="113"/>
        <v>48.802511803000002</v>
      </c>
      <c r="Y509" s="7">
        <f t="shared" si="114"/>
        <v>120.535117192</v>
      </c>
      <c r="Z509" s="7">
        <f t="shared" si="115"/>
        <v>1626.8076361969997</v>
      </c>
      <c r="AA509" s="7">
        <f t="shared" si="116"/>
        <v>81.100558895999995</v>
      </c>
    </row>
    <row r="510" spans="1:27" s="10" customFormat="1" x14ac:dyDescent="0.25">
      <c r="A510" s="10">
        <v>2045</v>
      </c>
      <c r="B510" s="10" t="s">
        <v>40</v>
      </c>
      <c r="C510" s="10" t="s">
        <v>18</v>
      </c>
      <c r="D510" s="10" t="s">
        <v>21</v>
      </c>
      <c r="E510" s="11">
        <v>3.2939999999999997E-2</v>
      </c>
      <c r="F510" s="11">
        <v>1673.71994</v>
      </c>
      <c r="G510" s="11">
        <v>68.640820000000005</v>
      </c>
      <c r="H510" s="11">
        <v>376.61928999999998</v>
      </c>
      <c r="I510" s="11">
        <v>64.223100000000002</v>
      </c>
      <c r="J510" s="11">
        <v>133.92994999999999</v>
      </c>
      <c r="K510" s="11">
        <f t="shared" si="121"/>
        <v>2317.1660400000005</v>
      </c>
      <c r="L510" s="11">
        <v>116.44847</v>
      </c>
      <c r="N510" s="10">
        <v>0.98834999999999995</v>
      </c>
      <c r="P510" s="10">
        <v>2045</v>
      </c>
      <c r="Q510" s="10" t="s">
        <v>40</v>
      </c>
      <c r="R510" s="10" t="s">
        <v>18</v>
      </c>
      <c r="S510" s="10" t="s">
        <v>21</v>
      </c>
      <c r="T510" s="7">
        <f t="shared" si="109"/>
        <v>3.2556248999999995E-2</v>
      </c>
      <c r="U510" s="7">
        <f t="shared" si="110"/>
        <v>1654.2211026989999</v>
      </c>
      <c r="V510" s="7">
        <f t="shared" si="111"/>
        <v>67.841154447000008</v>
      </c>
      <c r="W510" s="7">
        <f t="shared" si="112"/>
        <v>372.23167527149997</v>
      </c>
      <c r="X510" s="7">
        <f t="shared" si="113"/>
        <v>63.474900884999997</v>
      </c>
      <c r="Y510" s="7">
        <f t="shared" si="114"/>
        <v>132.36966608249998</v>
      </c>
      <c r="Z510" s="7">
        <f t="shared" si="115"/>
        <v>2290.1710556340004</v>
      </c>
      <c r="AA510" s="7">
        <f t="shared" si="116"/>
        <v>115.0918453245</v>
      </c>
    </row>
    <row r="511" spans="1:27" s="8" customFormat="1" x14ac:dyDescent="0.25">
      <c r="A511" s="8">
        <v>2045</v>
      </c>
      <c r="B511" s="8" t="s">
        <v>40</v>
      </c>
      <c r="C511" s="8" t="s">
        <v>18</v>
      </c>
      <c r="D511" s="8" t="s">
        <v>22</v>
      </c>
      <c r="E511" s="9">
        <v>3.7260000000000001E-2</v>
      </c>
      <c r="F511" s="9">
        <v>2010.5890999999999</v>
      </c>
      <c r="G511" s="9">
        <v>85.686160000000001</v>
      </c>
      <c r="H511" s="9">
        <v>460.49862000000002</v>
      </c>
      <c r="I511" s="9">
        <v>73.109790000000004</v>
      </c>
      <c r="J511" s="9">
        <v>163.4084</v>
      </c>
      <c r="K511" s="9">
        <f t="shared" si="121"/>
        <v>2793.3293299999996</v>
      </c>
      <c r="L511" s="9">
        <v>145.28483</v>
      </c>
      <c r="N511" s="8">
        <v>0.93240999999999996</v>
      </c>
      <c r="P511" s="8">
        <v>2045</v>
      </c>
      <c r="Q511" s="8" t="s">
        <v>40</v>
      </c>
      <c r="R511" s="8" t="s">
        <v>18</v>
      </c>
      <c r="S511" s="8" t="s">
        <v>22</v>
      </c>
      <c r="T511" s="7">
        <f t="shared" si="109"/>
        <v>3.4741596600000001E-2</v>
      </c>
      <c r="U511" s="7">
        <f t="shared" si="110"/>
        <v>1874.6933827309999</v>
      </c>
      <c r="V511" s="7">
        <f t="shared" si="111"/>
        <v>79.894632445599996</v>
      </c>
      <c r="W511" s="7">
        <f t="shared" si="112"/>
        <v>429.37351827420002</v>
      </c>
      <c r="X511" s="7">
        <f t="shared" si="113"/>
        <v>68.168299293900006</v>
      </c>
      <c r="Y511" s="7">
        <f t="shared" si="114"/>
        <v>152.36362624399999</v>
      </c>
      <c r="Z511" s="7">
        <f t="shared" si="115"/>
        <v>2604.5282005852996</v>
      </c>
      <c r="AA511" s="7">
        <f t="shared" si="116"/>
        <v>135.46502834029999</v>
      </c>
    </row>
    <row r="512" spans="1:27" s="4" customFormat="1" x14ac:dyDescent="0.25">
      <c r="A512" s="4">
        <v>2045</v>
      </c>
      <c r="B512" s="4" t="s">
        <v>40</v>
      </c>
      <c r="C512" s="4" t="s">
        <v>18</v>
      </c>
      <c r="D512" s="4" t="s">
        <v>23</v>
      </c>
      <c r="E512" s="5">
        <v>4.8770000000000001E-2</v>
      </c>
      <c r="F512" s="5">
        <v>2458.5765099999999</v>
      </c>
      <c r="G512" s="5">
        <v>106.66818000000001</v>
      </c>
      <c r="H512" s="5">
        <v>472.36644999999999</v>
      </c>
      <c r="I512" s="5">
        <v>90.297020000000003</v>
      </c>
      <c r="J512" s="5">
        <v>159.37173999999999</v>
      </c>
      <c r="K512" s="5">
        <f t="shared" si="121"/>
        <v>3287.3286699999999</v>
      </c>
      <c r="L512" s="5">
        <v>183.84117000000001</v>
      </c>
      <c r="N512" s="4">
        <v>1</v>
      </c>
      <c r="P512" s="4">
        <v>2045</v>
      </c>
      <c r="Q512" s="4" t="s">
        <v>40</v>
      </c>
      <c r="R512" s="4" t="s">
        <v>18</v>
      </c>
      <c r="S512" s="4" t="s">
        <v>23</v>
      </c>
      <c r="T512" s="7">
        <f t="shared" si="109"/>
        <v>4.8770000000000001E-2</v>
      </c>
      <c r="U512" s="7">
        <f t="shared" si="110"/>
        <v>2458.5765099999999</v>
      </c>
      <c r="V512" s="7">
        <f t="shared" si="111"/>
        <v>106.66818000000001</v>
      </c>
      <c r="W512" s="7">
        <f t="shared" si="112"/>
        <v>472.36644999999999</v>
      </c>
      <c r="X512" s="7">
        <f t="shared" si="113"/>
        <v>90.297020000000003</v>
      </c>
      <c r="Y512" s="7">
        <f t="shared" si="114"/>
        <v>159.37173999999999</v>
      </c>
      <c r="Z512" s="7">
        <f t="shared" si="115"/>
        <v>3287.3286699999999</v>
      </c>
      <c r="AA512" s="7">
        <f t="shared" si="116"/>
        <v>183.84117000000001</v>
      </c>
    </row>
    <row r="513" spans="1:27" s="6" customFormat="1" x14ac:dyDescent="0.25">
      <c r="A513" s="6">
        <v>2045</v>
      </c>
      <c r="B513" s="6" t="s">
        <v>40</v>
      </c>
      <c r="C513" s="6" t="s">
        <v>7</v>
      </c>
      <c r="D513" s="6" t="s">
        <v>6</v>
      </c>
      <c r="E513" s="7">
        <v>2.4099999999999998E-3</v>
      </c>
      <c r="F513" s="7">
        <v>94.601950000000002</v>
      </c>
      <c r="G513" s="7">
        <v>2.7679499999999999</v>
      </c>
      <c r="H513" s="7">
        <v>18.441189999999999</v>
      </c>
      <c r="I513" s="7">
        <v>20.890170000000001</v>
      </c>
      <c r="J513" s="7">
        <v>7.29617</v>
      </c>
      <c r="K513" s="7">
        <v>143.99984000000001</v>
      </c>
      <c r="L513" s="7">
        <v>8.55579</v>
      </c>
      <c r="N513" s="6">
        <v>0.83150000000000002</v>
      </c>
      <c r="P513" s="6">
        <v>2045</v>
      </c>
      <c r="Q513" s="6" t="s">
        <v>40</v>
      </c>
      <c r="R513" s="6" t="s">
        <v>7</v>
      </c>
      <c r="S513" s="6" t="s">
        <v>6</v>
      </c>
      <c r="T513" s="7">
        <f t="shared" si="109"/>
        <v>2.0039149999999998E-3</v>
      </c>
      <c r="U513" s="7">
        <f t="shared" si="110"/>
        <v>78.661521425000004</v>
      </c>
      <c r="V513" s="7">
        <f t="shared" si="111"/>
        <v>2.3015504249999998</v>
      </c>
      <c r="W513" s="7">
        <f t="shared" si="112"/>
        <v>15.333849485</v>
      </c>
      <c r="X513" s="7">
        <f t="shared" si="113"/>
        <v>17.370176355000002</v>
      </c>
      <c r="Y513" s="7">
        <f t="shared" si="114"/>
        <v>6.0667653550000002</v>
      </c>
      <c r="Z513" s="7">
        <f t="shared" si="115"/>
        <v>119.73586696000001</v>
      </c>
      <c r="AA513" s="7">
        <f t="shared" si="116"/>
        <v>7.1141393850000005</v>
      </c>
    </row>
    <row r="514" spans="1:27" s="6" customFormat="1" x14ac:dyDescent="0.25">
      <c r="A514" s="6">
        <v>2045</v>
      </c>
      <c r="B514" s="6" t="s">
        <v>40</v>
      </c>
      <c r="C514" s="6" t="s">
        <v>7</v>
      </c>
      <c r="D514" s="6" t="s">
        <v>8</v>
      </c>
      <c r="E514" s="7">
        <v>5.11E-3</v>
      </c>
      <c r="F514" s="7">
        <v>776.69759999999997</v>
      </c>
      <c r="G514" s="7">
        <v>34.072159999999997</v>
      </c>
      <c r="H514" s="7">
        <v>224.55595</v>
      </c>
      <c r="I514" s="7">
        <v>35.997140000000002</v>
      </c>
      <c r="J514" s="7">
        <v>88.585530000000006</v>
      </c>
      <c r="K514" s="7">
        <v>1159.9134899999999</v>
      </c>
      <c r="L514" s="7">
        <v>57.584589999999999</v>
      </c>
      <c r="N514" s="6">
        <v>0.108</v>
      </c>
      <c r="P514" s="6">
        <v>2045</v>
      </c>
      <c r="Q514" s="6" t="s">
        <v>40</v>
      </c>
      <c r="R514" s="6" t="s">
        <v>7</v>
      </c>
      <c r="S514" s="6" t="s">
        <v>8</v>
      </c>
      <c r="T514" s="7">
        <f t="shared" si="109"/>
        <v>5.5188000000000004E-4</v>
      </c>
      <c r="U514" s="7">
        <f t="shared" si="110"/>
        <v>83.883340799999999</v>
      </c>
      <c r="V514" s="7">
        <f t="shared" si="111"/>
        <v>3.6797932799999997</v>
      </c>
      <c r="W514" s="7">
        <f t="shared" si="112"/>
        <v>24.252042599999999</v>
      </c>
      <c r="X514" s="7">
        <f t="shared" si="113"/>
        <v>3.8876911199999999</v>
      </c>
      <c r="Y514" s="7">
        <f t="shared" si="114"/>
        <v>9.5672372400000008</v>
      </c>
      <c r="Z514" s="7">
        <f t="shared" si="115"/>
        <v>125.27065691999999</v>
      </c>
      <c r="AA514" s="7">
        <f t="shared" si="116"/>
        <v>6.2191357199999997</v>
      </c>
    </row>
    <row r="515" spans="1:27" s="6" customFormat="1" x14ac:dyDescent="0.25">
      <c r="A515" s="6">
        <v>2045</v>
      </c>
      <c r="B515" s="6" t="s">
        <v>40</v>
      </c>
      <c r="C515" s="6" t="s">
        <v>7</v>
      </c>
      <c r="D515" s="6" t="s">
        <v>9</v>
      </c>
      <c r="E515" s="7">
        <v>4.9500000000000004E-3</v>
      </c>
      <c r="F515" s="7">
        <v>771.57447000000002</v>
      </c>
      <c r="G515" s="7">
        <v>31.074960000000001</v>
      </c>
      <c r="H515" s="7">
        <v>205.94476</v>
      </c>
      <c r="I515" s="7">
        <v>35.91272</v>
      </c>
      <c r="J515" s="7">
        <v>81.366619999999998</v>
      </c>
      <c r="K515" s="7">
        <v>1125.8784800000001</v>
      </c>
      <c r="L515" s="7">
        <v>56.354810000000001</v>
      </c>
      <c r="N515" s="6">
        <v>0.63400000000000001</v>
      </c>
      <c r="P515" s="6">
        <v>2045</v>
      </c>
      <c r="Q515" s="6" t="s">
        <v>40</v>
      </c>
      <c r="R515" s="6" t="s">
        <v>7</v>
      </c>
      <c r="S515" s="6" t="s">
        <v>9</v>
      </c>
      <c r="T515" s="7">
        <f t="shared" si="109"/>
        <v>3.1383000000000001E-3</v>
      </c>
      <c r="U515" s="7">
        <f t="shared" si="110"/>
        <v>489.17821398000001</v>
      </c>
      <c r="V515" s="7">
        <f t="shared" si="111"/>
        <v>19.701524640000002</v>
      </c>
      <c r="W515" s="7">
        <f t="shared" si="112"/>
        <v>130.56897784</v>
      </c>
      <c r="X515" s="7">
        <f t="shared" si="113"/>
        <v>22.768664480000002</v>
      </c>
      <c r="Y515" s="7">
        <f t="shared" si="114"/>
        <v>51.586437079999996</v>
      </c>
      <c r="Z515" s="7">
        <f t="shared" si="115"/>
        <v>713.80695632000004</v>
      </c>
      <c r="AA515" s="7">
        <f t="shared" si="116"/>
        <v>35.728949540000002</v>
      </c>
    </row>
    <row r="516" spans="1:27" x14ac:dyDescent="0.25">
      <c r="A516">
        <v>2045</v>
      </c>
      <c r="B516" t="s">
        <v>40</v>
      </c>
      <c r="C516" t="s">
        <v>19</v>
      </c>
      <c r="D516" s="3" t="s">
        <v>24</v>
      </c>
      <c r="E516" s="1">
        <v>1.1679999999999999E-2</v>
      </c>
      <c r="F516" s="1">
        <v>946.56165999999996</v>
      </c>
      <c r="G516" s="1">
        <v>46.36768</v>
      </c>
      <c r="H516" s="1">
        <v>256.40830999999997</v>
      </c>
      <c r="I516" s="1">
        <v>40.816049999999997</v>
      </c>
      <c r="J516" s="1">
        <v>93.229060000000004</v>
      </c>
      <c r="K516" s="1">
        <f>SUM(E516:J516)</f>
        <v>1383.3944399999996</v>
      </c>
      <c r="L516" s="1">
        <v>70.741429999999994</v>
      </c>
      <c r="N516" s="1">
        <v>1.0025999999999999</v>
      </c>
      <c r="P516">
        <v>2045</v>
      </c>
      <c r="Q516" t="s">
        <v>40</v>
      </c>
      <c r="R516" t="s">
        <v>19</v>
      </c>
      <c r="S516" s="3" t="s">
        <v>24</v>
      </c>
      <c r="T516" s="7">
        <f t="shared" si="109"/>
        <v>1.1710367999999999E-2</v>
      </c>
      <c r="U516" s="7">
        <f t="shared" si="110"/>
        <v>949.02272031599989</v>
      </c>
      <c r="V516" s="7">
        <f t="shared" si="111"/>
        <v>46.488235967999998</v>
      </c>
      <c r="W516" s="7">
        <f t="shared" si="112"/>
        <v>257.07497160599996</v>
      </c>
      <c r="X516" s="7">
        <f t="shared" si="113"/>
        <v>40.922171729999995</v>
      </c>
      <c r="Y516" s="7">
        <f t="shared" si="114"/>
        <v>93.471455555999995</v>
      </c>
      <c r="Z516" s="7">
        <f t="shared" si="115"/>
        <v>1386.9912655439996</v>
      </c>
      <c r="AA516" s="7">
        <f t="shared" si="116"/>
        <v>70.925357717999987</v>
      </c>
    </row>
    <row r="517" spans="1:27" s="8" customFormat="1" x14ac:dyDescent="0.25">
      <c r="A517" s="8">
        <v>2045</v>
      </c>
      <c r="B517" s="8" t="s">
        <v>40</v>
      </c>
      <c r="C517" s="8" t="s">
        <v>19</v>
      </c>
      <c r="D517" s="8" t="s">
        <v>25</v>
      </c>
      <c r="E517" s="9">
        <v>1.491E-2</v>
      </c>
      <c r="F517" s="9">
        <v>1254.2837099999999</v>
      </c>
      <c r="G517" s="9">
        <v>62.786050000000003</v>
      </c>
      <c r="H517" s="9">
        <v>336.99803000000003</v>
      </c>
      <c r="I517" s="9">
        <v>48.922789999999999</v>
      </c>
      <c r="J517" s="9">
        <v>121.69185</v>
      </c>
      <c r="K517" s="9">
        <f>SUM(E517:J517)</f>
        <v>1824.6973399999999</v>
      </c>
      <c r="L517" s="9">
        <v>97.91771</v>
      </c>
      <c r="N517" s="8">
        <v>0.93240999999999996</v>
      </c>
      <c r="P517" s="8">
        <v>2045</v>
      </c>
      <c r="Q517" s="8" t="s">
        <v>40</v>
      </c>
      <c r="R517" s="8" t="s">
        <v>19</v>
      </c>
      <c r="S517" s="8" t="s">
        <v>25</v>
      </c>
      <c r="T517" s="7">
        <f t="shared" si="109"/>
        <v>1.39022331E-2</v>
      </c>
      <c r="U517" s="7">
        <f t="shared" si="110"/>
        <v>1169.5066740410998</v>
      </c>
      <c r="V517" s="7">
        <f t="shared" si="111"/>
        <v>58.542340880499999</v>
      </c>
      <c r="W517" s="7">
        <f t="shared" si="112"/>
        <v>314.22033315229999</v>
      </c>
      <c r="X517" s="7">
        <f t="shared" si="113"/>
        <v>45.616098623899994</v>
      </c>
      <c r="Y517" s="7">
        <f t="shared" si="114"/>
        <v>113.4666978585</v>
      </c>
      <c r="Z517" s="7">
        <f t="shared" si="115"/>
        <v>1701.3660467893999</v>
      </c>
      <c r="AA517" s="7">
        <f t="shared" si="116"/>
        <v>91.299451981099992</v>
      </c>
    </row>
    <row r="518" spans="1:27" s="4" customFormat="1" x14ac:dyDescent="0.25">
      <c r="A518" s="4">
        <v>2045</v>
      </c>
      <c r="B518" s="4" t="s">
        <v>40</v>
      </c>
      <c r="C518" s="4" t="s">
        <v>19</v>
      </c>
      <c r="D518" s="4" t="s">
        <v>26</v>
      </c>
      <c r="E518" s="5">
        <v>2.793E-2</v>
      </c>
      <c r="F518" s="5">
        <v>1753.3897999999999</v>
      </c>
      <c r="G518" s="5">
        <v>85.315889999999996</v>
      </c>
      <c r="H518" s="5">
        <v>357.21325999999999</v>
      </c>
      <c r="I518" s="5">
        <v>67.744820000000004</v>
      </c>
      <c r="J518" s="5">
        <v>120.47481999999999</v>
      </c>
      <c r="K518" s="5">
        <f>SUM(E518:J518)</f>
        <v>2384.1665199999998</v>
      </c>
      <c r="L518" s="5">
        <v>139.6756</v>
      </c>
      <c r="N518" s="4">
        <v>1</v>
      </c>
      <c r="P518" s="4">
        <v>2045</v>
      </c>
      <c r="Q518" s="4" t="s">
        <v>40</v>
      </c>
      <c r="R518" s="4" t="s">
        <v>19</v>
      </c>
      <c r="S518" s="4" t="s">
        <v>26</v>
      </c>
      <c r="T518" s="7">
        <f t="shared" si="109"/>
        <v>2.793E-2</v>
      </c>
      <c r="U518" s="7">
        <f t="shared" si="110"/>
        <v>1753.3897999999999</v>
      </c>
      <c r="V518" s="7">
        <f t="shared" si="111"/>
        <v>85.315889999999996</v>
      </c>
      <c r="W518" s="7">
        <f t="shared" si="112"/>
        <v>357.21325999999999</v>
      </c>
      <c r="X518" s="7">
        <f t="shared" si="113"/>
        <v>67.744820000000004</v>
      </c>
      <c r="Y518" s="7">
        <f t="shared" si="114"/>
        <v>120.47481999999999</v>
      </c>
      <c r="Z518" s="7">
        <f t="shared" si="115"/>
        <v>2384.1665199999998</v>
      </c>
      <c r="AA518" s="7">
        <f t="shared" si="116"/>
        <v>139.6756</v>
      </c>
    </row>
    <row r="519" spans="1:27" s="6" customFormat="1" x14ac:dyDescent="0.25">
      <c r="A519" s="6">
        <v>2045</v>
      </c>
      <c r="B519" s="6" t="s">
        <v>40</v>
      </c>
      <c r="C519" s="6" t="s">
        <v>7</v>
      </c>
      <c r="D519" s="6" t="s">
        <v>6</v>
      </c>
      <c r="E519" s="7">
        <v>2.4099999999999998E-3</v>
      </c>
      <c r="F519" s="7">
        <v>94.601950000000002</v>
      </c>
      <c r="G519" s="7">
        <v>2.7679499999999999</v>
      </c>
      <c r="H519" s="7">
        <v>18.441189999999999</v>
      </c>
      <c r="I519" s="7">
        <v>20.890170000000001</v>
      </c>
      <c r="J519" s="7">
        <v>7.29617</v>
      </c>
      <c r="K519" s="7">
        <v>143.99984000000001</v>
      </c>
      <c r="L519" s="7">
        <v>8.55579</v>
      </c>
      <c r="N519" s="6">
        <v>1.2737000000000001</v>
      </c>
      <c r="P519" s="6">
        <v>2045</v>
      </c>
      <c r="Q519" s="6" t="s">
        <v>40</v>
      </c>
      <c r="R519" s="6" t="s">
        <v>7</v>
      </c>
      <c r="S519" s="6" t="s">
        <v>6</v>
      </c>
      <c r="T519" s="7">
        <f t="shared" ref="T519:T547" si="122">E519*$N519</f>
        <v>3.0696169999999997E-3</v>
      </c>
      <c r="U519" s="7">
        <f t="shared" ref="U519:U547" si="123">F519*$N519</f>
        <v>120.49450371500001</v>
      </c>
      <c r="V519" s="7">
        <f t="shared" ref="V519:V547" si="124">G519*$N519</f>
        <v>3.5255379150000001</v>
      </c>
      <c r="W519" s="7">
        <f t="shared" ref="W519:W547" si="125">H519*$N519</f>
        <v>23.488543703000001</v>
      </c>
      <c r="X519" s="7">
        <f t="shared" ref="X519:X547" si="126">I519*$N519</f>
        <v>26.607809529000004</v>
      </c>
      <c r="Y519" s="7">
        <f t="shared" ref="Y519:Y546" si="127">J519*$N519</f>
        <v>9.2931317290000006</v>
      </c>
      <c r="Z519" s="7">
        <f t="shared" ref="Z519:Z547" si="128">K519*$N519</f>
        <v>183.41259620800002</v>
      </c>
      <c r="AA519" s="7">
        <f t="shared" ref="AA519:AA546" si="129">L519*$N519</f>
        <v>10.897509723000001</v>
      </c>
    </row>
    <row r="520" spans="1:27" s="6" customFormat="1" x14ac:dyDescent="0.25">
      <c r="A520" s="6">
        <v>2045</v>
      </c>
      <c r="B520" s="6" t="s">
        <v>40</v>
      </c>
      <c r="C520" s="6" t="s">
        <v>7</v>
      </c>
      <c r="D520" s="6" t="s">
        <v>8</v>
      </c>
      <c r="E520" s="7">
        <v>5.11E-3</v>
      </c>
      <c r="F520" s="7">
        <v>776.69759999999997</v>
      </c>
      <c r="G520" s="7">
        <v>34.072159999999997</v>
      </c>
      <c r="H520" s="7">
        <v>224.55595</v>
      </c>
      <c r="I520" s="7">
        <v>35.997140000000002</v>
      </c>
      <c r="J520" s="7">
        <v>88.585530000000006</v>
      </c>
      <c r="K520" s="7">
        <v>1159.9134899999999</v>
      </c>
      <c r="L520" s="7">
        <v>57.584589999999999</v>
      </c>
      <c r="N520" s="6">
        <v>0.16539999999999999</v>
      </c>
      <c r="P520" s="6">
        <v>2045</v>
      </c>
      <c r="Q520" s="6" t="s">
        <v>40</v>
      </c>
      <c r="R520" s="6" t="s">
        <v>7</v>
      </c>
      <c r="S520" s="6" t="s">
        <v>8</v>
      </c>
      <c r="T520" s="7">
        <f t="shared" si="122"/>
        <v>8.4519399999999996E-4</v>
      </c>
      <c r="U520" s="7">
        <f t="shared" si="123"/>
        <v>128.46578303999999</v>
      </c>
      <c r="V520" s="7">
        <f t="shared" si="124"/>
        <v>5.6355352639999996</v>
      </c>
      <c r="W520" s="7">
        <f t="shared" si="125"/>
        <v>37.141554129999996</v>
      </c>
      <c r="X520" s="7">
        <f t="shared" si="126"/>
        <v>5.9539269560000001</v>
      </c>
      <c r="Y520" s="7">
        <f t="shared" si="127"/>
        <v>14.652046662</v>
      </c>
      <c r="Z520" s="7">
        <f t="shared" si="128"/>
        <v>191.84969124599996</v>
      </c>
      <c r="AA520" s="7">
        <f t="shared" si="129"/>
        <v>9.5244911859999988</v>
      </c>
    </row>
    <row r="521" spans="1:27" s="6" customFormat="1" x14ac:dyDescent="0.25">
      <c r="A521" s="6">
        <v>2045</v>
      </c>
      <c r="B521" s="6" t="s">
        <v>40</v>
      </c>
      <c r="C521" s="6" t="s">
        <v>7</v>
      </c>
      <c r="D521" s="6" t="s">
        <v>9</v>
      </c>
      <c r="E521" s="7">
        <v>4.9500000000000004E-3</v>
      </c>
      <c r="F521" s="7">
        <v>771.57447000000002</v>
      </c>
      <c r="G521" s="7">
        <v>31.074960000000001</v>
      </c>
      <c r="H521" s="7">
        <v>205.94476</v>
      </c>
      <c r="I521" s="7">
        <v>35.91272</v>
      </c>
      <c r="J521" s="7">
        <v>81.366619999999998</v>
      </c>
      <c r="K521" s="7">
        <v>1125.8784800000001</v>
      </c>
      <c r="L521" s="7">
        <v>56.354810000000001</v>
      </c>
      <c r="N521" s="6">
        <v>0.97119999999999995</v>
      </c>
      <c r="P521" s="6">
        <v>2045</v>
      </c>
      <c r="Q521" s="6" t="s">
        <v>40</v>
      </c>
      <c r="R521" s="6" t="s">
        <v>7</v>
      </c>
      <c r="S521" s="6" t="s">
        <v>9</v>
      </c>
      <c r="T521" s="7">
        <f t="shared" si="122"/>
        <v>4.8074400000000005E-3</v>
      </c>
      <c r="U521" s="7">
        <f t="shared" si="123"/>
        <v>749.35312526400003</v>
      </c>
      <c r="V521" s="7">
        <f t="shared" si="124"/>
        <v>30.180001151999999</v>
      </c>
      <c r="W521" s="7">
        <f t="shared" si="125"/>
        <v>200.013550912</v>
      </c>
      <c r="X521" s="7">
        <f t="shared" si="126"/>
        <v>34.878433663999999</v>
      </c>
      <c r="Y521" s="7">
        <f t="shared" si="127"/>
        <v>79.023261343999991</v>
      </c>
      <c r="Z521" s="7">
        <f t="shared" si="128"/>
        <v>1093.4531797760001</v>
      </c>
      <c r="AA521" s="7">
        <f t="shared" si="129"/>
        <v>54.731791471999998</v>
      </c>
    </row>
    <row r="522" spans="1:27" x14ac:dyDescent="0.25">
      <c r="A522">
        <v>2045</v>
      </c>
      <c r="B522" t="s">
        <v>40</v>
      </c>
      <c r="C522" t="s">
        <v>20</v>
      </c>
      <c r="D522" s="3" t="s">
        <v>28</v>
      </c>
      <c r="E522" s="1">
        <v>1.179E-2</v>
      </c>
      <c r="F522" s="1">
        <v>1451.88221</v>
      </c>
      <c r="G522" s="1">
        <v>68.617509999999996</v>
      </c>
      <c r="H522" s="1">
        <v>399.84204999999997</v>
      </c>
      <c r="I522" s="1">
        <v>51.113729999999997</v>
      </c>
      <c r="J522" s="1">
        <v>149.54024999999999</v>
      </c>
      <c r="K522" s="1">
        <f>SUM(E522:J522)</f>
        <v>2121.0075400000001</v>
      </c>
      <c r="L522" s="1">
        <v>108.79554</v>
      </c>
      <c r="N522" s="1">
        <v>1.0623</v>
      </c>
      <c r="P522">
        <v>2045</v>
      </c>
      <c r="Q522" t="s">
        <v>40</v>
      </c>
      <c r="R522" t="s">
        <v>20</v>
      </c>
      <c r="S522" s="3" t="s">
        <v>28</v>
      </c>
      <c r="T522" s="7">
        <f t="shared" si="122"/>
        <v>1.2524517000000001E-2</v>
      </c>
      <c r="U522" s="7">
        <f t="shared" si="123"/>
        <v>1542.3344716829999</v>
      </c>
      <c r="V522" s="7">
        <f t="shared" si="124"/>
        <v>72.892380872999993</v>
      </c>
      <c r="W522" s="7">
        <f t="shared" si="125"/>
        <v>424.75220971499999</v>
      </c>
      <c r="X522" s="7">
        <f t="shared" si="126"/>
        <v>54.298115378999995</v>
      </c>
      <c r="Y522" s="7">
        <f t="shared" si="127"/>
        <v>158.856607575</v>
      </c>
      <c r="Z522" s="7">
        <f t="shared" si="128"/>
        <v>2253.1463097420001</v>
      </c>
      <c r="AA522" s="7">
        <f t="shared" si="129"/>
        <v>115.57350214200001</v>
      </c>
    </row>
    <row r="523" spans="1:27" s="10" customFormat="1" x14ac:dyDescent="0.25">
      <c r="A523" s="10">
        <v>2045</v>
      </c>
      <c r="B523" s="10" t="s">
        <v>40</v>
      </c>
      <c r="C523" s="10" t="s">
        <v>20</v>
      </c>
      <c r="D523" s="10" t="s">
        <v>27</v>
      </c>
      <c r="E523" s="11">
        <v>3.8429999999999999E-2</v>
      </c>
      <c r="F523" s="11">
        <v>2116.2756800000002</v>
      </c>
      <c r="G523" s="11">
        <v>95.272980000000004</v>
      </c>
      <c r="H523" s="11">
        <v>496.66003000000001</v>
      </c>
      <c r="I523" s="11">
        <v>69.762510000000006</v>
      </c>
      <c r="J523" s="11">
        <v>172.69776999999999</v>
      </c>
      <c r="K523" s="11">
        <f>SUM(E523:J523)</f>
        <v>2950.7074000000002</v>
      </c>
      <c r="L523" s="11">
        <v>151.3167</v>
      </c>
      <c r="N523" s="10">
        <v>0.98834999999999995</v>
      </c>
      <c r="P523" s="10">
        <v>2045</v>
      </c>
      <c r="Q523" s="10" t="s">
        <v>40</v>
      </c>
      <c r="R523" s="10" t="s">
        <v>20</v>
      </c>
      <c r="S523" s="10" t="s">
        <v>27</v>
      </c>
      <c r="T523" s="7">
        <f t="shared" si="122"/>
        <v>3.7982290499999995E-2</v>
      </c>
      <c r="U523" s="7">
        <f t="shared" si="123"/>
        <v>2091.6210683280001</v>
      </c>
      <c r="V523" s="7">
        <f t="shared" si="124"/>
        <v>94.163049783000005</v>
      </c>
      <c r="W523" s="7">
        <f t="shared" si="125"/>
        <v>490.8739406505</v>
      </c>
      <c r="X523" s="7">
        <f t="shared" si="126"/>
        <v>68.949776758500008</v>
      </c>
      <c r="Y523" s="7">
        <f t="shared" si="127"/>
        <v>170.68584097949997</v>
      </c>
      <c r="Z523" s="7">
        <f t="shared" si="128"/>
        <v>2916.3316587899999</v>
      </c>
      <c r="AA523" s="7">
        <f t="shared" si="129"/>
        <v>149.553860445</v>
      </c>
    </row>
    <row r="524" spans="1:27" s="8" customFormat="1" x14ac:dyDescent="0.25">
      <c r="A524" s="8">
        <v>2045</v>
      </c>
      <c r="B524" s="8" t="s">
        <v>40</v>
      </c>
      <c r="C524" s="8" t="s">
        <v>20</v>
      </c>
      <c r="D524" s="8" t="s">
        <v>29</v>
      </c>
      <c r="E524" s="9">
        <v>4.308E-2</v>
      </c>
      <c r="F524" s="9">
        <v>2479.6981799999999</v>
      </c>
      <c r="G524" s="9">
        <v>113.91625000000001</v>
      </c>
      <c r="H524" s="9">
        <v>587.74180999999999</v>
      </c>
      <c r="I524" s="9">
        <v>78.981560000000002</v>
      </c>
      <c r="J524" s="9">
        <v>204.50228999999999</v>
      </c>
      <c r="K524" s="9">
        <f>SUM(E524:J524)</f>
        <v>3464.8831700000001</v>
      </c>
      <c r="L524" s="9">
        <v>182.24515</v>
      </c>
      <c r="N524" s="8">
        <v>0.93240999999999996</v>
      </c>
      <c r="P524" s="8">
        <v>2045</v>
      </c>
      <c r="Q524" s="8" t="s">
        <v>40</v>
      </c>
      <c r="R524" s="8" t="s">
        <v>20</v>
      </c>
      <c r="S524" s="8" t="s">
        <v>29</v>
      </c>
      <c r="T524" s="7">
        <f t="shared" si="122"/>
        <v>4.01682228E-2</v>
      </c>
      <c r="U524" s="7">
        <f t="shared" si="123"/>
        <v>2312.0953800138</v>
      </c>
      <c r="V524" s="7">
        <f t="shared" si="124"/>
        <v>106.2166506625</v>
      </c>
      <c r="W524" s="7">
        <f t="shared" si="125"/>
        <v>548.01634106209997</v>
      </c>
      <c r="X524" s="7">
        <f t="shared" si="126"/>
        <v>73.643196359599997</v>
      </c>
      <c r="Y524" s="7">
        <f t="shared" si="127"/>
        <v>190.67998021889997</v>
      </c>
      <c r="Z524" s="7">
        <f t="shared" si="128"/>
        <v>3230.6917165396999</v>
      </c>
      <c r="AA524" s="7">
        <f t="shared" si="129"/>
        <v>169.9272003115</v>
      </c>
    </row>
    <row r="525" spans="1:27" s="4" customFormat="1" x14ac:dyDescent="0.25">
      <c r="A525" s="4">
        <v>2045</v>
      </c>
      <c r="B525" s="4" t="s">
        <v>40</v>
      </c>
      <c r="C525" s="4" t="s">
        <v>20</v>
      </c>
      <c r="D525" s="4" t="s">
        <v>30</v>
      </c>
      <c r="E525" s="5">
        <v>5.4030000000000002E-2</v>
      </c>
      <c r="F525" s="5">
        <v>2892.8309199999999</v>
      </c>
      <c r="G525" s="5">
        <v>132.73199</v>
      </c>
      <c r="H525" s="5">
        <v>591.89013</v>
      </c>
      <c r="I525" s="5">
        <v>95.814639999999997</v>
      </c>
      <c r="J525" s="5">
        <v>197.74834000000001</v>
      </c>
      <c r="K525" s="5">
        <f>SUM(E525:J525)</f>
        <v>3911.0700499999998</v>
      </c>
      <c r="L525" s="5">
        <v>218.09030999999999</v>
      </c>
      <c r="N525" s="4">
        <v>1</v>
      </c>
      <c r="P525" s="4">
        <v>2045</v>
      </c>
      <c r="Q525" s="4" t="s">
        <v>40</v>
      </c>
      <c r="R525" s="4" t="s">
        <v>20</v>
      </c>
      <c r="S525" s="4" t="s">
        <v>30</v>
      </c>
      <c r="T525" s="7">
        <f t="shared" si="122"/>
        <v>5.4030000000000002E-2</v>
      </c>
      <c r="U525" s="7">
        <f t="shared" si="123"/>
        <v>2892.8309199999999</v>
      </c>
      <c r="V525" s="7">
        <f t="shared" si="124"/>
        <v>132.73199</v>
      </c>
      <c r="W525" s="7">
        <f t="shared" si="125"/>
        <v>591.89013</v>
      </c>
      <c r="X525" s="7">
        <f t="shared" si="126"/>
        <v>95.814639999999997</v>
      </c>
      <c r="Y525" s="7">
        <f t="shared" si="127"/>
        <v>197.74834000000001</v>
      </c>
      <c r="Z525" s="7">
        <f t="shared" si="128"/>
        <v>3911.0700499999998</v>
      </c>
      <c r="AA525" s="7">
        <f t="shared" si="129"/>
        <v>218.09030999999999</v>
      </c>
    </row>
    <row r="526" spans="1:27" x14ac:dyDescent="0.25">
      <c r="T526" s="7">
        <f t="shared" si="122"/>
        <v>0</v>
      </c>
      <c r="U526" s="7">
        <f t="shared" si="123"/>
        <v>0</v>
      </c>
      <c r="V526" s="7">
        <f t="shared" si="124"/>
        <v>0</v>
      </c>
      <c r="W526" s="7">
        <f t="shared" si="125"/>
        <v>0</v>
      </c>
      <c r="X526" s="7">
        <f t="shared" si="126"/>
        <v>0</v>
      </c>
      <c r="Y526" s="7">
        <f t="shared" si="127"/>
        <v>0</v>
      </c>
      <c r="Z526" s="7">
        <f t="shared" si="128"/>
        <v>0</v>
      </c>
      <c r="AA526" s="7">
        <f t="shared" si="129"/>
        <v>0</v>
      </c>
    </row>
    <row r="527" spans="1:27" x14ac:dyDescent="0.25">
      <c r="T527" s="7">
        <f t="shared" si="122"/>
        <v>0</v>
      </c>
      <c r="U527" s="7">
        <f t="shared" si="123"/>
        <v>0</v>
      </c>
      <c r="V527" s="7">
        <f t="shared" si="124"/>
        <v>0</v>
      </c>
      <c r="W527" s="7">
        <f t="shared" si="125"/>
        <v>0</v>
      </c>
      <c r="X527" s="7">
        <f t="shared" si="126"/>
        <v>0</v>
      </c>
      <c r="Y527" s="7">
        <f t="shared" si="127"/>
        <v>0</v>
      </c>
      <c r="Z527" s="7">
        <f t="shared" si="128"/>
        <v>0</v>
      </c>
      <c r="AA527" s="7">
        <f t="shared" si="129"/>
        <v>0</v>
      </c>
    </row>
    <row r="528" spans="1:27" s="6" customFormat="1" x14ac:dyDescent="0.25">
      <c r="A528" s="6">
        <v>2050</v>
      </c>
      <c r="B528" s="6" t="s">
        <v>40</v>
      </c>
      <c r="C528" s="6" t="s">
        <v>7</v>
      </c>
      <c r="D528" s="6" t="s">
        <v>6</v>
      </c>
      <c r="E528" s="7">
        <v>2.4099999999999998E-3</v>
      </c>
      <c r="F528" s="7">
        <v>93.839070000000007</v>
      </c>
      <c r="G528" s="7">
        <v>2.6208900000000002</v>
      </c>
      <c r="H528" s="7">
        <v>17.23639</v>
      </c>
      <c r="I528" s="7">
        <v>20.849399999999999</v>
      </c>
      <c r="J528" s="7">
        <v>7.17387</v>
      </c>
      <c r="K528" s="7">
        <f t="shared" ref="K528:K534" si="130">SUM(E528:J528)</f>
        <v>141.72202999999999</v>
      </c>
      <c r="L528" s="7">
        <v>8.4741999999999997</v>
      </c>
      <c r="N528" s="6">
        <v>1.4399</v>
      </c>
      <c r="P528" s="6">
        <v>2050</v>
      </c>
      <c r="Q528" s="6" t="s">
        <v>40</v>
      </c>
      <c r="R528" s="6" t="s">
        <v>7</v>
      </c>
      <c r="S528" s="6" t="s">
        <v>6</v>
      </c>
      <c r="T528" s="7">
        <f t="shared" si="122"/>
        <v>3.4701589999999996E-3</v>
      </c>
      <c r="U528" s="7">
        <f t="shared" si="123"/>
        <v>135.11887689299999</v>
      </c>
      <c r="V528" s="7">
        <f t="shared" si="124"/>
        <v>3.7738195110000001</v>
      </c>
      <c r="W528" s="7">
        <f t="shared" si="125"/>
        <v>24.818677960999999</v>
      </c>
      <c r="X528" s="7">
        <f t="shared" si="126"/>
        <v>30.021051059999998</v>
      </c>
      <c r="Y528" s="7">
        <f t="shared" si="127"/>
        <v>10.329655412999999</v>
      </c>
      <c r="Z528" s="7">
        <f t="shared" si="128"/>
        <v>204.06555099699997</v>
      </c>
      <c r="AA528" s="7">
        <f t="shared" si="129"/>
        <v>12.20200058</v>
      </c>
    </row>
    <row r="529" spans="1:27" s="6" customFormat="1" x14ac:dyDescent="0.25">
      <c r="A529" s="6">
        <v>2050</v>
      </c>
      <c r="B529" s="6" t="s">
        <v>40</v>
      </c>
      <c r="C529" s="6" t="s">
        <v>7</v>
      </c>
      <c r="D529" s="6" t="s">
        <v>8</v>
      </c>
      <c r="E529" s="7">
        <v>5.11E-3</v>
      </c>
      <c r="F529" s="7">
        <v>767.56115999999997</v>
      </c>
      <c r="G529" s="7">
        <v>32.2956</v>
      </c>
      <c r="H529" s="7">
        <v>209.99487999999999</v>
      </c>
      <c r="I529" s="7">
        <v>35.505420000000001</v>
      </c>
      <c r="J529" s="7">
        <v>87.119230000000002</v>
      </c>
      <c r="K529" s="7">
        <f t="shared" si="130"/>
        <v>1132.4813999999999</v>
      </c>
      <c r="L529" s="7">
        <v>56.603859999999997</v>
      </c>
      <c r="N529" s="6">
        <v>0.187</v>
      </c>
      <c r="P529" s="6">
        <v>2050</v>
      </c>
      <c r="Q529" s="6" t="s">
        <v>40</v>
      </c>
      <c r="R529" s="6" t="s">
        <v>7</v>
      </c>
      <c r="S529" s="6" t="s">
        <v>8</v>
      </c>
      <c r="T529" s="7">
        <f t="shared" si="122"/>
        <v>9.5556999999999999E-4</v>
      </c>
      <c r="U529" s="7">
        <f t="shared" si="123"/>
        <v>143.53393692</v>
      </c>
      <c r="V529" s="7">
        <f t="shared" si="124"/>
        <v>6.0392771999999999</v>
      </c>
      <c r="W529" s="7">
        <f t="shared" si="125"/>
        <v>39.269042559999995</v>
      </c>
      <c r="X529" s="7">
        <f t="shared" si="126"/>
        <v>6.6395135400000003</v>
      </c>
      <c r="Y529" s="7">
        <f t="shared" si="127"/>
        <v>16.29129601</v>
      </c>
      <c r="Z529" s="7">
        <f t="shared" si="128"/>
        <v>211.77402179999999</v>
      </c>
      <c r="AA529" s="7">
        <f t="shared" si="129"/>
        <v>10.58492182</v>
      </c>
    </row>
    <row r="530" spans="1:27" s="6" customFormat="1" x14ac:dyDescent="0.25">
      <c r="A530" s="6">
        <v>2050</v>
      </c>
      <c r="B530" s="6" t="s">
        <v>40</v>
      </c>
      <c r="C530" s="6" t="s">
        <v>7</v>
      </c>
      <c r="D530" s="6" t="s">
        <v>9</v>
      </c>
      <c r="E530" s="7">
        <v>4.9500000000000004E-3</v>
      </c>
      <c r="F530" s="7">
        <v>763.17520000000002</v>
      </c>
      <c r="G530" s="7">
        <v>29.441949999999999</v>
      </c>
      <c r="H530" s="7">
        <v>192.56036</v>
      </c>
      <c r="I530" s="7">
        <v>35.460729999999998</v>
      </c>
      <c r="J530" s="7">
        <v>80.018649999999994</v>
      </c>
      <c r="K530" s="7">
        <f t="shared" si="130"/>
        <v>1100.66184</v>
      </c>
      <c r="L530" s="7">
        <v>55.45326</v>
      </c>
      <c r="N530" s="6">
        <v>1.0979000000000001</v>
      </c>
      <c r="P530" s="6">
        <v>2050</v>
      </c>
      <c r="Q530" s="6" t="s">
        <v>40</v>
      </c>
      <c r="R530" s="6" t="s">
        <v>7</v>
      </c>
      <c r="S530" s="6" t="s">
        <v>9</v>
      </c>
      <c r="T530" s="7">
        <f t="shared" si="122"/>
        <v>5.4346050000000012E-3</v>
      </c>
      <c r="U530" s="7">
        <f t="shared" si="123"/>
        <v>837.89005208000015</v>
      </c>
      <c r="V530" s="7">
        <f t="shared" si="124"/>
        <v>32.324316905000003</v>
      </c>
      <c r="W530" s="7">
        <f t="shared" si="125"/>
        <v>211.41201924400002</v>
      </c>
      <c r="X530" s="7">
        <f t="shared" si="126"/>
        <v>38.932335467000001</v>
      </c>
      <c r="Y530" s="7">
        <f t="shared" si="127"/>
        <v>87.852475835000007</v>
      </c>
      <c r="Z530" s="7">
        <f t="shared" si="128"/>
        <v>1208.4166341360001</v>
      </c>
      <c r="AA530" s="7">
        <f t="shared" si="129"/>
        <v>60.882134154000006</v>
      </c>
    </row>
    <row r="531" spans="1:27" x14ac:dyDescent="0.25">
      <c r="A531">
        <v>2050</v>
      </c>
      <c r="B531" t="s">
        <v>40</v>
      </c>
      <c r="C531" t="s">
        <v>18</v>
      </c>
      <c r="D531" s="3" t="s">
        <v>17</v>
      </c>
      <c r="E531" s="1">
        <v>6.2300000000000003E-3</v>
      </c>
      <c r="F531" s="1">
        <v>969.35269000000005</v>
      </c>
      <c r="G531" s="1">
        <v>39.179430000000004</v>
      </c>
      <c r="H531" s="1">
        <v>254.05565000000001</v>
      </c>
      <c r="I531" s="1">
        <v>42.713410000000003</v>
      </c>
      <c r="J531" s="1">
        <v>105.19056</v>
      </c>
      <c r="K531" s="1">
        <f t="shared" si="130"/>
        <v>1410.4979700000001</v>
      </c>
      <c r="L531" s="1">
        <v>70.783640000000005</v>
      </c>
      <c r="N531" s="1">
        <v>1.1269</v>
      </c>
      <c r="P531">
        <v>2050</v>
      </c>
      <c r="Q531" t="s">
        <v>40</v>
      </c>
      <c r="R531" t="s">
        <v>18</v>
      </c>
      <c r="S531" s="3" t="s">
        <v>17</v>
      </c>
      <c r="T531" s="7">
        <f t="shared" si="122"/>
        <v>7.020587E-3</v>
      </c>
      <c r="U531" s="7">
        <f t="shared" si="123"/>
        <v>1092.3635463610001</v>
      </c>
      <c r="V531" s="7">
        <f t="shared" si="124"/>
        <v>44.151299667000004</v>
      </c>
      <c r="W531" s="7">
        <f t="shared" si="125"/>
        <v>286.29531198500001</v>
      </c>
      <c r="X531" s="7">
        <f t="shared" si="126"/>
        <v>48.133741729000008</v>
      </c>
      <c r="Y531" s="7">
        <f t="shared" si="127"/>
        <v>118.53924206400001</v>
      </c>
      <c r="Z531" s="7">
        <f t="shared" si="128"/>
        <v>1589.4901623930002</v>
      </c>
      <c r="AA531" s="7">
        <f t="shared" si="129"/>
        <v>79.766083916000014</v>
      </c>
    </row>
    <row r="532" spans="1:27" s="10" customFormat="1" x14ac:dyDescent="0.25">
      <c r="A532" s="10">
        <v>2050</v>
      </c>
      <c r="B532" s="10" t="s">
        <v>40</v>
      </c>
      <c r="C532" s="10" t="s">
        <v>18</v>
      </c>
      <c r="D532" s="10" t="s">
        <v>21</v>
      </c>
      <c r="E532" s="11">
        <v>3.2939999999999997E-2</v>
      </c>
      <c r="F532" s="11">
        <v>1660.58033</v>
      </c>
      <c r="G532" s="11">
        <v>66.089590000000001</v>
      </c>
      <c r="H532" s="11">
        <v>355.71033</v>
      </c>
      <c r="I532" s="11">
        <v>63.516779999999997</v>
      </c>
      <c r="J532" s="11">
        <v>131.82158000000001</v>
      </c>
      <c r="K532" s="11">
        <f t="shared" si="130"/>
        <v>2277.75155</v>
      </c>
      <c r="L532" s="11">
        <v>115.0389</v>
      </c>
      <c r="N532" s="10">
        <v>0.98834999999999995</v>
      </c>
      <c r="P532" s="10">
        <v>2050</v>
      </c>
      <c r="Q532" s="10" t="s">
        <v>40</v>
      </c>
      <c r="R532" s="10" t="s">
        <v>18</v>
      </c>
      <c r="S532" s="10" t="s">
        <v>21</v>
      </c>
      <c r="T532" s="7">
        <f t="shared" si="122"/>
        <v>3.2556248999999995E-2</v>
      </c>
      <c r="U532" s="7">
        <f t="shared" si="123"/>
        <v>1641.2345691554999</v>
      </c>
      <c r="V532" s="7">
        <f t="shared" si="124"/>
        <v>65.319646276499995</v>
      </c>
      <c r="W532" s="7">
        <f t="shared" si="125"/>
        <v>351.56630465550001</v>
      </c>
      <c r="X532" s="7">
        <f t="shared" si="126"/>
        <v>62.776809512999996</v>
      </c>
      <c r="Y532" s="7">
        <f t="shared" si="127"/>
        <v>130.285858593</v>
      </c>
      <c r="Z532" s="7">
        <f t="shared" si="128"/>
        <v>2251.2157444424997</v>
      </c>
      <c r="AA532" s="7">
        <f t="shared" si="129"/>
        <v>113.69869681499999</v>
      </c>
    </row>
    <row r="533" spans="1:27" s="8" customFormat="1" x14ac:dyDescent="0.25">
      <c r="A533" s="8">
        <v>2050</v>
      </c>
      <c r="B533" s="8" t="s">
        <v>40</v>
      </c>
      <c r="C533" s="8" t="s">
        <v>18</v>
      </c>
      <c r="D533" s="8" t="s">
        <v>22</v>
      </c>
      <c r="E533" s="9">
        <v>3.7260000000000001E-2</v>
      </c>
      <c r="F533" s="9">
        <v>1994.56368</v>
      </c>
      <c r="G533" s="9">
        <v>82.577529999999996</v>
      </c>
      <c r="H533" s="9">
        <v>435.02269999999999</v>
      </c>
      <c r="I533" s="9">
        <v>72.248999999999995</v>
      </c>
      <c r="J533" s="9">
        <v>160.83729</v>
      </c>
      <c r="K533" s="9">
        <f t="shared" si="130"/>
        <v>2745.2874599999996</v>
      </c>
      <c r="L533" s="9">
        <v>143.56636</v>
      </c>
      <c r="N533" s="8">
        <v>0.93240999999999996</v>
      </c>
      <c r="P533" s="8">
        <v>2050</v>
      </c>
      <c r="Q533" s="8" t="s">
        <v>40</v>
      </c>
      <c r="R533" s="8" t="s">
        <v>18</v>
      </c>
      <c r="S533" s="8" t="s">
        <v>22</v>
      </c>
      <c r="T533" s="7">
        <f t="shared" si="122"/>
        <v>3.4741596600000001E-2</v>
      </c>
      <c r="U533" s="7">
        <f t="shared" si="123"/>
        <v>1859.7511208687999</v>
      </c>
      <c r="V533" s="7">
        <f t="shared" si="124"/>
        <v>76.996114747299998</v>
      </c>
      <c r="W533" s="7">
        <f t="shared" si="125"/>
        <v>405.61951570699995</v>
      </c>
      <c r="X533" s="7">
        <f t="shared" si="126"/>
        <v>67.365690089999987</v>
      </c>
      <c r="Y533" s="7">
        <f t="shared" si="127"/>
        <v>149.96629756889999</v>
      </c>
      <c r="Z533" s="7">
        <f t="shared" si="128"/>
        <v>2559.7334805785995</v>
      </c>
      <c r="AA533" s="7">
        <f t="shared" si="129"/>
        <v>133.86270972759999</v>
      </c>
    </row>
    <row r="534" spans="1:27" s="4" customFormat="1" x14ac:dyDescent="0.25">
      <c r="A534" s="4">
        <v>2050</v>
      </c>
      <c r="B534" s="4" t="s">
        <v>40</v>
      </c>
      <c r="C534" s="4" t="s">
        <v>18</v>
      </c>
      <c r="D534" s="4" t="s">
        <v>23</v>
      </c>
      <c r="E534" s="5">
        <v>4.8770000000000001E-2</v>
      </c>
      <c r="F534" s="5">
        <v>2443.3075600000002</v>
      </c>
      <c r="G534" s="5">
        <v>103.70668000000001</v>
      </c>
      <c r="H534" s="5">
        <v>448.09649000000002</v>
      </c>
      <c r="I534" s="5">
        <v>89.476950000000002</v>
      </c>
      <c r="J534" s="5">
        <v>156.92204000000001</v>
      </c>
      <c r="K534" s="5">
        <f t="shared" si="130"/>
        <v>3241.5584899999999</v>
      </c>
      <c r="L534" s="5">
        <v>182.20392000000001</v>
      </c>
      <c r="N534" s="4">
        <v>1</v>
      </c>
      <c r="P534" s="4">
        <v>2050</v>
      </c>
      <c r="Q534" s="4" t="s">
        <v>40</v>
      </c>
      <c r="R534" s="4" t="s">
        <v>18</v>
      </c>
      <c r="S534" s="4" t="s">
        <v>23</v>
      </c>
      <c r="T534" s="7">
        <f t="shared" si="122"/>
        <v>4.8770000000000001E-2</v>
      </c>
      <c r="U534" s="7">
        <f t="shared" si="123"/>
        <v>2443.3075600000002</v>
      </c>
      <c r="V534" s="7">
        <f t="shared" si="124"/>
        <v>103.70668000000001</v>
      </c>
      <c r="W534" s="7">
        <f t="shared" si="125"/>
        <v>448.09649000000002</v>
      </c>
      <c r="X534" s="7">
        <f t="shared" si="126"/>
        <v>89.476950000000002</v>
      </c>
      <c r="Y534" s="7">
        <f t="shared" si="127"/>
        <v>156.92204000000001</v>
      </c>
      <c r="Z534" s="7">
        <f t="shared" si="128"/>
        <v>3241.5584899999999</v>
      </c>
      <c r="AA534" s="7">
        <f t="shared" si="129"/>
        <v>182.20392000000001</v>
      </c>
    </row>
    <row r="535" spans="1:27" s="6" customFormat="1" x14ac:dyDescent="0.25">
      <c r="A535" s="6">
        <v>2050</v>
      </c>
      <c r="B535" s="6" t="s">
        <v>40</v>
      </c>
      <c r="C535" s="6" t="s">
        <v>7</v>
      </c>
      <c r="D535" s="6" t="s">
        <v>6</v>
      </c>
      <c r="E535" s="7">
        <v>2.4099999999999998E-3</v>
      </c>
      <c r="F535" s="7">
        <v>93.839070000000007</v>
      </c>
      <c r="G535" s="7">
        <v>2.6208900000000002</v>
      </c>
      <c r="H535" s="7">
        <v>17.23639</v>
      </c>
      <c r="I535" s="7">
        <v>20.849399999999999</v>
      </c>
      <c r="J535" s="7">
        <v>7.17387</v>
      </c>
      <c r="K535" s="7">
        <v>141.72202999999999</v>
      </c>
      <c r="L535" s="7">
        <v>8.4741999999999997</v>
      </c>
      <c r="N535" s="6">
        <v>0.83150000000000002</v>
      </c>
      <c r="P535" s="6">
        <v>2050</v>
      </c>
      <c r="Q535" s="6" t="s">
        <v>40</v>
      </c>
      <c r="R535" s="6" t="s">
        <v>7</v>
      </c>
      <c r="S535" s="6" t="s">
        <v>6</v>
      </c>
      <c r="T535" s="7">
        <f t="shared" si="122"/>
        <v>2.0039149999999998E-3</v>
      </c>
      <c r="U535" s="7">
        <f t="shared" si="123"/>
        <v>78.027186705000005</v>
      </c>
      <c r="V535" s="7">
        <f t="shared" si="124"/>
        <v>2.179270035</v>
      </c>
      <c r="W535" s="7">
        <f t="shared" si="125"/>
        <v>14.332058285</v>
      </c>
      <c r="X535" s="7">
        <f t="shared" si="126"/>
        <v>17.336276099999999</v>
      </c>
      <c r="Y535" s="7">
        <f t="shared" si="127"/>
        <v>5.9650729050000004</v>
      </c>
      <c r="Z535" s="7">
        <f t="shared" si="128"/>
        <v>117.84186794499999</v>
      </c>
      <c r="AA535" s="7">
        <f t="shared" si="129"/>
        <v>7.0462973</v>
      </c>
    </row>
    <row r="536" spans="1:27" s="6" customFormat="1" x14ac:dyDescent="0.25">
      <c r="A536" s="6">
        <v>2050</v>
      </c>
      <c r="B536" s="6" t="s">
        <v>40</v>
      </c>
      <c r="C536" s="6" t="s">
        <v>7</v>
      </c>
      <c r="D536" s="6" t="s">
        <v>8</v>
      </c>
      <c r="E536" s="7">
        <v>5.11E-3</v>
      </c>
      <c r="F536" s="7">
        <v>767.56115999999997</v>
      </c>
      <c r="G536" s="7">
        <v>32.2956</v>
      </c>
      <c r="H536" s="7">
        <v>209.99487999999999</v>
      </c>
      <c r="I536" s="7">
        <v>35.505420000000001</v>
      </c>
      <c r="J536" s="7">
        <v>87.119230000000002</v>
      </c>
      <c r="K536" s="7">
        <v>1132.4813999999999</v>
      </c>
      <c r="L536" s="7">
        <v>56.603859999999997</v>
      </c>
      <c r="N536" s="6">
        <v>0.108</v>
      </c>
      <c r="P536" s="6">
        <v>2050</v>
      </c>
      <c r="Q536" s="6" t="s">
        <v>40</v>
      </c>
      <c r="R536" s="6" t="s">
        <v>7</v>
      </c>
      <c r="S536" s="6" t="s">
        <v>8</v>
      </c>
      <c r="T536" s="7">
        <f t="shared" si="122"/>
        <v>5.5188000000000004E-4</v>
      </c>
      <c r="U536" s="7">
        <f t="shared" si="123"/>
        <v>82.896605280000003</v>
      </c>
      <c r="V536" s="7">
        <f t="shared" si="124"/>
        <v>3.4879248</v>
      </c>
      <c r="W536" s="7">
        <f t="shared" si="125"/>
        <v>22.679447039999999</v>
      </c>
      <c r="X536" s="7">
        <f t="shared" si="126"/>
        <v>3.8345853600000002</v>
      </c>
      <c r="Y536" s="7">
        <f t="shared" si="127"/>
        <v>9.4088768399999996</v>
      </c>
      <c r="Z536" s="7">
        <f t="shared" si="128"/>
        <v>122.30799119999999</v>
      </c>
      <c r="AA536" s="7">
        <f t="shared" si="129"/>
        <v>6.1132168799999995</v>
      </c>
    </row>
    <row r="537" spans="1:27" s="6" customFormat="1" x14ac:dyDescent="0.25">
      <c r="A537" s="6">
        <v>2050</v>
      </c>
      <c r="B537" s="6" t="s">
        <v>40</v>
      </c>
      <c r="C537" s="6" t="s">
        <v>7</v>
      </c>
      <c r="D537" s="6" t="s">
        <v>9</v>
      </c>
      <c r="E537" s="7">
        <v>4.9500000000000004E-3</v>
      </c>
      <c r="F537" s="7">
        <v>763.17520000000002</v>
      </c>
      <c r="G537" s="7">
        <v>29.441949999999999</v>
      </c>
      <c r="H537" s="7">
        <v>192.56036</v>
      </c>
      <c r="I537" s="7">
        <v>35.460729999999998</v>
      </c>
      <c r="J537" s="7">
        <v>80.018649999999994</v>
      </c>
      <c r="K537" s="7">
        <v>1100.66184</v>
      </c>
      <c r="L537" s="7">
        <v>55.45326</v>
      </c>
      <c r="N537" s="6">
        <v>0.63400000000000001</v>
      </c>
      <c r="P537" s="6">
        <v>2050</v>
      </c>
      <c r="Q537" s="6" t="s">
        <v>40</v>
      </c>
      <c r="R537" s="6" t="s">
        <v>7</v>
      </c>
      <c r="S537" s="6" t="s">
        <v>9</v>
      </c>
      <c r="T537" s="7">
        <f t="shared" si="122"/>
        <v>3.1383000000000001E-3</v>
      </c>
      <c r="U537" s="7">
        <f t="shared" si="123"/>
        <v>483.8530768</v>
      </c>
      <c r="V537" s="7">
        <f t="shared" si="124"/>
        <v>18.666196299999999</v>
      </c>
      <c r="W537" s="7">
        <f t="shared" si="125"/>
        <v>122.08326824000001</v>
      </c>
      <c r="X537" s="7">
        <f t="shared" si="126"/>
        <v>22.482102819999998</v>
      </c>
      <c r="Y537" s="7">
        <f t="shared" si="127"/>
        <v>50.731824099999997</v>
      </c>
      <c r="Z537" s="7">
        <f t="shared" si="128"/>
        <v>697.81960656000001</v>
      </c>
      <c r="AA537" s="7">
        <f t="shared" si="129"/>
        <v>35.157366840000002</v>
      </c>
    </row>
    <row r="538" spans="1:27" x14ac:dyDescent="0.25">
      <c r="A538">
        <v>2050</v>
      </c>
      <c r="B538" t="s">
        <v>40</v>
      </c>
      <c r="C538" t="s">
        <v>19</v>
      </c>
      <c r="D538" s="3" t="s">
        <v>24</v>
      </c>
      <c r="E538" s="1">
        <v>1.1679999999999999E-2</v>
      </c>
      <c r="F538" s="1">
        <v>937.33317999999997</v>
      </c>
      <c r="G538" s="1">
        <v>44.578279999999999</v>
      </c>
      <c r="H538" s="1">
        <v>241.74412000000001</v>
      </c>
      <c r="I538" s="1">
        <v>40.320520000000002</v>
      </c>
      <c r="J538" s="1">
        <v>91.748519999999999</v>
      </c>
      <c r="K538" s="1">
        <f>SUM(E538:J538)</f>
        <v>1355.7363</v>
      </c>
      <c r="L538" s="1">
        <v>69.751999999999995</v>
      </c>
      <c r="N538" s="1">
        <v>1.0025999999999999</v>
      </c>
      <c r="P538">
        <v>2050</v>
      </c>
      <c r="Q538" t="s">
        <v>40</v>
      </c>
      <c r="R538" t="s">
        <v>19</v>
      </c>
      <c r="S538" s="3" t="s">
        <v>24</v>
      </c>
      <c r="T538" s="7">
        <f t="shared" si="122"/>
        <v>1.1710367999999999E-2</v>
      </c>
      <c r="U538" s="7">
        <f t="shared" si="123"/>
        <v>939.77024626799994</v>
      </c>
      <c r="V538" s="7">
        <f t="shared" si="124"/>
        <v>44.694183527999996</v>
      </c>
      <c r="W538" s="7">
        <f t="shared" si="125"/>
        <v>242.37265471199999</v>
      </c>
      <c r="X538" s="7">
        <f t="shared" si="126"/>
        <v>40.425353352000002</v>
      </c>
      <c r="Y538" s="7">
        <f t="shared" si="127"/>
        <v>91.987066151999997</v>
      </c>
      <c r="Z538" s="7">
        <f t="shared" si="128"/>
        <v>1359.26121438</v>
      </c>
      <c r="AA538" s="7">
        <f t="shared" si="129"/>
        <v>69.933355199999994</v>
      </c>
    </row>
    <row r="539" spans="1:27" s="8" customFormat="1" x14ac:dyDescent="0.25">
      <c r="A539" s="8">
        <v>2050</v>
      </c>
      <c r="B539" s="8" t="s">
        <v>40</v>
      </c>
      <c r="C539" s="8" t="s">
        <v>19</v>
      </c>
      <c r="D539" s="8" t="s">
        <v>25</v>
      </c>
      <c r="E539" s="9">
        <v>1.49E-2</v>
      </c>
      <c r="F539" s="9">
        <v>1242.2628999999999</v>
      </c>
      <c r="G539" s="9">
        <v>60.457599999999999</v>
      </c>
      <c r="H539" s="9">
        <v>317.91719999999998</v>
      </c>
      <c r="I539" s="9">
        <v>48.27787</v>
      </c>
      <c r="J539" s="9">
        <v>119.76358999999999</v>
      </c>
      <c r="K539" s="9">
        <f>SUM(E539:J539)</f>
        <v>1788.6940599999998</v>
      </c>
      <c r="L539" s="9">
        <v>96.629459999999995</v>
      </c>
      <c r="N539" s="8">
        <v>0.93240999999999996</v>
      </c>
      <c r="P539" s="8">
        <v>2050</v>
      </c>
      <c r="Q539" s="8" t="s">
        <v>40</v>
      </c>
      <c r="R539" s="8" t="s">
        <v>19</v>
      </c>
      <c r="S539" s="8" t="s">
        <v>25</v>
      </c>
      <c r="T539" s="7">
        <f t="shared" si="122"/>
        <v>1.3892909E-2</v>
      </c>
      <c r="U539" s="7">
        <f t="shared" si="123"/>
        <v>1158.2983505889999</v>
      </c>
      <c r="V539" s="7">
        <f t="shared" si="124"/>
        <v>56.371270815999999</v>
      </c>
      <c r="W539" s="7">
        <f t="shared" si="125"/>
        <v>296.42917645199998</v>
      </c>
      <c r="X539" s="7">
        <f t="shared" si="126"/>
        <v>45.014768766700001</v>
      </c>
      <c r="Y539" s="7">
        <f t="shared" si="127"/>
        <v>111.66876895189999</v>
      </c>
      <c r="Z539" s="7">
        <f t="shared" si="128"/>
        <v>1667.7962284845999</v>
      </c>
      <c r="AA539" s="7">
        <f t="shared" si="129"/>
        <v>90.098274798599988</v>
      </c>
    </row>
    <row r="540" spans="1:27" s="4" customFormat="1" x14ac:dyDescent="0.25">
      <c r="A540" s="4">
        <v>2050</v>
      </c>
      <c r="B540" s="4" t="s">
        <v>40</v>
      </c>
      <c r="C540" s="4" t="s">
        <v>19</v>
      </c>
      <c r="D540" s="4" t="s">
        <v>26</v>
      </c>
      <c r="E540" s="5">
        <v>2.793E-2</v>
      </c>
      <c r="F540" s="5">
        <v>1741.8547799999999</v>
      </c>
      <c r="G540" s="5">
        <v>83.081829999999997</v>
      </c>
      <c r="H540" s="5">
        <v>338.90615000000003</v>
      </c>
      <c r="I540" s="5">
        <v>67.12603</v>
      </c>
      <c r="J540" s="5">
        <v>118.62451</v>
      </c>
      <c r="K540" s="5">
        <f>SUM(E540:J540)</f>
        <v>2349.6212299999997</v>
      </c>
      <c r="L540" s="5">
        <v>138.43948</v>
      </c>
      <c r="N540" s="4">
        <v>1</v>
      </c>
      <c r="P540" s="4">
        <v>2050</v>
      </c>
      <c r="Q540" s="4" t="s">
        <v>40</v>
      </c>
      <c r="R540" s="4" t="s">
        <v>19</v>
      </c>
      <c r="S540" s="4" t="s">
        <v>26</v>
      </c>
      <c r="T540" s="7">
        <f t="shared" si="122"/>
        <v>2.793E-2</v>
      </c>
      <c r="U540" s="7">
        <f t="shared" si="123"/>
        <v>1741.8547799999999</v>
      </c>
      <c r="V540" s="7">
        <f t="shared" si="124"/>
        <v>83.081829999999997</v>
      </c>
      <c r="W540" s="7">
        <f t="shared" si="125"/>
        <v>338.90615000000003</v>
      </c>
      <c r="X540" s="7">
        <f t="shared" si="126"/>
        <v>67.12603</v>
      </c>
      <c r="Y540" s="7">
        <f t="shared" si="127"/>
        <v>118.62451</v>
      </c>
      <c r="Z540" s="7">
        <f t="shared" si="128"/>
        <v>2349.6212299999997</v>
      </c>
      <c r="AA540" s="7">
        <f t="shared" si="129"/>
        <v>138.43948</v>
      </c>
    </row>
    <row r="541" spans="1:27" s="6" customFormat="1" x14ac:dyDescent="0.25">
      <c r="A541" s="6">
        <v>2050</v>
      </c>
      <c r="B541" s="6" t="s">
        <v>40</v>
      </c>
      <c r="C541" s="6" t="s">
        <v>7</v>
      </c>
      <c r="D541" s="6" t="s">
        <v>6</v>
      </c>
      <c r="E541" s="7">
        <v>2.4099999999999998E-3</v>
      </c>
      <c r="F541" s="7">
        <v>93.839070000000007</v>
      </c>
      <c r="G541" s="7">
        <v>2.6208900000000002</v>
      </c>
      <c r="H541" s="7">
        <v>17.23639</v>
      </c>
      <c r="I541" s="7">
        <v>20.849399999999999</v>
      </c>
      <c r="J541" s="7">
        <v>7.17387</v>
      </c>
      <c r="K541" s="7">
        <v>141.72202999999999</v>
      </c>
      <c r="L541" s="7">
        <v>8.4741999999999997</v>
      </c>
      <c r="N541" s="6">
        <v>1.2737000000000001</v>
      </c>
      <c r="P541" s="6">
        <v>2050</v>
      </c>
      <c r="Q541" s="6" t="s">
        <v>40</v>
      </c>
      <c r="R541" s="6" t="s">
        <v>7</v>
      </c>
      <c r="S541" s="6" t="s">
        <v>6</v>
      </c>
      <c r="T541" s="7">
        <f t="shared" si="122"/>
        <v>3.0696169999999997E-3</v>
      </c>
      <c r="U541" s="7">
        <f t="shared" si="123"/>
        <v>119.52282345900001</v>
      </c>
      <c r="V541" s="7">
        <f t="shared" si="124"/>
        <v>3.3382275930000005</v>
      </c>
      <c r="W541" s="7">
        <f t="shared" si="125"/>
        <v>21.953989943</v>
      </c>
      <c r="X541" s="7">
        <f t="shared" si="126"/>
        <v>26.555880779999999</v>
      </c>
      <c r="Y541" s="7">
        <f t="shared" si="127"/>
        <v>9.1373582190000011</v>
      </c>
      <c r="Z541" s="7">
        <f t="shared" si="128"/>
        <v>180.51134961099999</v>
      </c>
      <c r="AA541" s="7">
        <f t="shared" si="129"/>
        <v>10.79358854</v>
      </c>
    </row>
    <row r="542" spans="1:27" s="6" customFormat="1" x14ac:dyDescent="0.25">
      <c r="A542" s="6">
        <v>2050</v>
      </c>
      <c r="B542" s="6" t="s">
        <v>40</v>
      </c>
      <c r="C542" s="6" t="s">
        <v>7</v>
      </c>
      <c r="D542" s="6" t="s">
        <v>8</v>
      </c>
      <c r="E542" s="7">
        <v>5.11E-3</v>
      </c>
      <c r="F542" s="7">
        <v>767.56115999999997</v>
      </c>
      <c r="G542" s="7">
        <v>32.2956</v>
      </c>
      <c r="H542" s="7">
        <v>209.99487999999999</v>
      </c>
      <c r="I542" s="7">
        <v>35.505420000000001</v>
      </c>
      <c r="J542" s="7">
        <v>87.119230000000002</v>
      </c>
      <c r="K542" s="7">
        <v>1132.4813999999999</v>
      </c>
      <c r="L542" s="7">
        <v>56.603859999999997</v>
      </c>
      <c r="N542" s="6">
        <v>0.16539999999999999</v>
      </c>
      <c r="P542" s="6">
        <v>2050</v>
      </c>
      <c r="Q542" s="6" t="s">
        <v>40</v>
      </c>
      <c r="R542" s="6" t="s">
        <v>7</v>
      </c>
      <c r="S542" s="6" t="s">
        <v>8</v>
      </c>
      <c r="T542" s="7">
        <f t="shared" si="122"/>
        <v>8.4519399999999996E-4</v>
      </c>
      <c r="U542" s="7">
        <f t="shared" si="123"/>
        <v>126.95461586399999</v>
      </c>
      <c r="V542" s="7">
        <f t="shared" si="124"/>
        <v>5.3416922399999995</v>
      </c>
      <c r="W542" s="7">
        <f t="shared" si="125"/>
        <v>34.733153152</v>
      </c>
      <c r="X542" s="7">
        <f t="shared" si="126"/>
        <v>5.8725964680000002</v>
      </c>
      <c r="Y542" s="7">
        <f t="shared" si="127"/>
        <v>14.409520642</v>
      </c>
      <c r="Z542" s="7">
        <f t="shared" si="128"/>
        <v>187.31242355999998</v>
      </c>
      <c r="AA542" s="7">
        <f t="shared" si="129"/>
        <v>9.3622784439999993</v>
      </c>
    </row>
    <row r="543" spans="1:27" s="6" customFormat="1" x14ac:dyDescent="0.25">
      <c r="A543" s="6">
        <v>2050</v>
      </c>
      <c r="B543" s="6" t="s">
        <v>40</v>
      </c>
      <c r="C543" s="6" t="s">
        <v>7</v>
      </c>
      <c r="D543" s="6" t="s">
        <v>9</v>
      </c>
      <c r="E543" s="7">
        <v>4.9500000000000004E-3</v>
      </c>
      <c r="F543" s="7">
        <v>763.17520000000002</v>
      </c>
      <c r="G543" s="7">
        <v>29.441949999999999</v>
      </c>
      <c r="H543" s="7">
        <v>192.56036</v>
      </c>
      <c r="I543" s="7">
        <v>35.460729999999998</v>
      </c>
      <c r="J543" s="7">
        <v>80.018649999999994</v>
      </c>
      <c r="K543" s="7">
        <v>1100.66184</v>
      </c>
      <c r="L543" s="7">
        <v>55.45326</v>
      </c>
      <c r="N543" s="6">
        <v>0.97119999999999995</v>
      </c>
      <c r="P543" s="6">
        <v>2050</v>
      </c>
      <c r="Q543" s="6" t="s">
        <v>40</v>
      </c>
      <c r="R543" s="6" t="s">
        <v>7</v>
      </c>
      <c r="S543" s="6" t="s">
        <v>9</v>
      </c>
      <c r="T543" s="7">
        <f t="shared" si="122"/>
        <v>4.8074400000000005E-3</v>
      </c>
      <c r="U543" s="7">
        <f t="shared" si="123"/>
        <v>741.19575423999993</v>
      </c>
      <c r="V543" s="7">
        <f t="shared" si="124"/>
        <v>28.594021839999996</v>
      </c>
      <c r="W543" s="7">
        <f t="shared" si="125"/>
        <v>187.014621632</v>
      </c>
      <c r="X543" s="7">
        <f t="shared" si="126"/>
        <v>34.439460975999999</v>
      </c>
      <c r="Y543" s="7">
        <f t="shared" si="127"/>
        <v>77.714112879999988</v>
      </c>
      <c r="Z543" s="7">
        <f t="shared" si="128"/>
        <v>1068.9627790079999</v>
      </c>
      <c r="AA543" s="7">
        <f t="shared" si="129"/>
        <v>53.856206111999995</v>
      </c>
    </row>
    <row r="544" spans="1:27" x14ac:dyDescent="0.25">
      <c r="A544">
        <v>2050</v>
      </c>
      <c r="B544" t="s">
        <v>40</v>
      </c>
      <c r="C544" t="s">
        <v>20</v>
      </c>
      <c r="D544" s="3" t="s">
        <v>28</v>
      </c>
      <c r="E544" s="1">
        <v>1.179E-2</v>
      </c>
      <c r="F544" s="1">
        <v>1436.8435999999999</v>
      </c>
      <c r="G544" s="1">
        <v>65.703450000000004</v>
      </c>
      <c r="H544" s="1">
        <v>375.96197000000001</v>
      </c>
      <c r="I544" s="1">
        <v>50.306669999999997</v>
      </c>
      <c r="J544" s="1">
        <v>147.12779</v>
      </c>
      <c r="K544" s="1">
        <f>SUM(E544:J544)</f>
        <v>2075.9552699999999</v>
      </c>
      <c r="L544" s="1">
        <v>107.18362</v>
      </c>
      <c r="N544" s="1">
        <v>1.0623</v>
      </c>
      <c r="P544">
        <v>2050</v>
      </c>
      <c r="Q544" t="s">
        <v>40</v>
      </c>
      <c r="R544" t="s">
        <v>20</v>
      </c>
      <c r="S544" s="3" t="s">
        <v>28</v>
      </c>
      <c r="T544" s="7">
        <f t="shared" si="122"/>
        <v>1.2524517000000001E-2</v>
      </c>
      <c r="U544" s="7">
        <f t="shared" si="123"/>
        <v>1526.35895628</v>
      </c>
      <c r="V544" s="7">
        <f t="shared" si="124"/>
        <v>69.796774935000002</v>
      </c>
      <c r="W544" s="7">
        <f t="shared" si="125"/>
        <v>399.38440073100003</v>
      </c>
      <c r="X544" s="7">
        <f t="shared" si="126"/>
        <v>53.440775541000001</v>
      </c>
      <c r="Y544" s="7">
        <f t="shared" si="127"/>
        <v>156.29385131700002</v>
      </c>
      <c r="Z544" s="7">
        <f t="shared" si="128"/>
        <v>2205.2872833209999</v>
      </c>
      <c r="AA544" s="7">
        <f t="shared" si="129"/>
        <v>113.86115952600001</v>
      </c>
    </row>
    <row r="545" spans="1:27" s="10" customFormat="1" x14ac:dyDescent="0.25">
      <c r="A545" s="10">
        <v>2050</v>
      </c>
      <c r="B545" s="10" t="s">
        <v>40</v>
      </c>
      <c r="C545" s="10" t="s">
        <v>20</v>
      </c>
      <c r="D545" s="10" t="s">
        <v>27</v>
      </c>
      <c r="E545" s="11">
        <v>3.8429999999999999E-2</v>
      </c>
      <c r="F545" s="11">
        <v>2099.5573599999998</v>
      </c>
      <c r="G545" s="11">
        <v>92.034000000000006</v>
      </c>
      <c r="H545" s="11">
        <v>470.11750000000001</v>
      </c>
      <c r="I545" s="11">
        <v>68.865430000000003</v>
      </c>
      <c r="J545" s="11">
        <v>170.01590999999999</v>
      </c>
      <c r="K545" s="11">
        <f>SUM(E545:J545)</f>
        <v>2900.6286299999997</v>
      </c>
      <c r="L545" s="11">
        <v>149.52488</v>
      </c>
      <c r="N545" s="10">
        <v>0.98834999999999995</v>
      </c>
      <c r="P545" s="10">
        <v>2050</v>
      </c>
      <c r="Q545" s="10" t="s">
        <v>40</v>
      </c>
      <c r="R545" s="10" t="s">
        <v>20</v>
      </c>
      <c r="S545" s="10" t="s">
        <v>27</v>
      </c>
      <c r="T545" s="7">
        <f t="shared" si="122"/>
        <v>3.7982290499999995E-2</v>
      </c>
      <c r="U545" s="7">
        <f t="shared" si="123"/>
        <v>2075.0975167559995</v>
      </c>
      <c r="V545" s="7">
        <f t="shared" si="124"/>
        <v>90.961803900000007</v>
      </c>
      <c r="W545" s="7">
        <f t="shared" si="125"/>
        <v>464.64063112499997</v>
      </c>
      <c r="X545" s="7">
        <f t="shared" si="126"/>
        <v>68.0631477405</v>
      </c>
      <c r="Y545" s="7">
        <f t="shared" si="127"/>
        <v>168.03522464849999</v>
      </c>
      <c r="Z545" s="7">
        <f t="shared" si="128"/>
        <v>2866.8363064604996</v>
      </c>
      <c r="AA545" s="7">
        <f t="shared" si="129"/>
        <v>147.782915148</v>
      </c>
    </row>
    <row r="546" spans="1:27" s="8" customFormat="1" x14ac:dyDescent="0.25">
      <c r="A546" s="8">
        <v>2050</v>
      </c>
      <c r="B546" s="8" t="s">
        <v>40</v>
      </c>
      <c r="C546" s="8" t="s">
        <v>20</v>
      </c>
      <c r="D546" s="8" t="s">
        <v>29</v>
      </c>
      <c r="E546" s="9">
        <v>4.308E-2</v>
      </c>
      <c r="F546" s="9">
        <v>2459.8793300000002</v>
      </c>
      <c r="G546" s="9">
        <v>110.07861</v>
      </c>
      <c r="H546" s="9">
        <v>556.29430000000002</v>
      </c>
      <c r="I546" s="9">
        <v>77.918570000000003</v>
      </c>
      <c r="J546" s="9">
        <v>201.32328000000001</v>
      </c>
      <c r="K546" s="9">
        <f>SUM(E546:J546)</f>
        <v>3405.5371700000001</v>
      </c>
      <c r="L546" s="9">
        <v>180.1215</v>
      </c>
      <c r="N546" s="8">
        <v>0.93240999999999996</v>
      </c>
      <c r="P546" s="8">
        <v>2050</v>
      </c>
      <c r="Q546" s="8" t="s">
        <v>40</v>
      </c>
      <c r="R546" s="8" t="s">
        <v>20</v>
      </c>
      <c r="S546" s="8" t="s">
        <v>29</v>
      </c>
      <c r="T546" s="7">
        <f t="shared" si="122"/>
        <v>4.01682228E-2</v>
      </c>
      <c r="U546" s="7">
        <f t="shared" si="123"/>
        <v>2293.6160860853001</v>
      </c>
      <c r="V546" s="7">
        <f t="shared" si="124"/>
        <v>102.6383967501</v>
      </c>
      <c r="W546" s="7">
        <f t="shared" si="125"/>
        <v>518.694368263</v>
      </c>
      <c r="X546" s="7">
        <f t="shared" si="126"/>
        <v>72.652053853699996</v>
      </c>
      <c r="Y546" s="7">
        <f t="shared" si="127"/>
        <v>187.71583950480002</v>
      </c>
      <c r="Z546" s="7">
        <f t="shared" si="128"/>
        <v>3175.3569126797001</v>
      </c>
      <c r="AA546" s="7">
        <f t="shared" si="129"/>
        <v>167.947087815</v>
      </c>
    </row>
    <row r="547" spans="1:27" s="4" customFormat="1" x14ac:dyDescent="0.25">
      <c r="A547" s="4">
        <v>2050</v>
      </c>
      <c r="B547" s="4" t="s">
        <v>40</v>
      </c>
      <c r="C547" s="4" t="s">
        <v>20</v>
      </c>
      <c r="D547" s="4" t="s">
        <v>30</v>
      </c>
      <c r="E547" s="5">
        <v>5.4019999999999999E-2</v>
      </c>
      <c r="F547" s="5">
        <v>2874.02493</v>
      </c>
      <c r="G547" s="5">
        <v>129.09075000000001</v>
      </c>
      <c r="H547" s="5">
        <v>562.05220999999995</v>
      </c>
      <c r="I547" s="5">
        <v>94.806030000000007</v>
      </c>
      <c r="J547" s="5">
        <v>194.73183</v>
      </c>
      <c r="K547" s="5">
        <f>SUM(E547:J547)</f>
        <v>3854.7597700000001</v>
      </c>
      <c r="L547" s="5">
        <v>216.07525000000001</v>
      </c>
      <c r="N547" s="4">
        <v>1</v>
      </c>
      <c r="P547" s="4">
        <v>2050</v>
      </c>
      <c r="Q547" s="4" t="s">
        <v>40</v>
      </c>
      <c r="R547" s="4" t="s">
        <v>20</v>
      </c>
      <c r="S547" s="4" t="s">
        <v>30</v>
      </c>
      <c r="T547" s="7">
        <f t="shared" si="122"/>
        <v>5.4019999999999999E-2</v>
      </c>
      <c r="U547" s="7">
        <f t="shared" si="123"/>
        <v>2874.02493</v>
      </c>
      <c r="V547" s="7">
        <f t="shared" si="124"/>
        <v>129.09075000000001</v>
      </c>
      <c r="W547" s="7">
        <f t="shared" si="125"/>
        <v>562.05220999999995</v>
      </c>
      <c r="X547" s="7">
        <f t="shared" si="126"/>
        <v>94.806030000000007</v>
      </c>
      <c r="Y547" s="7">
        <f>J547*$N547</f>
        <v>194.73183</v>
      </c>
      <c r="Z547" s="7">
        <f t="shared" si="128"/>
        <v>3854.7597700000001</v>
      </c>
      <c r="AA547" s="7">
        <f>L547*$N547</f>
        <v>216.07525000000001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3CBE-3A61-4CC5-927B-690E9240FFA7}">
  <dimension ref="A5:V547"/>
  <sheetViews>
    <sheetView topLeftCell="A503" zoomScale="46" zoomScaleNormal="55" workbookViewId="0">
      <selection activeCell="L548" sqref="L548"/>
    </sheetView>
  </sheetViews>
  <sheetFormatPr defaultColWidth="9.140625" defaultRowHeight="15" x14ac:dyDescent="0.25"/>
  <cols>
    <col min="1" max="1" width="6.85546875" style="12" bestFit="1" customWidth="1"/>
    <col min="2" max="2" width="19.140625" style="12" bestFit="1" customWidth="1"/>
    <col min="3" max="3" width="11.28515625" style="12" bestFit="1" customWidth="1"/>
    <col min="4" max="4" width="22" style="12" bestFit="1" customWidth="1"/>
    <col min="5" max="5" width="11.28515625" style="13" bestFit="1" customWidth="1"/>
    <col min="6" max="6" width="17" style="13" bestFit="1" customWidth="1"/>
    <col min="7" max="7" width="6.85546875" style="12" bestFit="1" customWidth="1"/>
    <col min="8" max="8" width="19.140625" style="12" bestFit="1" customWidth="1"/>
    <col min="9" max="9" width="11.28515625" style="12" bestFit="1" customWidth="1"/>
    <col min="10" max="10" width="22" style="12" bestFit="1" customWidth="1"/>
    <col min="11" max="11" width="16" style="12" bestFit="1" customWidth="1"/>
    <col min="12" max="12" width="17" style="12" bestFit="1" customWidth="1"/>
    <col min="13" max="14" width="9.140625" style="12"/>
    <col min="15" max="15" width="6.85546875" style="12" bestFit="1" customWidth="1"/>
    <col min="16" max="16" width="19.140625" style="12" bestFit="1" customWidth="1"/>
    <col min="17" max="17" width="16" style="12" bestFit="1" customWidth="1"/>
    <col min="18" max="18" width="22" style="12" bestFit="1" customWidth="1"/>
    <col min="19" max="19" width="16" style="12" bestFit="1" customWidth="1"/>
    <col min="20" max="23" width="9.140625" style="12"/>
    <col min="24" max="24" width="18.7109375" style="12" customWidth="1"/>
    <col min="25" max="25" width="9.140625" style="12"/>
    <col min="26" max="26" width="15.5703125" style="12" customWidth="1"/>
    <col min="27" max="16384" width="9.140625" style="12"/>
  </cols>
  <sheetData>
    <row r="5" spans="1:22" x14ac:dyDescent="0.25">
      <c r="A5" s="12" t="s">
        <v>0</v>
      </c>
      <c r="B5" s="12" t="s">
        <v>1</v>
      </c>
      <c r="C5" s="12" t="s">
        <v>3</v>
      </c>
      <c r="D5" s="12" t="s">
        <v>2</v>
      </c>
      <c r="E5" s="13" t="s">
        <v>10</v>
      </c>
      <c r="F5" s="13" t="s">
        <v>4</v>
      </c>
      <c r="G5" s="12" t="s">
        <v>0</v>
      </c>
      <c r="H5" s="12" t="s">
        <v>1</v>
      </c>
      <c r="I5" s="12" t="s">
        <v>3</v>
      </c>
      <c r="J5" s="12" t="s">
        <v>2</v>
      </c>
      <c r="K5" s="13" t="s">
        <v>43</v>
      </c>
      <c r="L5" s="13" t="s">
        <v>4</v>
      </c>
    </row>
    <row r="6" spans="1:22" x14ac:dyDescent="0.25">
      <c r="A6" s="14">
        <v>2010</v>
      </c>
      <c r="B6" s="14" t="s">
        <v>5</v>
      </c>
      <c r="C6" s="14" t="s">
        <v>7</v>
      </c>
      <c r="D6" s="14" t="s">
        <v>6</v>
      </c>
      <c r="E6" s="15">
        <v>253.45665522100003</v>
      </c>
      <c r="F6" s="15">
        <v>22.497659954</v>
      </c>
      <c r="G6" s="14">
        <v>2010</v>
      </c>
      <c r="H6" s="14" t="s">
        <v>5</v>
      </c>
      <c r="I6" s="12" t="s">
        <v>18</v>
      </c>
      <c r="J6" s="14" t="s">
        <v>6</v>
      </c>
      <c r="K6" s="19">
        <f>E6</f>
        <v>253.45665522100003</v>
      </c>
      <c r="L6" s="19">
        <f>F6</f>
        <v>22.497659954</v>
      </c>
      <c r="N6" s="12">
        <v>1238.9337949229998</v>
      </c>
      <c r="O6" s="12" t="s">
        <v>28</v>
      </c>
      <c r="P6" s="12">
        <v>1232.667692626</v>
      </c>
      <c r="Q6" s="12" t="s">
        <v>27</v>
      </c>
      <c r="R6" s="12">
        <v>686.23131030149989</v>
      </c>
      <c r="S6" s="12" t="s">
        <v>29</v>
      </c>
      <c r="T6" s="12">
        <v>396.57372658910026</v>
      </c>
      <c r="U6" s="12" t="s">
        <v>30</v>
      </c>
      <c r="V6" s="12">
        <v>696.51457942140041</v>
      </c>
    </row>
    <row r="7" spans="1:22" x14ac:dyDescent="0.25">
      <c r="A7" s="14">
        <v>2010</v>
      </c>
      <c r="B7" s="14" t="s">
        <v>5</v>
      </c>
      <c r="C7" s="14" t="s">
        <v>7</v>
      </c>
      <c r="D7" s="14" t="s">
        <v>8</v>
      </c>
      <c r="E7" s="15">
        <v>287.82524066999997</v>
      </c>
      <c r="F7" s="15">
        <v>26.61129867</v>
      </c>
      <c r="G7" s="14"/>
      <c r="H7" s="14"/>
      <c r="J7" s="14" t="s">
        <v>8</v>
      </c>
      <c r="K7" s="12">
        <f>E7-E6*(0.1993/1.4399)</f>
        <v>252.74369932299996</v>
      </c>
      <c r="L7" s="12">
        <f>F7-F6*(0.1993/1.4399)</f>
        <v>23.497343791999999</v>
      </c>
      <c r="N7" s="12">
        <v>791.66859322459175</v>
      </c>
      <c r="Q7" s="12" t="s">
        <v>24</v>
      </c>
      <c r="R7" s="12">
        <v>671.35389216999943</v>
      </c>
      <c r="S7" s="12" t="s">
        <v>25</v>
      </c>
      <c r="T7" s="12">
        <v>396.59315343380013</v>
      </c>
      <c r="U7" s="12" t="s">
        <v>26</v>
      </c>
      <c r="V7" s="12">
        <v>696.51459675620026</v>
      </c>
    </row>
    <row r="8" spans="1:22" x14ac:dyDescent="0.25">
      <c r="A8" s="14">
        <v>2010</v>
      </c>
      <c r="B8" s="14" t="s">
        <v>5</v>
      </c>
      <c r="C8" s="14" t="s">
        <v>7</v>
      </c>
      <c r="D8" s="14" t="s">
        <v>9</v>
      </c>
      <c r="E8" s="15">
        <v>1618.9502091160002</v>
      </c>
      <c r="F8" s="15">
        <v>147.379307334</v>
      </c>
      <c r="G8" s="14"/>
      <c r="H8" s="14"/>
      <c r="J8" s="14" t="s">
        <v>9</v>
      </c>
      <c r="K8" s="12">
        <f>E8-E6*(1.2406/1.4399)</f>
        <v>1400.5750952420003</v>
      </c>
      <c r="L8" s="12">
        <f>F8-F6*(1.2406/1.4399)</f>
        <v>127.99560225800001</v>
      </c>
      <c r="N8" s="12">
        <v>1400.5750952420003</v>
      </c>
      <c r="O8" s="12" t="s">
        <v>17</v>
      </c>
      <c r="P8" s="12">
        <v>237.10110098299981</v>
      </c>
      <c r="Q8" s="12" t="s">
        <v>21</v>
      </c>
      <c r="R8" s="12">
        <v>686.43044840999983</v>
      </c>
      <c r="S8" s="12" t="s">
        <v>22</v>
      </c>
      <c r="T8" s="12">
        <v>396.57012548560033</v>
      </c>
      <c r="U8" s="12" t="s">
        <v>23</v>
      </c>
      <c r="V8" s="12">
        <v>696.51460533540012</v>
      </c>
    </row>
    <row r="9" spans="1:22" x14ac:dyDescent="0.25">
      <c r="A9" s="12">
        <v>2010</v>
      </c>
      <c r="B9" s="12" t="s">
        <v>5</v>
      </c>
      <c r="C9" s="12" t="s">
        <v>18</v>
      </c>
      <c r="D9" s="12" t="s">
        <v>17</v>
      </c>
      <c r="E9" s="15">
        <v>2143.876550769</v>
      </c>
      <c r="F9" s="15">
        <v>196.42297475800001</v>
      </c>
      <c r="J9" s="12" t="s">
        <v>17</v>
      </c>
      <c r="K9" s="19">
        <f>E9-E8-E7</f>
        <v>237.10110098299981</v>
      </c>
      <c r="L9" s="19">
        <f>F9-F8-F7</f>
        <v>22.432368754000006</v>
      </c>
    </row>
    <row r="10" spans="1:22" x14ac:dyDescent="0.25">
      <c r="A10" s="16">
        <v>2010</v>
      </c>
      <c r="B10" s="16" t="s">
        <v>5</v>
      </c>
      <c r="C10" s="16" t="s">
        <v>18</v>
      </c>
      <c r="D10" s="16" t="s">
        <v>21</v>
      </c>
      <c r="E10" s="15">
        <v>2830.3069991789998</v>
      </c>
      <c r="F10" s="15">
        <v>235.50992856599999</v>
      </c>
      <c r="G10" s="16"/>
      <c r="H10" s="16"/>
      <c r="I10" s="16"/>
      <c r="J10" s="16" t="s">
        <v>21</v>
      </c>
      <c r="K10" s="19">
        <f t="shared" ref="K10:L12" si="0">E10-E9</f>
        <v>686.43044840999983</v>
      </c>
      <c r="L10" s="19">
        <f t="shared" si="0"/>
        <v>39.086953807999976</v>
      </c>
    </row>
    <row r="11" spans="1:22" x14ac:dyDescent="0.25">
      <c r="A11" s="17">
        <v>2010</v>
      </c>
      <c r="B11" s="17" t="s">
        <v>5</v>
      </c>
      <c r="C11" s="17" t="s">
        <v>18</v>
      </c>
      <c r="D11" s="17" t="s">
        <v>22</v>
      </c>
      <c r="E11" s="15">
        <v>3226.8771246646002</v>
      </c>
      <c r="F11" s="15">
        <v>274.07612923389996</v>
      </c>
      <c r="G11" s="17"/>
      <c r="H11" s="17"/>
      <c r="I11" s="17"/>
      <c r="J11" s="17" t="s">
        <v>22</v>
      </c>
      <c r="K11" s="19">
        <f t="shared" si="0"/>
        <v>396.57012548560033</v>
      </c>
      <c r="L11" s="19">
        <f t="shared" si="0"/>
        <v>38.566200667899977</v>
      </c>
    </row>
    <row r="12" spans="1:22" x14ac:dyDescent="0.25">
      <c r="A12" s="18">
        <v>2010</v>
      </c>
      <c r="B12" s="18" t="s">
        <v>5</v>
      </c>
      <c r="C12" s="18" t="s">
        <v>18</v>
      </c>
      <c r="D12" s="18" t="s">
        <v>23</v>
      </c>
      <c r="E12" s="15">
        <v>3923.3917300000003</v>
      </c>
      <c r="F12" s="15">
        <v>325.4794</v>
      </c>
      <c r="G12" s="18"/>
      <c r="H12" s="18"/>
      <c r="I12" s="18"/>
      <c r="J12" s="18" t="s">
        <v>23</v>
      </c>
      <c r="K12" s="19">
        <f t="shared" si="0"/>
        <v>696.51460533540012</v>
      </c>
      <c r="L12" s="19">
        <f t="shared" si="0"/>
        <v>51.403270766100036</v>
      </c>
    </row>
    <row r="13" spans="1:22" x14ac:dyDescent="0.25">
      <c r="A13" s="14">
        <v>2010</v>
      </c>
      <c r="B13" s="14" t="s">
        <v>5</v>
      </c>
      <c r="C13" s="14" t="s">
        <v>7</v>
      </c>
      <c r="D13" s="14" t="s">
        <v>6</v>
      </c>
      <c r="E13" s="15">
        <v>146.36378138500001</v>
      </c>
      <c r="F13" s="15">
        <v>12.991738489999999</v>
      </c>
      <c r="G13" s="14"/>
      <c r="H13" s="14"/>
      <c r="I13" s="12" t="s">
        <v>19</v>
      </c>
      <c r="J13" s="14" t="s">
        <v>6</v>
      </c>
      <c r="K13" s="19">
        <f>E13</f>
        <v>146.36378138500001</v>
      </c>
      <c r="L13" s="19">
        <f>F13</f>
        <v>12.991738489999999</v>
      </c>
    </row>
    <row r="14" spans="1:22" x14ac:dyDescent="0.25">
      <c r="A14" s="14">
        <v>2010</v>
      </c>
      <c r="B14" s="14" t="s">
        <v>5</v>
      </c>
      <c r="C14" s="14" t="s">
        <v>7</v>
      </c>
      <c r="D14" s="14" t="s">
        <v>8</v>
      </c>
      <c r="E14" s="15">
        <v>166.23062027999998</v>
      </c>
      <c r="F14" s="15">
        <v>15.36909228</v>
      </c>
      <c r="G14" s="14"/>
      <c r="H14" s="14"/>
      <c r="J14" s="14" t="s">
        <v>8</v>
      </c>
      <c r="K14" s="12">
        <f>E14-E13*(0.1151/0.8315)</f>
        <v>145.97028205099997</v>
      </c>
      <c r="L14" s="12">
        <f>F14-F13*(0.1151/0.8315)</f>
        <v>13.570716934</v>
      </c>
    </row>
    <row r="15" spans="1:22" x14ac:dyDescent="0.25">
      <c r="A15" s="14">
        <v>2010</v>
      </c>
      <c r="B15" s="14" t="s">
        <v>5</v>
      </c>
      <c r="C15" s="14" t="s">
        <v>7</v>
      </c>
      <c r="D15" s="14" t="s">
        <v>9</v>
      </c>
      <c r="E15" s="15">
        <v>934.88881736000008</v>
      </c>
      <c r="F15" s="15">
        <v>85.106549639999997</v>
      </c>
      <c r="G15" s="14"/>
      <c r="H15" s="14"/>
      <c r="J15" s="14" t="s">
        <v>9</v>
      </c>
      <c r="K15" s="12">
        <f>E15-E14*(0.7164/0.8315)</f>
        <v>791.66859322459175</v>
      </c>
      <c r="L15" s="12">
        <f>F15-F14*(0.7164/0.8315)</f>
        <v>71.864916796473835</v>
      </c>
    </row>
    <row r="16" spans="1:22" x14ac:dyDescent="0.25">
      <c r="A16" s="12">
        <v>2010</v>
      </c>
      <c r="B16" s="12" t="s">
        <v>5</v>
      </c>
      <c r="C16" s="12" t="s">
        <v>19</v>
      </c>
      <c r="D16" s="12" t="s">
        <v>24</v>
      </c>
      <c r="E16" s="15">
        <v>1772.4733298099995</v>
      </c>
      <c r="F16" s="15">
        <v>156.69988315199998</v>
      </c>
      <c r="J16" s="12" t="s">
        <v>24</v>
      </c>
      <c r="K16" s="19">
        <f>E16-E15-E14</f>
        <v>671.35389216999943</v>
      </c>
      <c r="L16" s="19">
        <f>F16-F15-F14</f>
        <v>56.224241231999983</v>
      </c>
    </row>
    <row r="17" spans="1:12" x14ac:dyDescent="0.25">
      <c r="A17" s="17">
        <v>2010</v>
      </c>
      <c r="B17" s="17" t="s">
        <v>5</v>
      </c>
      <c r="C17" s="17" t="s">
        <v>19</v>
      </c>
      <c r="D17" s="17" t="s">
        <v>25</v>
      </c>
      <c r="E17" s="15">
        <v>2169.0664832437997</v>
      </c>
      <c r="F17" s="15">
        <v>195.2681833469</v>
      </c>
      <c r="G17" s="17"/>
      <c r="H17" s="17"/>
      <c r="I17" s="17"/>
      <c r="J17" s="17" t="s">
        <v>25</v>
      </c>
      <c r="K17" s="19">
        <f>E17-E16</f>
        <v>396.59315343380013</v>
      </c>
      <c r="L17" s="19">
        <f>F17-F16</f>
        <v>38.568300194900019</v>
      </c>
    </row>
    <row r="18" spans="1:12" x14ac:dyDescent="0.25">
      <c r="A18" s="18">
        <v>2010</v>
      </c>
      <c r="B18" s="18" t="s">
        <v>5</v>
      </c>
      <c r="C18" s="18" t="s">
        <v>19</v>
      </c>
      <c r="D18" s="18" t="s">
        <v>26</v>
      </c>
      <c r="E18" s="15">
        <v>2865.5810799999999</v>
      </c>
      <c r="F18" s="15">
        <v>246.67146</v>
      </c>
      <c r="G18" s="18"/>
      <c r="H18" s="18"/>
      <c r="I18" s="18"/>
      <c r="J18" s="18" t="s">
        <v>26</v>
      </c>
      <c r="K18" s="19">
        <f>E18-E17</f>
        <v>696.51459675620026</v>
      </c>
      <c r="L18" s="19">
        <f>F18-F17</f>
        <v>51.403276653099994</v>
      </c>
    </row>
    <row r="19" spans="1:12" x14ac:dyDescent="0.25">
      <c r="A19" s="14">
        <v>2010</v>
      </c>
      <c r="B19" s="14" t="s">
        <v>5</v>
      </c>
      <c r="C19" s="14" t="s">
        <v>7</v>
      </c>
      <c r="D19" s="14" t="s">
        <v>6</v>
      </c>
      <c r="E19" s="15">
        <v>224.20150132300003</v>
      </c>
      <c r="F19" s="15">
        <v>19.900874701999999</v>
      </c>
      <c r="G19" s="14"/>
      <c r="H19" s="14"/>
      <c r="I19" s="12" t="s">
        <v>20</v>
      </c>
      <c r="J19" s="14" t="s">
        <v>6</v>
      </c>
      <c r="K19" s="19">
        <f>E19</f>
        <v>224.20150132300003</v>
      </c>
      <c r="L19" s="19">
        <f>F19</f>
        <v>19.900874701999999</v>
      </c>
    </row>
    <row r="20" spans="1:12" x14ac:dyDescent="0.25">
      <c r="A20" s="14">
        <v>2010</v>
      </c>
      <c r="B20" s="14" t="s">
        <v>5</v>
      </c>
      <c r="C20" s="14" t="s">
        <v>7</v>
      </c>
      <c r="D20" s="14" t="s">
        <v>8</v>
      </c>
      <c r="E20" s="15">
        <v>254.57911661399996</v>
      </c>
      <c r="F20" s="15">
        <v>23.537480213999999</v>
      </c>
      <c r="G20" s="14"/>
      <c r="H20" s="14"/>
      <c r="J20" s="14" t="s">
        <v>8</v>
      </c>
      <c r="K20" s="12">
        <f>E20-E19*(0.1762/1.2737)</f>
        <v>223.56372481599996</v>
      </c>
      <c r="L20" s="12">
        <f>F20-F19*(0.1762/1.2737)</f>
        <v>20.784450361999998</v>
      </c>
    </row>
    <row r="21" spans="1:12" x14ac:dyDescent="0.25">
      <c r="A21" s="14">
        <v>2010</v>
      </c>
      <c r="B21" s="14" t="s">
        <v>5</v>
      </c>
      <c r="C21" s="14" t="s">
        <v>7</v>
      </c>
      <c r="D21" s="14" t="s">
        <v>9</v>
      </c>
      <c r="E21" s="15">
        <v>1432.1199044479999</v>
      </c>
      <c r="F21" s="15">
        <v>130.37142115199998</v>
      </c>
      <c r="G21" s="14"/>
      <c r="H21" s="14"/>
      <c r="J21" s="14" t="s">
        <v>9</v>
      </c>
      <c r="K21" s="12">
        <f>E21-E19*(1.0975/1.2737)</f>
        <v>1238.9337949229998</v>
      </c>
      <c r="L21" s="12">
        <f>F21-F19*(1.0975/1.2737)</f>
        <v>113.22357630199998</v>
      </c>
    </row>
    <row r="22" spans="1:12" x14ac:dyDescent="0.25">
      <c r="A22" s="12">
        <v>2010</v>
      </c>
      <c r="B22" s="12" t="s">
        <v>5</v>
      </c>
      <c r="C22" s="12" t="s">
        <v>20</v>
      </c>
      <c r="D22" s="12" t="s">
        <v>28</v>
      </c>
      <c r="E22" s="15">
        <v>2919.3667136879999</v>
      </c>
      <c r="F22" s="15">
        <v>263.78532194400003</v>
      </c>
      <c r="J22" s="12" t="s">
        <v>28</v>
      </c>
      <c r="K22" s="19">
        <f>E22-E21-E20</f>
        <v>1232.667692626</v>
      </c>
      <c r="L22" s="19">
        <f>F22-F21-F20</f>
        <v>109.87642057800005</v>
      </c>
    </row>
    <row r="23" spans="1:12" x14ac:dyDescent="0.25">
      <c r="A23" s="16">
        <v>2010</v>
      </c>
      <c r="B23" s="16" t="s">
        <v>5</v>
      </c>
      <c r="C23" s="16" t="s">
        <v>20</v>
      </c>
      <c r="D23" s="16" t="s">
        <v>27</v>
      </c>
      <c r="E23" s="15">
        <v>3605.5980239894998</v>
      </c>
      <c r="F23" s="15">
        <v>302.85666092550002</v>
      </c>
      <c r="G23" s="16"/>
      <c r="H23" s="16"/>
      <c r="I23" s="16"/>
      <c r="J23" s="16" t="s">
        <v>27</v>
      </c>
      <c r="K23" s="19">
        <f t="shared" ref="K23:L25" si="1">E23-E22</f>
        <v>686.23131030149989</v>
      </c>
      <c r="L23" s="19">
        <f t="shared" si="1"/>
        <v>39.071338981499991</v>
      </c>
    </row>
    <row r="24" spans="1:12" x14ac:dyDescent="0.25">
      <c r="A24" s="17">
        <v>2010</v>
      </c>
      <c r="B24" s="17" t="s">
        <v>5</v>
      </c>
      <c r="C24" s="17" t="s">
        <v>20</v>
      </c>
      <c r="D24" s="17" t="s">
        <v>29</v>
      </c>
      <c r="E24" s="15">
        <v>4002.1717505786</v>
      </c>
      <c r="F24" s="15">
        <v>341.42318044799998</v>
      </c>
      <c r="G24" s="17"/>
      <c r="H24" s="17"/>
      <c r="I24" s="17"/>
      <c r="J24" s="17" t="s">
        <v>29</v>
      </c>
      <c r="K24" s="19">
        <f t="shared" si="1"/>
        <v>396.57372658910026</v>
      </c>
      <c r="L24" s="19">
        <f t="shared" si="1"/>
        <v>38.566519522499959</v>
      </c>
    </row>
    <row r="25" spans="1:12" x14ac:dyDescent="0.25">
      <c r="A25" s="18">
        <v>2010</v>
      </c>
      <c r="B25" s="18" t="s">
        <v>5</v>
      </c>
      <c r="C25" s="18" t="s">
        <v>20</v>
      </c>
      <c r="D25" s="18" t="s">
        <v>30</v>
      </c>
      <c r="E25" s="15">
        <v>4698.6863300000005</v>
      </c>
      <c r="F25" s="15">
        <v>392.82645000000002</v>
      </c>
      <c r="G25" s="18"/>
      <c r="H25" s="18"/>
      <c r="I25" s="18"/>
      <c r="J25" s="18" t="s">
        <v>30</v>
      </c>
      <c r="K25" s="19">
        <f t="shared" si="1"/>
        <v>696.51457942140041</v>
      </c>
      <c r="L25" s="19">
        <f t="shared" si="1"/>
        <v>51.40326955200004</v>
      </c>
    </row>
    <row r="26" spans="1:12" x14ac:dyDescent="0.25">
      <c r="E26" s="15"/>
      <c r="F26" s="15"/>
    </row>
    <row r="27" spans="1:12" x14ac:dyDescent="0.25">
      <c r="A27" s="14">
        <v>2010</v>
      </c>
      <c r="B27" s="14" t="s">
        <v>31</v>
      </c>
      <c r="C27" s="14" t="s">
        <v>7</v>
      </c>
      <c r="D27" s="14" t="s">
        <v>6</v>
      </c>
      <c r="E27" s="15">
        <v>261.35696895000001</v>
      </c>
      <c r="F27" s="15">
        <v>16.956161607000002</v>
      </c>
      <c r="G27" s="14">
        <v>2010</v>
      </c>
      <c r="H27" s="14" t="s">
        <v>31</v>
      </c>
      <c r="I27" s="14" t="s">
        <v>7</v>
      </c>
      <c r="J27" s="14" t="s">
        <v>6</v>
      </c>
      <c r="K27" s="19">
        <f>E27</f>
        <v>261.35696895000001</v>
      </c>
      <c r="L27" s="19">
        <f>F27</f>
        <v>16.956161607000002</v>
      </c>
    </row>
    <row r="28" spans="1:12" x14ac:dyDescent="0.25">
      <c r="A28" s="14">
        <v>2010</v>
      </c>
      <c r="B28" s="14" t="s">
        <v>31</v>
      </c>
      <c r="C28" s="14" t="s">
        <v>7</v>
      </c>
      <c r="D28" s="14" t="s">
        <v>8</v>
      </c>
      <c r="E28" s="15">
        <v>310.92605940000004</v>
      </c>
      <c r="F28" s="15">
        <v>18.461475889999999</v>
      </c>
      <c r="G28" s="14">
        <v>2010</v>
      </c>
      <c r="H28" s="14" t="s">
        <v>31</v>
      </c>
      <c r="I28" s="14" t="s">
        <v>7</v>
      </c>
      <c r="J28" s="14" t="s">
        <v>8</v>
      </c>
      <c r="K28" s="12">
        <f>E28-E27*(0.1993/1.4399)</f>
        <v>274.75101675000002</v>
      </c>
      <c r="L28" s="12">
        <f>F28-F27*(0.1993/1.4399)</f>
        <v>16.114533040999998</v>
      </c>
    </row>
    <row r="29" spans="1:12" x14ac:dyDescent="0.25">
      <c r="A29" s="14">
        <v>2010</v>
      </c>
      <c r="B29" s="14" t="s">
        <v>31</v>
      </c>
      <c r="C29" s="14" t="s">
        <v>7</v>
      </c>
      <c r="D29" s="14" t="s">
        <v>9</v>
      </c>
      <c r="E29" s="15">
        <v>1746.6131757330004</v>
      </c>
      <c r="F29" s="15">
        <v>103.62499506700001</v>
      </c>
      <c r="G29" s="14">
        <v>2010</v>
      </c>
      <c r="H29" s="14" t="s">
        <v>31</v>
      </c>
      <c r="I29" s="14" t="s">
        <v>7</v>
      </c>
      <c r="J29" s="14" t="s">
        <v>9</v>
      </c>
      <c r="K29" s="12">
        <f>E29-E27*(1.2406/1.4399)</f>
        <v>1521.4312494330004</v>
      </c>
      <c r="L29" s="12">
        <f>F29-F27*(1.2406/1.4399)</f>
        <v>89.015776309000017</v>
      </c>
    </row>
    <row r="30" spans="1:12" x14ac:dyDescent="0.25">
      <c r="A30" s="12">
        <v>2010</v>
      </c>
      <c r="B30" s="12" t="s">
        <v>31</v>
      </c>
      <c r="C30" s="12" t="s">
        <v>18</v>
      </c>
      <c r="D30" s="12" t="s">
        <v>17</v>
      </c>
      <c r="E30" s="15">
        <v>2305.3990944570005</v>
      </c>
      <c r="F30" s="15">
        <v>136.64358924199999</v>
      </c>
      <c r="G30" s="12">
        <v>2010</v>
      </c>
      <c r="H30" s="12" t="s">
        <v>31</v>
      </c>
      <c r="I30" s="12" t="s">
        <v>18</v>
      </c>
      <c r="J30" s="12" t="s">
        <v>17</v>
      </c>
      <c r="K30" s="19">
        <f>E30-E29-E28</f>
        <v>247.85985932400007</v>
      </c>
      <c r="L30" s="19">
        <f>F30-F29-F28</f>
        <v>14.557118284999977</v>
      </c>
    </row>
    <row r="31" spans="1:12" x14ac:dyDescent="0.25">
      <c r="A31" s="16">
        <v>2010</v>
      </c>
      <c r="B31" s="16" t="s">
        <v>31</v>
      </c>
      <c r="C31" s="16" t="s">
        <v>18</v>
      </c>
      <c r="D31" s="16" t="s">
        <v>21</v>
      </c>
      <c r="E31" s="15">
        <v>2939.555531517</v>
      </c>
      <c r="F31" s="15">
        <v>169.696907853</v>
      </c>
      <c r="G31" s="16">
        <v>2010</v>
      </c>
      <c r="H31" s="16" t="s">
        <v>31</v>
      </c>
      <c r="I31" s="16" t="s">
        <v>18</v>
      </c>
      <c r="J31" s="16" t="s">
        <v>21</v>
      </c>
      <c r="K31" s="19">
        <f t="shared" ref="K31:L33" si="2">E31-E30</f>
        <v>634.15643705999946</v>
      </c>
      <c r="L31" s="19">
        <f t="shared" si="2"/>
        <v>33.053318611000009</v>
      </c>
    </row>
    <row r="32" spans="1:12" x14ac:dyDescent="0.25">
      <c r="A32" s="17">
        <v>2010</v>
      </c>
      <c r="B32" s="17" t="s">
        <v>31</v>
      </c>
      <c r="C32" s="17" t="s">
        <v>18</v>
      </c>
      <c r="D32" s="17" t="s">
        <v>22</v>
      </c>
      <c r="E32" s="15">
        <v>3350.3571879673996</v>
      </c>
      <c r="F32" s="15">
        <v>197.8450195952</v>
      </c>
      <c r="G32" s="17">
        <v>2010</v>
      </c>
      <c r="H32" s="17" t="s">
        <v>31</v>
      </c>
      <c r="I32" s="17" t="s">
        <v>18</v>
      </c>
      <c r="J32" s="17" t="s">
        <v>22</v>
      </c>
      <c r="K32" s="19">
        <f t="shared" si="2"/>
        <v>410.80165645039961</v>
      </c>
      <c r="L32" s="19">
        <f t="shared" si="2"/>
        <v>28.148111742200001</v>
      </c>
    </row>
    <row r="33" spans="1:22" x14ac:dyDescent="0.25">
      <c r="A33" s="18">
        <v>2010</v>
      </c>
      <c r="B33" s="18" t="s">
        <v>31</v>
      </c>
      <c r="C33" s="18" t="s">
        <v>18</v>
      </c>
      <c r="D33" s="18" t="s">
        <v>23</v>
      </c>
      <c r="E33" s="15">
        <v>4055.7269700000002</v>
      </c>
      <c r="F33" s="15">
        <v>247.5934</v>
      </c>
      <c r="G33" s="18">
        <v>2010</v>
      </c>
      <c r="H33" s="18" t="s">
        <v>31</v>
      </c>
      <c r="I33" s="18" t="s">
        <v>18</v>
      </c>
      <c r="J33" s="18" t="s">
        <v>23</v>
      </c>
      <c r="K33" s="19">
        <f t="shared" si="2"/>
        <v>705.3697820326006</v>
      </c>
      <c r="L33" s="19">
        <f t="shared" si="2"/>
        <v>49.748380404800002</v>
      </c>
    </row>
    <row r="34" spans="1:22" x14ac:dyDescent="0.25">
      <c r="A34" s="14">
        <v>2010</v>
      </c>
      <c r="B34" s="14" t="s">
        <v>31</v>
      </c>
      <c r="C34" s="14" t="s">
        <v>7</v>
      </c>
      <c r="D34" s="14" t="s">
        <v>6</v>
      </c>
      <c r="E34" s="15">
        <v>150.92598075000001</v>
      </c>
      <c r="F34" s="15">
        <v>9.7916857950000011</v>
      </c>
      <c r="G34" s="14">
        <v>2010</v>
      </c>
      <c r="H34" s="14" t="s">
        <v>31</v>
      </c>
      <c r="I34" s="14" t="s">
        <v>7</v>
      </c>
      <c r="J34" s="14" t="s">
        <v>6</v>
      </c>
      <c r="K34" s="19">
        <f>E34</f>
        <v>150.92598075000001</v>
      </c>
      <c r="L34" s="19">
        <f>F34</f>
        <v>9.7916857950000011</v>
      </c>
    </row>
    <row r="35" spans="1:22" x14ac:dyDescent="0.25">
      <c r="A35" s="14">
        <v>2010</v>
      </c>
      <c r="B35" s="14" t="s">
        <v>31</v>
      </c>
      <c r="C35" s="14" t="s">
        <v>7</v>
      </c>
      <c r="D35" s="14" t="s">
        <v>8</v>
      </c>
      <c r="E35" s="15">
        <v>179.5722696</v>
      </c>
      <c r="F35" s="15">
        <v>10.66224276</v>
      </c>
      <c r="G35" s="14">
        <v>2010</v>
      </c>
      <c r="H35" s="14" t="s">
        <v>31</v>
      </c>
      <c r="I35" s="14" t="s">
        <v>7</v>
      </c>
      <c r="J35" s="14" t="s">
        <v>8</v>
      </c>
      <c r="K35" s="12">
        <f>E35-E34*(0.1151/0.8315)</f>
        <v>158.68041105</v>
      </c>
      <c r="L35" s="12">
        <f>F35-F34*(0.1151/0.8315)</f>
        <v>9.3068332169999994</v>
      </c>
    </row>
    <row r="36" spans="1:22" x14ac:dyDescent="0.25">
      <c r="A36" s="14">
        <v>2010</v>
      </c>
      <c r="B36" s="14" t="s">
        <v>31</v>
      </c>
      <c r="C36" s="14" t="s">
        <v>7</v>
      </c>
      <c r="D36" s="14" t="s">
        <v>9</v>
      </c>
      <c r="E36" s="15">
        <v>1008.6098491800001</v>
      </c>
      <c r="F36" s="15">
        <v>59.839918820000001</v>
      </c>
      <c r="G36" s="14">
        <v>2010</v>
      </c>
      <c r="H36" s="14" t="s">
        <v>31</v>
      </c>
      <c r="I36" s="14" t="s">
        <v>7</v>
      </c>
      <c r="J36" s="14" t="s">
        <v>9</v>
      </c>
      <c r="K36" s="12">
        <f>E36-E35*(0.7164/0.8315)</f>
        <v>853.89478731416727</v>
      </c>
      <c r="L36" s="12">
        <f>F36-F35*(0.7164/0.8315)</f>
        <v>50.653592045178598</v>
      </c>
    </row>
    <row r="37" spans="1:22" x14ac:dyDescent="0.25">
      <c r="A37" s="12">
        <v>2010</v>
      </c>
      <c r="B37" s="12" t="s">
        <v>31</v>
      </c>
      <c r="C37" s="12" t="s">
        <v>19</v>
      </c>
      <c r="D37" s="12" t="s">
        <v>24</v>
      </c>
      <c r="E37" s="15">
        <v>1873.7211314339995</v>
      </c>
      <c r="F37" s="15">
        <v>106.61068897199999</v>
      </c>
      <c r="G37" s="12">
        <v>2010</v>
      </c>
      <c r="H37" s="12" t="s">
        <v>31</v>
      </c>
      <c r="I37" s="12" t="s">
        <v>19</v>
      </c>
      <c r="J37" s="12" t="s">
        <v>24</v>
      </c>
      <c r="K37" s="19">
        <f>E37-E36-E35</f>
        <v>685.53901265399941</v>
      </c>
      <c r="L37" s="19">
        <f>F37-F36-F35</f>
        <v>36.108527391999992</v>
      </c>
    </row>
    <row r="38" spans="1:22" x14ac:dyDescent="0.25">
      <c r="A38" s="17">
        <v>2010</v>
      </c>
      <c r="B38" s="17" t="s">
        <v>31</v>
      </c>
      <c r="C38" s="17" t="s">
        <v>19</v>
      </c>
      <c r="D38" s="17" t="s">
        <v>25</v>
      </c>
      <c r="E38" s="15">
        <v>2284.5473825084</v>
      </c>
      <c r="F38" s="15">
        <v>134.76018232489997</v>
      </c>
      <c r="G38" s="17">
        <v>2010</v>
      </c>
      <c r="H38" s="17" t="s">
        <v>31</v>
      </c>
      <c r="I38" s="17" t="s">
        <v>19</v>
      </c>
      <c r="J38" s="17" t="s">
        <v>25</v>
      </c>
      <c r="K38" s="19">
        <f>E38-E37</f>
        <v>410.82625107440049</v>
      </c>
      <c r="L38" s="19">
        <f>F38-F37</f>
        <v>28.149493352899981</v>
      </c>
    </row>
    <row r="39" spans="1:22" x14ac:dyDescent="0.25">
      <c r="A39" s="18">
        <v>2010</v>
      </c>
      <c r="B39" s="18" t="s">
        <v>31</v>
      </c>
      <c r="C39" s="18" t="s">
        <v>19</v>
      </c>
      <c r="D39" s="18" t="s">
        <v>26</v>
      </c>
      <c r="E39" s="15">
        <v>2989.9171500000002</v>
      </c>
      <c r="F39" s="15">
        <v>184.50856999999999</v>
      </c>
      <c r="G39" s="18">
        <v>2010</v>
      </c>
      <c r="H39" s="18" t="s">
        <v>31</v>
      </c>
      <c r="I39" s="18" t="s">
        <v>19</v>
      </c>
      <c r="J39" s="18" t="s">
        <v>26</v>
      </c>
      <c r="K39" s="19">
        <f>E39-E38</f>
        <v>705.36976749160021</v>
      </c>
      <c r="L39" s="19">
        <f>F39-F38</f>
        <v>49.74838767510002</v>
      </c>
    </row>
    <row r="40" spans="1:22" x14ac:dyDescent="0.25">
      <c r="A40" s="14">
        <v>2010</v>
      </c>
      <c r="B40" s="14" t="s">
        <v>31</v>
      </c>
      <c r="C40" s="14" t="s">
        <v>7</v>
      </c>
      <c r="D40" s="14" t="s">
        <v>6</v>
      </c>
      <c r="E40" s="15">
        <v>231.18992385000001</v>
      </c>
      <c r="F40" s="15">
        <v>14.999002041000001</v>
      </c>
      <c r="G40" s="14">
        <v>2010</v>
      </c>
      <c r="H40" s="14" t="s">
        <v>31</v>
      </c>
      <c r="I40" s="14" t="s">
        <v>7</v>
      </c>
      <c r="J40" s="14" t="s">
        <v>6</v>
      </c>
      <c r="K40" s="19">
        <f>E40</f>
        <v>231.18992385000001</v>
      </c>
      <c r="L40" s="19">
        <f>F40</f>
        <v>14.999002041000001</v>
      </c>
      <c r="N40" s="12">
        <v>1345.8425188740002</v>
      </c>
      <c r="O40" s="12" t="s">
        <v>28</v>
      </c>
      <c r="P40" s="12">
        <v>1282.6300907999998</v>
      </c>
      <c r="Q40" s="12" t="s">
        <v>27</v>
      </c>
      <c r="R40" s="12">
        <v>633.95120344950055</v>
      </c>
      <c r="S40" s="12" t="s">
        <v>29</v>
      </c>
      <c r="T40" s="12">
        <v>410.80536496769901</v>
      </c>
      <c r="U40" s="12" t="s">
        <v>30</v>
      </c>
      <c r="V40" s="12">
        <v>705.36976267879982</v>
      </c>
    </row>
    <row r="41" spans="1:22" x14ac:dyDescent="0.25">
      <c r="A41" s="14">
        <v>2010</v>
      </c>
      <c r="B41" s="14" t="s">
        <v>31</v>
      </c>
      <c r="C41" s="14" t="s">
        <v>7</v>
      </c>
      <c r="D41" s="14" t="s">
        <v>8</v>
      </c>
      <c r="E41" s="15">
        <v>275.01160548000001</v>
      </c>
      <c r="F41" s="15">
        <v>16.329027338</v>
      </c>
      <c r="G41" s="14">
        <v>2010</v>
      </c>
      <c r="H41" s="14" t="s">
        <v>31</v>
      </c>
      <c r="I41" s="14" t="s">
        <v>7</v>
      </c>
      <c r="J41" s="14" t="s">
        <v>8</v>
      </c>
      <c r="K41" s="12">
        <f>E41-E40*(0.1762/1.2737)</f>
        <v>243.02945538</v>
      </c>
      <c r="L41" s="12">
        <f>F41-F40*(0.1762/1.2737)</f>
        <v>14.254108471999999</v>
      </c>
    </row>
    <row r="42" spans="1:22" x14ac:dyDescent="0.25">
      <c r="A42" s="14">
        <v>2010</v>
      </c>
      <c r="B42" s="14" t="s">
        <v>31</v>
      </c>
      <c r="C42" s="14" t="s">
        <v>7</v>
      </c>
      <c r="D42" s="14" t="s">
        <v>9</v>
      </c>
      <c r="E42" s="15">
        <v>1545.0502926240001</v>
      </c>
      <c r="F42" s="15">
        <v>91.666449775999993</v>
      </c>
      <c r="G42" s="14">
        <v>2010</v>
      </c>
      <c r="H42" s="14" t="s">
        <v>31</v>
      </c>
      <c r="I42" s="14" t="s">
        <v>7</v>
      </c>
      <c r="J42" s="14" t="s">
        <v>9</v>
      </c>
      <c r="K42" s="12">
        <f>E42-E40*(1.0975/1.2737)</f>
        <v>1345.8425188740002</v>
      </c>
      <c r="L42" s="12">
        <f>F42-F40*(1.0975/1.2737)</f>
        <v>78.742366601000001</v>
      </c>
    </row>
    <row r="43" spans="1:22" x14ac:dyDescent="0.25">
      <c r="A43" s="12">
        <v>2010</v>
      </c>
      <c r="B43" s="12" t="s">
        <v>31</v>
      </c>
      <c r="C43" s="12" t="s">
        <v>20</v>
      </c>
      <c r="D43" s="12" t="s">
        <v>28</v>
      </c>
      <c r="E43" s="15">
        <v>3102.691988904</v>
      </c>
      <c r="F43" s="15">
        <v>180.231592041</v>
      </c>
      <c r="G43" s="12">
        <v>2010</v>
      </c>
      <c r="H43" s="12" t="s">
        <v>31</v>
      </c>
      <c r="I43" s="12" t="s">
        <v>20</v>
      </c>
      <c r="J43" s="12" t="s">
        <v>28</v>
      </c>
      <c r="K43" s="19">
        <f>E43-E42-E41</f>
        <v>1282.6300907999998</v>
      </c>
      <c r="L43" s="19">
        <f>F43-F42-F41</f>
        <v>72.236114927000003</v>
      </c>
    </row>
    <row r="44" spans="1:22" x14ac:dyDescent="0.25">
      <c r="A44" s="16">
        <v>2010</v>
      </c>
      <c r="B44" s="16" t="s">
        <v>31</v>
      </c>
      <c r="C44" s="16" t="s">
        <v>20</v>
      </c>
      <c r="D44" s="16" t="s">
        <v>27</v>
      </c>
      <c r="E44" s="15">
        <v>3736.6431923535006</v>
      </c>
      <c r="F44" s="15">
        <v>213.27186577949999</v>
      </c>
      <c r="G44" s="16">
        <v>2010</v>
      </c>
      <c r="H44" s="16" t="s">
        <v>31</v>
      </c>
      <c r="I44" s="16" t="s">
        <v>20</v>
      </c>
      <c r="J44" s="16" t="s">
        <v>27</v>
      </c>
      <c r="K44" s="19">
        <f t="shared" ref="K44:L46" si="3">E44-E43</f>
        <v>633.95120344950055</v>
      </c>
      <c r="L44" s="19">
        <f t="shared" si="3"/>
        <v>33.040273738499991</v>
      </c>
    </row>
    <row r="45" spans="1:22" x14ac:dyDescent="0.25">
      <c r="A45" s="17">
        <v>2010</v>
      </c>
      <c r="B45" s="17" t="s">
        <v>31</v>
      </c>
      <c r="C45" s="17" t="s">
        <v>20</v>
      </c>
      <c r="D45" s="17" t="s">
        <v>29</v>
      </c>
      <c r="E45" s="15">
        <v>4147.4485573211996</v>
      </c>
      <c r="F45" s="15">
        <v>241.42017529419996</v>
      </c>
      <c r="G45" s="17">
        <v>2010</v>
      </c>
      <c r="H45" s="17" t="s">
        <v>31</v>
      </c>
      <c r="I45" s="17" t="s">
        <v>20</v>
      </c>
      <c r="J45" s="17" t="s">
        <v>29</v>
      </c>
      <c r="K45" s="19">
        <f t="shared" si="3"/>
        <v>410.80536496769901</v>
      </c>
      <c r="L45" s="19">
        <f t="shared" si="3"/>
        <v>28.148309514699974</v>
      </c>
    </row>
    <row r="46" spans="1:22" x14ac:dyDescent="0.25">
      <c r="A46" s="18">
        <v>2010</v>
      </c>
      <c r="B46" s="18" t="s">
        <v>31</v>
      </c>
      <c r="C46" s="18" t="s">
        <v>20</v>
      </c>
      <c r="D46" s="18" t="s">
        <v>30</v>
      </c>
      <c r="E46" s="15">
        <v>4852.8183199999994</v>
      </c>
      <c r="F46" s="15">
        <v>291.16856000000001</v>
      </c>
      <c r="G46" s="18">
        <v>2010</v>
      </c>
      <c r="H46" s="18" t="s">
        <v>31</v>
      </c>
      <c r="I46" s="18" t="s">
        <v>20</v>
      </c>
      <c r="J46" s="18" t="s">
        <v>30</v>
      </c>
      <c r="K46" s="19">
        <f t="shared" si="3"/>
        <v>705.36976267879982</v>
      </c>
      <c r="L46" s="19">
        <f t="shared" si="3"/>
        <v>49.748384705800049</v>
      </c>
    </row>
    <row r="47" spans="1:22" x14ac:dyDescent="0.25">
      <c r="E47" s="15"/>
      <c r="F47" s="15"/>
    </row>
    <row r="48" spans="1:22" x14ac:dyDescent="0.25">
      <c r="A48" s="14">
        <v>2010</v>
      </c>
      <c r="B48" s="14" t="s">
        <v>32</v>
      </c>
      <c r="C48" s="14" t="s">
        <v>7</v>
      </c>
      <c r="D48" s="14" t="s">
        <v>6</v>
      </c>
      <c r="E48" s="15">
        <v>263.96845798399994</v>
      </c>
      <c r="F48" s="15">
        <v>15.547521836</v>
      </c>
      <c r="G48" s="14">
        <v>2010</v>
      </c>
      <c r="H48" s="14" t="s">
        <v>32</v>
      </c>
      <c r="I48" s="14" t="s">
        <v>7</v>
      </c>
      <c r="J48" s="14" t="s">
        <v>6</v>
      </c>
      <c r="K48" s="19">
        <f>E48</f>
        <v>263.96845798399994</v>
      </c>
      <c r="L48" s="19">
        <f>F48</f>
        <v>15.547521836</v>
      </c>
    </row>
    <row r="49" spans="1:12" x14ac:dyDescent="0.25">
      <c r="A49" s="14">
        <v>2010</v>
      </c>
      <c r="B49" s="14" t="s">
        <v>32</v>
      </c>
      <c r="C49" s="14" t="s">
        <v>7</v>
      </c>
      <c r="D49" s="14" t="s">
        <v>8</v>
      </c>
      <c r="E49" s="15">
        <v>306.65413789999997</v>
      </c>
      <c r="F49" s="15">
        <v>15.94408563</v>
      </c>
      <c r="G49" s="14">
        <v>2010</v>
      </c>
      <c r="H49" s="14" t="s">
        <v>32</v>
      </c>
      <c r="I49" s="14" t="s">
        <v>7</v>
      </c>
      <c r="J49" s="14" t="s">
        <v>8</v>
      </c>
      <c r="K49" s="12">
        <f>E49-E48*(0.1993/1.4399)</f>
        <v>270.11763281199995</v>
      </c>
      <c r="L49" s="12">
        <f>F49-F48*(0.1993/1.4399)</f>
        <v>13.792115978</v>
      </c>
    </row>
    <row r="50" spans="1:12" x14ac:dyDescent="0.25">
      <c r="A50" s="14">
        <v>2010</v>
      </c>
      <c r="B50" s="14" t="s">
        <v>32</v>
      </c>
      <c r="C50" s="14" t="s">
        <v>7</v>
      </c>
      <c r="D50" s="14" t="s">
        <v>9</v>
      </c>
      <c r="E50" s="15">
        <v>1720.37691195</v>
      </c>
      <c r="F50" s="15">
        <v>89.792388282000005</v>
      </c>
      <c r="G50" s="14">
        <v>2010</v>
      </c>
      <c r="H50" s="14" t="s">
        <v>32</v>
      </c>
      <c r="I50" s="14" t="s">
        <v>7</v>
      </c>
      <c r="J50" s="14" t="s">
        <v>9</v>
      </c>
      <c r="K50" s="12">
        <f>E50-E48*(1.2406/1.4399)</f>
        <v>1492.944959054</v>
      </c>
      <c r="L50" s="12">
        <f>F50-F48*(1.2406/1.4399)</f>
        <v>76.396836098000009</v>
      </c>
    </row>
    <row r="51" spans="1:12" x14ac:dyDescent="0.25">
      <c r="A51" s="12">
        <v>2010</v>
      </c>
      <c r="B51" s="12" t="s">
        <v>32</v>
      </c>
      <c r="C51" s="12" t="s">
        <v>18</v>
      </c>
      <c r="D51" s="12" t="s">
        <v>17</v>
      </c>
      <c r="E51" s="15">
        <v>2278.562173799</v>
      </c>
      <c r="F51" s="15">
        <v>118.628064322</v>
      </c>
      <c r="G51" s="12">
        <v>2010</v>
      </c>
      <c r="H51" s="12" t="s">
        <v>32</v>
      </c>
      <c r="I51" s="12" t="s">
        <v>18</v>
      </c>
      <c r="J51" s="12" t="s">
        <v>17</v>
      </c>
      <c r="K51" s="19">
        <f>E51-E50-E49</f>
        <v>251.531123949</v>
      </c>
      <c r="L51" s="19">
        <f>F51-F50-F49</f>
        <v>12.891590409999996</v>
      </c>
    </row>
    <row r="52" spans="1:12" x14ac:dyDescent="0.25">
      <c r="A52" s="16">
        <v>2010</v>
      </c>
      <c r="B52" s="16" t="s">
        <v>32</v>
      </c>
      <c r="C52" s="16" t="s">
        <v>18</v>
      </c>
      <c r="D52" s="16" t="s">
        <v>21</v>
      </c>
      <c r="E52" s="15">
        <v>2970.2420990550004</v>
      </c>
      <c r="F52" s="15">
        <v>154.24435210799999</v>
      </c>
      <c r="G52" s="16">
        <v>2010</v>
      </c>
      <c r="H52" s="16" t="s">
        <v>32</v>
      </c>
      <c r="I52" s="16" t="s">
        <v>18</v>
      </c>
      <c r="J52" s="16" t="s">
        <v>21</v>
      </c>
      <c r="K52" s="19">
        <f t="shared" ref="K52:L54" si="4">E52-E51</f>
        <v>691.67992525600039</v>
      </c>
      <c r="L52" s="19">
        <f t="shared" si="4"/>
        <v>35.616287785999987</v>
      </c>
    </row>
    <row r="53" spans="1:12" x14ac:dyDescent="0.25">
      <c r="A53" s="17">
        <v>2010</v>
      </c>
      <c r="B53" s="17" t="s">
        <v>32</v>
      </c>
      <c r="C53" s="17" t="s">
        <v>18</v>
      </c>
      <c r="D53" s="17" t="s">
        <v>22</v>
      </c>
      <c r="E53" s="15">
        <v>3385.4976136208002</v>
      </c>
      <c r="F53" s="15">
        <v>180.391124916</v>
      </c>
      <c r="G53" s="17">
        <v>2010</v>
      </c>
      <c r="H53" s="17" t="s">
        <v>32</v>
      </c>
      <c r="I53" s="17" t="s">
        <v>18</v>
      </c>
      <c r="J53" s="17" t="s">
        <v>22</v>
      </c>
      <c r="K53" s="19">
        <f t="shared" si="4"/>
        <v>415.25551456579979</v>
      </c>
      <c r="L53" s="19">
        <f t="shared" si="4"/>
        <v>26.146772808000009</v>
      </c>
    </row>
    <row r="54" spans="1:12" x14ac:dyDescent="0.25">
      <c r="A54" s="18">
        <v>2010</v>
      </c>
      <c r="B54" s="18" t="s">
        <v>32</v>
      </c>
      <c r="C54" s="18" t="s">
        <v>18</v>
      </c>
      <c r="D54" s="18" t="s">
        <v>23</v>
      </c>
      <c r="E54" s="15">
        <v>4085.1385399999999</v>
      </c>
      <c r="F54" s="15">
        <v>229.72734</v>
      </c>
      <c r="G54" s="18">
        <v>2010</v>
      </c>
      <c r="H54" s="18" t="s">
        <v>32</v>
      </c>
      <c r="I54" s="18" t="s">
        <v>18</v>
      </c>
      <c r="J54" s="18" t="s">
        <v>23</v>
      </c>
      <c r="K54" s="19">
        <f t="shared" si="4"/>
        <v>699.64092637919975</v>
      </c>
      <c r="L54" s="19">
        <f t="shared" si="4"/>
        <v>49.336215084000003</v>
      </c>
    </row>
    <row r="55" spans="1:12" x14ac:dyDescent="0.25">
      <c r="A55" s="14">
        <v>2010</v>
      </c>
      <c r="B55" s="14" t="s">
        <v>32</v>
      </c>
      <c r="C55" s="14" t="s">
        <v>7</v>
      </c>
      <c r="D55" s="14" t="s">
        <v>6</v>
      </c>
      <c r="E55" s="15">
        <v>152.43403903999999</v>
      </c>
      <c r="F55" s="15">
        <v>8.9782376599999996</v>
      </c>
      <c r="G55" s="14">
        <v>2010</v>
      </c>
      <c r="H55" s="14" t="s">
        <v>32</v>
      </c>
      <c r="I55" s="14" t="s">
        <v>7</v>
      </c>
      <c r="J55" s="14" t="s">
        <v>6</v>
      </c>
      <c r="K55" s="19">
        <f>E55</f>
        <v>152.43403903999999</v>
      </c>
      <c r="L55" s="19">
        <f>F55</f>
        <v>8.9782376599999996</v>
      </c>
    </row>
    <row r="56" spans="1:12" x14ac:dyDescent="0.25">
      <c r="A56" s="14">
        <v>2010</v>
      </c>
      <c r="B56" s="14" t="s">
        <v>32</v>
      </c>
      <c r="C56" s="14" t="s">
        <v>7</v>
      </c>
      <c r="D56" s="14" t="s">
        <v>8</v>
      </c>
      <c r="E56" s="15">
        <v>177.10506359999999</v>
      </c>
      <c r="F56" s="15">
        <v>9.2083489200000006</v>
      </c>
      <c r="G56" s="14">
        <v>2010</v>
      </c>
      <c r="H56" s="14" t="s">
        <v>32</v>
      </c>
      <c r="I56" s="14" t="s">
        <v>7</v>
      </c>
      <c r="J56" s="14" t="s">
        <v>8</v>
      </c>
      <c r="K56" s="12">
        <f>E56-E55*(0.1151/0.8315)</f>
        <v>156.00445278399999</v>
      </c>
      <c r="L56" s="12">
        <f>F56-F55*(0.1151/0.8315)</f>
        <v>7.9655405560000005</v>
      </c>
    </row>
    <row r="57" spans="1:12" x14ac:dyDescent="0.25">
      <c r="A57" s="14">
        <v>2010</v>
      </c>
      <c r="B57" s="14" t="s">
        <v>32</v>
      </c>
      <c r="C57" s="14" t="s">
        <v>7</v>
      </c>
      <c r="D57" s="14" t="s">
        <v>9</v>
      </c>
      <c r="E57" s="15">
        <v>993.45929699999999</v>
      </c>
      <c r="F57" s="15">
        <v>51.852057719999998</v>
      </c>
      <c r="G57" s="14">
        <v>2010</v>
      </c>
      <c r="H57" s="14" t="s">
        <v>32</v>
      </c>
      <c r="I57" s="14" t="s">
        <v>7</v>
      </c>
      <c r="J57" s="14" t="s">
        <v>9</v>
      </c>
      <c r="K57" s="12">
        <f>E57-E56*(0.7164/0.8315)</f>
        <v>840.86991929339752</v>
      </c>
      <c r="L57" s="12">
        <f>F57-F56*(0.7164/0.8315)</f>
        <v>43.918370207927836</v>
      </c>
    </row>
    <row r="58" spans="1:12" x14ac:dyDescent="0.25">
      <c r="A58" s="12">
        <v>2010</v>
      </c>
      <c r="B58" s="12" t="s">
        <v>32</v>
      </c>
      <c r="C58" s="12" t="s">
        <v>19</v>
      </c>
      <c r="D58" s="12" t="s">
        <v>24</v>
      </c>
      <c r="E58" s="15">
        <v>1870.0574305140001</v>
      </c>
      <c r="F58" s="15">
        <v>98.679100319999989</v>
      </c>
      <c r="G58" s="12">
        <v>2010</v>
      </c>
      <c r="H58" s="12" t="s">
        <v>32</v>
      </c>
      <c r="I58" s="12" t="s">
        <v>19</v>
      </c>
      <c r="J58" s="12" t="s">
        <v>24</v>
      </c>
      <c r="K58" s="19">
        <f>E58-E57-E56</f>
        <v>699.4930699140001</v>
      </c>
      <c r="L58" s="19">
        <f>F58-F57-F56</f>
        <v>37.618693679999993</v>
      </c>
    </row>
    <row r="59" spans="1:12" x14ac:dyDescent="0.25">
      <c r="A59" s="17">
        <v>2010</v>
      </c>
      <c r="B59" s="17" t="s">
        <v>32</v>
      </c>
      <c r="C59" s="17" t="s">
        <v>19</v>
      </c>
      <c r="D59" s="17" t="s">
        <v>25</v>
      </c>
      <c r="E59" s="15">
        <v>2285.3373109362997</v>
      </c>
      <c r="F59" s="15">
        <v>124.8271719744</v>
      </c>
      <c r="G59" s="17">
        <v>2010</v>
      </c>
      <c r="H59" s="17" t="s">
        <v>32</v>
      </c>
      <c r="I59" s="17" t="s">
        <v>19</v>
      </c>
      <c r="J59" s="17" t="s">
        <v>25</v>
      </c>
      <c r="K59" s="19">
        <f>E59-E58</f>
        <v>415.27988042229958</v>
      </c>
      <c r="L59" s="19">
        <f>F59-F58</f>
        <v>26.148071654400013</v>
      </c>
    </row>
    <row r="60" spans="1:12" x14ac:dyDescent="0.25">
      <c r="A60" s="18">
        <v>2010</v>
      </c>
      <c r="B60" s="18" t="s">
        <v>32</v>
      </c>
      <c r="C60" s="18" t="s">
        <v>19</v>
      </c>
      <c r="D60" s="18" t="s">
        <v>26</v>
      </c>
      <c r="E60" s="15">
        <v>2984.9782399999999</v>
      </c>
      <c r="F60" s="15">
        <v>174.16337999999999</v>
      </c>
      <c r="G60" s="18">
        <v>2010</v>
      </c>
      <c r="H60" s="18" t="s">
        <v>32</v>
      </c>
      <c r="I60" s="18" t="s">
        <v>19</v>
      </c>
      <c r="J60" s="18" t="s">
        <v>26</v>
      </c>
      <c r="K60" s="19">
        <f>E60-E59</f>
        <v>699.64092906370024</v>
      </c>
      <c r="L60" s="19">
        <f>F60-F59</f>
        <v>49.336208025599987</v>
      </c>
    </row>
    <row r="61" spans="1:12" x14ac:dyDescent="0.25">
      <c r="A61" s="14">
        <v>2010</v>
      </c>
      <c r="B61" s="14" t="s">
        <v>32</v>
      </c>
      <c r="C61" s="14" t="s">
        <v>7</v>
      </c>
      <c r="D61" s="14" t="s">
        <v>6</v>
      </c>
      <c r="E61" s="15">
        <v>233.49998259199998</v>
      </c>
      <c r="F61" s="15">
        <v>13.752954067999999</v>
      </c>
      <c r="G61" s="14">
        <v>2010</v>
      </c>
      <c r="H61" s="14" t="s">
        <v>32</v>
      </c>
      <c r="I61" s="14" t="s">
        <v>7</v>
      </c>
      <c r="J61" s="14" t="s">
        <v>6</v>
      </c>
      <c r="K61" s="19">
        <f>E61</f>
        <v>233.49998259199998</v>
      </c>
      <c r="L61" s="19">
        <f>F61</f>
        <v>13.752954067999999</v>
      </c>
    </row>
    <row r="62" spans="1:12" x14ac:dyDescent="0.25">
      <c r="A62" s="14">
        <v>2010</v>
      </c>
      <c r="B62" s="14" t="s">
        <v>32</v>
      </c>
      <c r="C62" s="14" t="s">
        <v>7</v>
      </c>
      <c r="D62" s="14" t="s">
        <v>8</v>
      </c>
      <c r="E62" s="15">
        <v>271.23312518</v>
      </c>
      <c r="F62" s="15">
        <v>14.102415846</v>
      </c>
      <c r="G62" s="14">
        <v>2010</v>
      </c>
      <c r="H62" s="14" t="s">
        <v>32</v>
      </c>
      <c r="I62" s="14" t="s">
        <v>7</v>
      </c>
      <c r="J62" s="14" t="s">
        <v>8</v>
      </c>
      <c r="K62" s="12">
        <f>E62-E61*(0.1762/1.2737)</f>
        <v>238.93140818800001</v>
      </c>
      <c r="L62" s="12">
        <f>F62-F61*(0.1762/1.2737)</f>
        <v>12.199871677999999</v>
      </c>
    </row>
    <row r="63" spans="1:12" x14ac:dyDescent="0.25">
      <c r="A63" s="14">
        <v>2010</v>
      </c>
      <c r="B63" s="14" t="s">
        <v>32</v>
      </c>
      <c r="C63" s="14" t="s">
        <v>7</v>
      </c>
      <c r="D63" s="14" t="s">
        <v>9</v>
      </c>
      <c r="E63" s="15">
        <v>1521.8417495999997</v>
      </c>
      <c r="F63" s="15">
        <v>79.430155295999995</v>
      </c>
      <c r="G63" s="14">
        <v>2010</v>
      </c>
      <c r="H63" s="14" t="s">
        <v>32</v>
      </c>
      <c r="I63" s="14" t="s">
        <v>7</v>
      </c>
      <c r="J63" s="14" t="s">
        <v>9</v>
      </c>
      <c r="K63" s="12">
        <f>E63-E61*(1.0975/1.2737)</f>
        <v>1320.6434839999997</v>
      </c>
      <c r="L63" s="12">
        <f>F63-F61*(1.0975/1.2737)</f>
        <v>67.579745395999993</v>
      </c>
    </row>
    <row r="64" spans="1:12" x14ac:dyDescent="0.25">
      <c r="A64" s="12">
        <v>2010</v>
      </c>
      <c r="B64" s="12" t="s">
        <v>32</v>
      </c>
      <c r="C64" s="12" t="s">
        <v>20</v>
      </c>
      <c r="D64" s="12" t="s">
        <v>28</v>
      </c>
      <c r="E64" s="15">
        <v>3086.0129334570001</v>
      </c>
      <c r="F64" s="15">
        <v>163.36753704899999</v>
      </c>
      <c r="G64" s="12">
        <v>2010</v>
      </c>
      <c r="H64" s="12" t="s">
        <v>32</v>
      </c>
      <c r="I64" s="12" t="s">
        <v>20</v>
      </c>
      <c r="J64" s="12" t="s">
        <v>28</v>
      </c>
      <c r="K64" s="19">
        <f>E64-E63-E62</f>
        <v>1292.9380586770003</v>
      </c>
      <c r="L64" s="19">
        <f>F64-F63-F62</f>
        <v>69.834965906999997</v>
      </c>
    </row>
    <row r="65" spans="1:12" x14ac:dyDescent="0.25">
      <c r="A65" s="16">
        <v>2010</v>
      </c>
      <c r="B65" s="16" t="s">
        <v>32</v>
      </c>
      <c r="C65" s="16" t="s">
        <v>20</v>
      </c>
      <c r="D65" s="16" t="s">
        <v>27</v>
      </c>
      <c r="E65" s="15">
        <v>3777.4883671140001</v>
      </c>
      <c r="F65" s="15">
        <v>198.9713900955</v>
      </c>
      <c r="G65" s="16">
        <v>2010</v>
      </c>
      <c r="H65" s="16" t="s">
        <v>32</v>
      </c>
      <c r="I65" s="16" t="s">
        <v>20</v>
      </c>
      <c r="J65" s="16" t="s">
        <v>27</v>
      </c>
      <c r="K65" s="19">
        <f t="shared" ref="K65:L67" si="5">E65-E64</f>
        <v>691.47543365699994</v>
      </c>
      <c r="L65" s="19">
        <f t="shared" si="5"/>
        <v>35.603853046500006</v>
      </c>
    </row>
    <row r="66" spans="1:12" x14ac:dyDescent="0.25">
      <c r="A66" s="17">
        <v>2010</v>
      </c>
      <c r="B66" s="17" t="s">
        <v>32</v>
      </c>
      <c r="C66" s="17" t="s">
        <v>20</v>
      </c>
      <c r="D66" s="17" t="s">
        <v>29</v>
      </c>
      <c r="E66" s="15">
        <v>4192.7476272209997</v>
      </c>
      <c r="F66" s="15">
        <v>225.11836641099998</v>
      </c>
      <c r="G66" s="17">
        <v>2010</v>
      </c>
      <c r="H66" s="17" t="s">
        <v>32</v>
      </c>
      <c r="I66" s="17" t="s">
        <v>20</v>
      </c>
      <c r="J66" s="17" t="s">
        <v>29</v>
      </c>
      <c r="K66" s="19">
        <f t="shared" si="5"/>
        <v>415.25926010699959</v>
      </c>
      <c r="L66" s="19">
        <f t="shared" si="5"/>
        <v>26.146976315499984</v>
      </c>
    </row>
    <row r="67" spans="1:12" x14ac:dyDescent="0.25">
      <c r="A67" s="18">
        <v>2010</v>
      </c>
      <c r="B67" s="18" t="s">
        <v>32</v>
      </c>
      <c r="C67" s="18" t="s">
        <v>20</v>
      </c>
      <c r="D67" s="18" t="s">
        <v>30</v>
      </c>
      <c r="E67" s="15">
        <v>4892.3885700000001</v>
      </c>
      <c r="F67" s="15">
        <v>274.45458000000002</v>
      </c>
      <c r="G67" s="18">
        <v>2010</v>
      </c>
      <c r="H67" s="18" t="s">
        <v>32</v>
      </c>
      <c r="I67" s="18" t="s">
        <v>20</v>
      </c>
      <c r="J67" s="18" t="s">
        <v>30</v>
      </c>
      <c r="K67" s="19">
        <f t="shared" si="5"/>
        <v>699.6409427790004</v>
      </c>
      <c r="L67" s="19">
        <f t="shared" si="5"/>
        <v>49.336213589000039</v>
      </c>
    </row>
    <row r="68" spans="1:12" x14ac:dyDescent="0.25">
      <c r="E68" s="15"/>
      <c r="F68" s="15"/>
    </row>
    <row r="69" spans="1:12" x14ac:dyDescent="0.25">
      <c r="A69" s="14">
        <v>2010</v>
      </c>
      <c r="B69" s="14" t="s">
        <v>33</v>
      </c>
      <c r="C69" s="14" t="s">
        <v>7</v>
      </c>
      <c r="D69" s="14" t="s">
        <v>6</v>
      </c>
      <c r="E69" s="15">
        <v>246.64677776200003</v>
      </c>
      <c r="F69" s="15">
        <v>16.548425124000001</v>
      </c>
      <c r="G69" s="14">
        <v>2010</v>
      </c>
      <c r="H69" s="14" t="s">
        <v>33</v>
      </c>
      <c r="I69" s="14" t="s">
        <v>7</v>
      </c>
      <c r="J69" s="14" t="s">
        <v>6</v>
      </c>
      <c r="K69" s="19">
        <f>E69</f>
        <v>246.64677776200003</v>
      </c>
      <c r="L69" s="19">
        <f>F69</f>
        <v>16.548425124000001</v>
      </c>
    </row>
    <row r="70" spans="1:12" x14ac:dyDescent="0.25">
      <c r="A70" s="14">
        <v>2010</v>
      </c>
      <c r="B70" s="14" t="s">
        <v>33</v>
      </c>
      <c r="C70" s="14" t="s">
        <v>7</v>
      </c>
      <c r="D70" s="14" t="s">
        <v>8</v>
      </c>
      <c r="E70" s="15">
        <v>273.93088634999992</v>
      </c>
      <c r="F70" s="15">
        <v>17.124551180000001</v>
      </c>
      <c r="G70" s="14">
        <v>2010</v>
      </c>
      <c r="H70" s="14" t="s">
        <v>33</v>
      </c>
      <c r="I70" s="14" t="s">
        <v>7</v>
      </c>
      <c r="J70" s="14" t="s">
        <v>8</v>
      </c>
      <c r="K70" s="12">
        <f>E70-E69*(0.1993/1.4399)</f>
        <v>239.79191641599991</v>
      </c>
      <c r="L70" s="12">
        <f>F70-F69*(0.1993/1.4399)</f>
        <v>14.834044112000001</v>
      </c>
    </row>
    <row r="71" spans="1:12" x14ac:dyDescent="0.25">
      <c r="A71" s="14">
        <v>2010</v>
      </c>
      <c r="B71" s="14" t="s">
        <v>33</v>
      </c>
      <c r="C71" s="14" t="s">
        <v>7</v>
      </c>
      <c r="D71" s="14" t="s">
        <v>9</v>
      </c>
      <c r="E71" s="15">
        <v>1544.2239182690005</v>
      </c>
      <c r="F71" s="15">
        <v>96.194298077000013</v>
      </c>
      <c r="G71" s="14">
        <v>2010</v>
      </c>
      <c r="H71" s="14" t="s">
        <v>33</v>
      </c>
      <c r="I71" s="14" t="s">
        <v>7</v>
      </c>
      <c r="J71" s="14" t="s">
        <v>9</v>
      </c>
      <c r="K71" s="12">
        <f>E71-E69*(1.2406/1.4399)</f>
        <v>1331.7161104410004</v>
      </c>
      <c r="L71" s="12">
        <f>F71-F69*(1.2406/1.4399)</f>
        <v>81.936380021000019</v>
      </c>
    </row>
    <row r="72" spans="1:12" x14ac:dyDescent="0.25">
      <c r="A72" s="12">
        <v>2010</v>
      </c>
      <c r="B72" s="12" t="s">
        <v>33</v>
      </c>
      <c r="C72" s="12" t="s">
        <v>18</v>
      </c>
      <c r="D72" s="12" t="s">
        <v>17</v>
      </c>
      <c r="E72" s="15">
        <v>2045.9077525740001</v>
      </c>
      <c r="F72" s="15">
        <v>127.58442887299999</v>
      </c>
      <c r="G72" s="12">
        <v>2010</v>
      </c>
      <c r="H72" s="12" t="s">
        <v>33</v>
      </c>
      <c r="I72" s="12" t="s">
        <v>18</v>
      </c>
      <c r="J72" s="12" t="s">
        <v>17</v>
      </c>
      <c r="K72" s="19">
        <f>E72-E71-E70</f>
        <v>227.75294795499974</v>
      </c>
      <c r="L72" s="19">
        <f>F72-F71-F70</f>
        <v>14.265579615999979</v>
      </c>
    </row>
    <row r="73" spans="1:12" x14ac:dyDescent="0.25">
      <c r="A73" s="16">
        <v>2010</v>
      </c>
      <c r="B73" s="16" t="s">
        <v>33</v>
      </c>
      <c r="C73" s="16" t="s">
        <v>18</v>
      </c>
      <c r="D73" s="16" t="s">
        <v>21</v>
      </c>
      <c r="E73" s="15">
        <v>2728.9372372350003</v>
      </c>
      <c r="F73" s="15">
        <v>163.70049945149998</v>
      </c>
      <c r="G73" s="16">
        <v>2010</v>
      </c>
      <c r="H73" s="16" t="s">
        <v>33</v>
      </c>
      <c r="I73" s="16" t="s">
        <v>18</v>
      </c>
      <c r="J73" s="16" t="s">
        <v>21</v>
      </c>
      <c r="K73" s="19">
        <f t="shared" ref="K73:L75" si="6">E73-E72</f>
        <v>683.0294846610002</v>
      </c>
      <c r="L73" s="19">
        <f t="shared" si="6"/>
        <v>36.116070578499986</v>
      </c>
    </row>
    <row r="74" spans="1:12" x14ac:dyDescent="0.25">
      <c r="A74" s="17">
        <v>2010</v>
      </c>
      <c r="B74" s="17" t="s">
        <v>33</v>
      </c>
      <c r="C74" s="17" t="s">
        <v>18</v>
      </c>
      <c r="D74" s="17" t="s">
        <v>22</v>
      </c>
      <c r="E74" s="15">
        <v>3113.3528598127004</v>
      </c>
      <c r="F74" s="15">
        <v>191.62925751579999</v>
      </c>
      <c r="G74" s="17">
        <v>2010</v>
      </c>
      <c r="H74" s="17" t="s">
        <v>33</v>
      </c>
      <c r="I74" s="17" t="s">
        <v>18</v>
      </c>
      <c r="J74" s="17" t="s">
        <v>22</v>
      </c>
      <c r="K74" s="19">
        <f t="shared" si="6"/>
        <v>384.41562257770011</v>
      </c>
      <c r="L74" s="19">
        <f t="shared" si="6"/>
        <v>27.928758064300013</v>
      </c>
    </row>
    <row r="75" spans="1:12" x14ac:dyDescent="0.25">
      <c r="A75" s="18">
        <v>2010</v>
      </c>
      <c r="B75" s="18" t="s">
        <v>33</v>
      </c>
      <c r="C75" s="18" t="s">
        <v>18</v>
      </c>
      <c r="D75" s="18" t="s">
        <v>23</v>
      </c>
      <c r="E75" s="15">
        <v>3807.8421000000003</v>
      </c>
      <c r="F75" s="15">
        <v>241.26315</v>
      </c>
      <c r="G75" s="18">
        <v>2010</v>
      </c>
      <c r="H75" s="18" t="s">
        <v>33</v>
      </c>
      <c r="I75" s="18" t="s">
        <v>18</v>
      </c>
      <c r="J75" s="18" t="s">
        <v>23</v>
      </c>
      <c r="K75" s="19">
        <f t="shared" si="6"/>
        <v>694.48924018729986</v>
      </c>
      <c r="L75" s="19">
        <f t="shared" si="6"/>
        <v>49.633892484200004</v>
      </c>
    </row>
    <row r="76" spans="1:12" x14ac:dyDescent="0.25">
      <c r="A76" s="14">
        <v>2010</v>
      </c>
      <c r="B76" s="14" t="s">
        <v>33</v>
      </c>
      <c r="C76" s="14" t="s">
        <v>7</v>
      </c>
      <c r="D76" s="14" t="s">
        <v>6</v>
      </c>
      <c r="E76" s="15">
        <v>142.43127697000003</v>
      </c>
      <c r="F76" s="15">
        <v>9.5562299400000015</v>
      </c>
      <c r="G76" s="14">
        <v>2010</v>
      </c>
      <c r="H76" s="14" t="s">
        <v>33</v>
      </c>
      <c r="I76" s="14" t="s">
        <v>7</v>
      </c>
      <c r="J76" s="14" t="s">
        <v>6</v>
      </c>
      <c r="K76" s="19">
        <f>E76</f>
        <v>142.43127697000003</v>
      </c>
      <c r="L76" s="19">
        <f>F76</f>
        <v>9.5562299400000015</v>
      </c>
    </row>
    <row r="77" spans="1:12" x14ac:dyDescent="0.25">
      <c r="A77" s="14">
        <v>2010</v>
      </c>
      <c r="B77" s="14" t="s">
        <v>33</v>
      </c>
      <c r="C77" s="14" t="s">
        <v>7</v>
      </c>
      <c r="D77" s="14" t="s">
        <v>8</v>
      </c>
      <c r="E77" s="15">
        <v>158.20607339999998</v>
      </c>
      <c r="F77" s="15">
        <v>9.8901151200000008</v>
      </c>
      <c r="G77" s="14">
        <v>2010</v>
      </c>
      <c r="H77" s="14" t="s">
        <v>33</v>
      </c>
      <c r="I77" s="14" t="s">
        <v>7</v>
      </c>
      <c r="J77" s="14" t="s">
        <v>8</v>
      </c>
      <c r="K77" s="12">
        <f>E77-E76*(0.1151/0.8315)</f>
        <v>138.49009026199997</v>
      </c>
      <c r="L77" s="12">
        <f>F77-F76*(0.1151/0.8315)</f>
        <v>8.5672984440000004</v>
      </c>
    </row>
    <row r="78" spans="1:12" x14ac:dyDescent="0.25">
      <c r="A78" s="14">
        <v>2010</v>
      </c>
      <c r="B78" s="14" t="s">
        <v>33</v>
      </c>
      <c r="C78" s="14" t="s">
        <v>7</v>
      </c>
      <c r="D78" s="14" t="s">
        <v>9</v>
      </c>
      <c r="E78" s="15">
        <v>891.73691974000019</v>
      </c>
      <c r="F78" s="15">
        <v>55.548943420000001</v>
      </c>
      <c r="G78" s="14">
        <v>2010</v>
      </c>
      <c r="H78" s="14" t="s">
        <v>33</v>
      </c>
      <c r="I78" s="14" t="s">
        <v>7</v>
      </c>
      <c r="J78" s="14" t="s">
        <v>9</v>
      </c>
      <c r="K78" s="12">
        <f>E78-E77*(0.7164/0.8315)</f>
        <v>755.43044832236944</v>
      </c>
      <c r="L78" s="12">
        <f>F78-F77*(0.7164/0.8315)</f>
        <v>47.027862876442569</v>
      </c>
    </row>
    <row r="79" spans="1:12" x14ac:dyDescent="0.25">
      <c r="A79" s="12">
        <v>2010</v>
      </c>
      <c r="B79" s="12" t="s">
        <v>33</v>
      </c>
      <c r="C79" s="12" t="s">
        <v>19</v>
      </c>
      <c r="D79" s="12" t="s">
        <v>24</v>
      </c>
      <c r="E79" s="15">
        <v>1703.0680640819996</v>
      </c>
      <c r="F79" s="15">
        <v>105.737284008</v>
      </c>
      <c r="G79" s="12">
        <v>2010</v>
      </c>
      <c r="H79" s="12" t="s">
        <v>33</v>
      </c>
      <c r="I79" s="12" t="s">
        <v>19</v>
      </c>
      <c r="J79" s="12" t="s">
        <v>24</v>
      </c>
      <c r="K79" s="19">
        <f>E79-E78-E77</f>
        <v>653.12507094199941</v>
      </c>
      <c r="L79" s="19">
        <f>F79-F78-F77</f>
        <v>40.298225467999998</v>
      </c>
    </row>
    <row r="80" spans="1:12" x14ac:dyDescent="0.25">
      <c r="A80" s="17">
        <v>2010</v>
      </c>
      <c r="B80" s="17" t="s">
        <v>33</v>
      </c>
      <c r="C80" s="17" t="s">
        <v>19</v>
      </c>
      <c r="D80" s="17" t="s">
        <v>25</v>
      </c>
      <c r="E80" s="15">
        <v>2087.5057646656001</v>
      </c>
      <c r="F80" s="15">
        <v>133.66744442539999</v>
      </c>
      <c r="G80" s="17">
        <v>2010</v>
      </c>
      <c r="H80" s="17" t="s">
        <v>33</v>
      </c>
      <c r="I80" s="17" t="s">
        <v>19</v>
      </c>
      <c r="J80" s="17" t="s">
        <v>25</v>
      </c>
      <c r="K80" s="19">
        <f>E80-E79</f>
        <v>384.43770058360042</v>
      </c>
      <c r="L80" s="19">
        <f>F80-F79</f>
        <v>27.930160417399989</v>
      </c>
    </row>
    <row r="81" spans="1:12" x14ac:dyDescent="0.25">
      <c r="A81" s="18">
        <v>2010</v>
      </c>
      <c r="B81" s="18" t="s">
        <v>33</v>
      </c>
      <c r="C81" s="18" t="s">
        <v>19</v>
      </c>
      <c r="D81" s="18" t="s">
        <v>26</v>
      </c>
      <c r="E81" s="15">
        <v>2781.9949999999999</v>
      </c>
      <c r="F81" s="15">
        <v>183.30133000000001</v>
      </c>
      <c r="G81" s="18">
        <v>2010</v>
      </c>
      <c r="H81" s="18" t="s">
        <v>33</v>
      </c>
      <c r="I81" s="18" t="s">
        <v>19</v>
      </c>
      <c r="J81" s="18" t="s">
        <v>26</v>
      </c>
      <c r="K81" s="19">
        <f>E81-E80</f>
        <v>694.48923533439984</v>
      </c>
      <c r="L81" s="19">
        <f>F81-F80</f>
        <v>49.633885574600015</v>
      </c>
    </row>
    <row r="82" spans="1:12" x14ac:dyDescent="0.25">
      <c r="A82" s="14">
        <v>2010</v>
      </c>
      <c r="B82" s="14" t="s">
        <v>33</v>
      </c>
      <c r="C82" s="14" t="s">
        <v>7</v>
      </c>
      <c r="D82" s="14" t="s">
        <v>6</v>
      </c>
      <c r="E82" s="15">
        <v>218.17765180600003</v>
      </c>
      <c r="F82" s="15">
        <v>14.638328412000002</v>
      </c>
      <c r="G82" s="14">
        <v>2010</v>
      </c>
      <c r="H82" s="14" t="s">
        <v>33</v>
      </c>
      <c r="I82" s="14" t="s">
        <v>7</v>
      </c>
      <c r="J82" s="14" t="s">
        <v>6</v>
      </c>
      <c r="K82" s="19">
        <f>E82</f>
        <v>218.17765180600003</v>
      </c>
      <c r="L82" s="19">
        <f>F82</f>
        <v>14.638328412000002</v>
      </c>
    </row>
    <row r="83" spans="1:12" x14ac:dyDescent="0.25">
      <c r="A83" s="14">
        <v>2010</v>
      </c>
      <c r="B83" s="14" t="s">
        <v>33</v>
      </c>
      <c r="C83" s="14" t="s">
        <v>7</v>
      </c>
      <c r="D83" s="14" t="s">
        <v>8</v>
      </c>
      <c r="E83" s="15">
        <v>242.28967166999993</v>
      </c>
      <c r="F83" s="15">
        <v>15.146528156</v>
      </c>
      <c r="G83" s="14">
        <v>2010</v>
      </c>
      <c r="H83" s="14" t="s">
        <v>33</v>
      </c>
      <c r="I83" s="14" t="s">
        <v>7</v>
      </c>
      <c r="J83" s="14" t="s">
        <v>8</v>
      </c>
      <c r="K83" s="12">
        <f>E83-E82*(0.1762/1.2737)</f>
        <v>212.10760191399993</v>
      </c>
      <c r="L83" s="12">
        <f>F83-F82*(0.1762/1.2737)</f>
        <v>13.121503843999999</v>
      </c>
    </row>
    <row r="84" spans="1:12" x14ac:dyDescent="0.25">
      <c r="A84" s="14">
        <v>2010</v>
      </c>
      <c r="B84" s="14" t="s">
        <v>33</v>
      </c>
      <c r="C84" s="14" t="s">
        <v>7</v>
      </c>
      <c r="D84" s="14" t="s">
        <v>9</v>
      </c>
      <c r="E84" s="15">
        <v>1366.0171868320001</v>
      </c>
      <c r="F84" s="15">
        <v>85.093271055999992</v>
      </c>
      <c r="G84" s="14">
        <v>2010</v>
      </c>
      <c r="H84" s="14" t="s">
        <v>33</v>
      </c>
      <c r="I84" s="14" t="s">
        <v>7</v>
      </c>
      <c r="J84" s="14" t="s">
        <v>9</v>
      </c>
      <c r="K84" s="12">
        <f>E84-E82*(1.0975/1.2737)</f>
        <v>1178.0216047820002</v>
      </c>
      <c r="L84" s="12">
        <f>F84-F82*(1.0975/1.2737)</f>
        <v>72.479966955999998</v>
      </c>
    </row>
    <row r="85" spans="1:12" x14ac:dyDescent="0.25">
      <c r="A85" s="12">
        <v>2010</v>
      </c>
      <c r="B85" s="12" t="s">
        <v>33</v>
      </c>
      <c r="C85" s="12" t="s">
        <v>20</v>
      </c>
      <c r="D85" s="12" t="s">
        <v>28</v>
      </c>
      <c r="E85" s="15">
        <v>2801.7886301999997</v>
      </c>
      <c r="F85" s="15">
        <v>175.821389853</v>
      </c>
      <c r="G85" s="12">
        <v>2010</v>
      </c>
      <c r="H85" s="12" t="s">
        <v>33</v>
      </c>
      <c r="I85" s="12" t="s">
        <v>20</v>
      </c>
      <c r="J85" s="12" t="s">
        <v>28</v>
      </c>
      <c r="K85" s="19">
        <f>E85-E84-E83</f>
        <v>1193.4817716979996</v>
      </c>
      <c r="L85" s="19">
        <f>F85-F84-F83</f>
        <v>75.581590641000005</v>
      </c>
    </row>
    <row r="86" spans="1:12" x14ac:dyDescent="0.25">
      <c r="A86" s="16">
        <v>2010</v>
      </c>
      <c r="B86" s="16" t="s">
        <v>33</v>
      </c>
      <c r="C86" s="16" t="s">
        <v>20</v>
      </c>
      <c r="D86" s="16" t="s">
        <v>27</v>
      </c>
      <c r="E86" s="15">
        <v>3484.6228078529998</v>
      </c>
      <c r="F86" s="15">
        <v>211.92463601099999</v>
      </c>
      <c r="G86" s="16">
        <v>2010</v>
      </c>
      <c r="H86" s="16" t="s">
        <v>33</v>
      </c>
      <c r="I86" s="16" t="s">
        <v>20</v>
      </c>
      <c r="J86" s="16" t="s">
        <v>27</v>
      </c>
      <c r="K86" s="19">
        <f t="shared" ref="K86:L88" si="7">E86-E85</f>
        <v>682.8341776530001</v>
      </c>
      <c r="L86" s="19">
        <f t="shared" si="7"/>
        <v>36.10324615799999</v>
      </c>
    </row>
    <row r="87" spans="1:12" x14ac:dyDescent="0.25">
      <c r="A87" s="17">
        <v>2010</v>
      </c>
      <c r="B87" s="17" t="s">
        <v>33</v>
      </c>
      <c r="C87" s="17" t="s">
        <v>20</v>
      </c>
      <c r="D87" s="17" t="s">
        <v>29</v>
      </c>
      <c r="E87" s="15">
        <v>3869.0419430832999</v>
      </c>
      <c r="F87" s="15">
        <v>239.85362392909997</v>
      </c>
      <c r="G87" s="17">
        <v>2010</v>
      </c>
      <c r="H87" s="17" t="s">
        <v>33</v>
      </c>
      <c r="I87" s="17" t="s">
        <v>20</v>
      </c>
      <c r="J87" s="17" t="s">
        <v>29</v>
      </c>
      <c r="K87" s="19">
        <f t="shared" si="7"/>
        <v>384.41913523030007</v>
      </c>
      <c r="L87" s="19">
        <f t="shared" si="7"/>
        <v>27.928987918099978</v>
      </c>
    </row>
    <row r="88" spans="1:12" x14ac:dyDescent="0.25">
      <c r="A88" s="18">
        <v>2010</v>
      </c>
      <c r="B88" s="18" t="s">
        <v>33</v>
      </c>
      <c r="C88" s="18" t="s">
        <v>20</v>
      </c>
      <c r="D88" s="18" t="s">
        <v>30</v>
      </c>
      <c r="E88" s="15">
        <v>4563.5311799999999</v>
      </c>
      <c r="F88" s="15">
        <v>289.48750999999999</v>
      </c>
      <c r="G88" s="18">
        <v>2010</v>
      </c>
      <c r="H88" s="18" t="s">
        <v>33</v>
      </c>
      <c r="I88" s="18" t="s">
        <v>20</v>
      </c>
      <c r="J88" s="18" t="s">
        <v>30</v>
      </c>
      <c r="K88" s="19">
        <f t="shared" si="7"/>
        <v>694.48923691670007</v>
      </c>
      <c r="L88" s="19">
        <f t="shared" si="7"/>
        <v>49.633886070900019</v>
      </c>
    </row>
    <row r="89" spans="1:12" x14ac:dyDescent="0.25">
      <c r="E89" s="15"/>
      <c r="F89" s="15"/>
    </row>
    <row r="90" spans="1:12" x14ac:dyDescent="0.25">
      <c r="A90" s="14">
        <v>2010</v>
      </c>
      <c r="B90" s="14" t="s">
        <v>34</v>
      </c>
      <c r="C90" s="14" t="s">
        <v>7</v>
      </c>
      <c r="D90" s="14" t="s">
        <v>6</v>
      </c>
      <c r="E90" s="15">
        <v>271.95484893500003</v>
      </c>
      <c r="F90" s="15">
        <v>20.041896104999999</v>
      </c>
      <c r="G90" s="14">
        <v>2010</v>
      </c>
      <c r="H90" s="14" t="s">
        <v>34</v>
      </c>
      <c r="I90" s="14" t="s">
        <v>7</v>
      </c>
      <c r="J90" s="14" t="s">
        <v>6</v>
      </c>
      <c r="K90" s="19">
        <f>E90</f>
        <v>271.95484893500003</v>
      </c>
      <c r="L90" s="19">
        <f>F90</f>
        <v>20.041896104999999</v>
      </c>
    </row>
    <row r="91" spans="1:12" x14ac:dyDescent="0.25">
      <c r="A91" s="14">
        <v>2010</v>
      </c>
      <c r="B91" s="14" t="s">
        <v>34</v>
      </c>
      <c r="C91" s="14" t="s">
        <v>7</v>
      </c>
      <c r="D91" s="14" t="s">
        <v>8</v>
      </c>
      <c r="E91" s="15">
        <v>316.01914091000009</v>
      </c>
      <c r="F91" s="15">
        <v>22.63680067</v>
      </c>
      <c r="G91" s="14">
        <v>2010</v>
      </c>
      <c r="H91" s="14" t="s">
        <v>34</v>
      </c>
      <c r="I91" s="14" t="s">
        <v>7</v>
      </c>
      <c r="J91" s="14" t="s">
        <v>8</v>
      </c>
      <c r="K91" s="12">
        <f>E91-E90*(0.1993/1.4399)</f>
        <v>278.37722036500008</v>
      </c>
      <c r="L91" s="12">
        <f>F91-F90*(0.1993/1.4399)</f>
        <v>19.862753935000001</v>
      </c>
    </row>
    <row r="92" spans="1:12" x14ac:dyDescent="0.25">
      <c r="A92" s="14">
        <v>2010</v>
      </c>
      <c r="B92" s="14" t="s">
        <v>34</v>
      </c>
      <c r="C92" s="14" t="s">
        <v>7</v>
      </c>
      <c r="D92" s="14" t="s">
        <v>9</v>
      </c>
      <c r="E92" s="15">
        <v>1771.1711127230001</v>
      </c>
      <c r="F92" s="15">
        <v>125.93983452500001</v>
      </c>
      <c r="G92" s="14">
        <v>2010</v>
      </c>
      <c r="H92" s="14" t="s">
        <v>34</v>
      </c>
      <c r="I92" s="14" t="s">
        <v>7</v>
      </c>
      <c r="J92" s="14" t="s">
        <v>9</v>
      </c>
      <c r="K92" s="12">
        <f>E92-E90*(1.2406/1.4399)</f>
        <v>1536.8581843330001</v>
      </c>
      <c r="L92" s="12">
        <f>F92-F90*(1.2406/1.4399)</f>
        <v>108.67198515500002</v>
      </c>
    </row>
    <row r="93" spans="1:12" x14ac:dyDescent="0.25">
      <c r="A93" s="12">
        <v>2010</v>
      </c>
      <c r="B93" s="12" t="s">
        <v>34</v>
      </c>
      <c r="C93" s="12" t="s">
        <v>18</v>
      </c>
      <c r="D93" s="12" t="s">
        <v>17</v>
      </c>
      <c r="E93" s="15">
        <v>2349.6847318729997</v>
      </c>
      <c r="F93" s="15">
        <v>167.63788064900001</v>
      </c>
      <c r="G93" s="12">
        <v>2010</v>
      </c>
      <c r="H93" s="12" t="s">
        <v>34</v>
      </c>
      <c r="I93" s="12" t="s">
        <v>18</v>
      </c>
      <c r="J93" s="12" t="s">
        <v>17</v>
      </c>
      <c r="K93" s="19">
        <f>E93-E92-E91</f>
        <v>262.49447823999952</v>
      </c>
      <c r="L93" s="19">
        <f>F93-F92-F91</f>
        <v>19.061245454000002</v>
      </c>
    </row>
    <row r="94" spans="1:12" x14ac:dyDescent="0.25">
      <c r="A94" s="16">
        <v>2010</v>
      </c>
      <c r="B94" s="16" t="s">
        <v>34</v>
      </c>
      <c r="C94" s="16" t="s">
        <v>18</v>
      </c>
      <c r="D94" s="16" t="s">
        <v>21</v>
      </c>
      <c r="E94" s="15">
        <v>3045.3525282180003</v>
      </c>
      <c r="F94" s="15">
        <v>205.4984930295</v>
      </c>
      <c r="G94" s="16">
        <v>2010</v>
      </c>
      <c r="H94" s="16" t="s">
        <v>34</v>
      </c>
      <c r="I94" s="16" t="s">
        <v>18</v>
      </c>
      <c r="J94" s="16" t="s">
        <v>21</v>
      </c>
      <c r="K94" s="19">
        <f t="shared" ref="K94:L96" si="8">E94-E93</f>
        <v>695.66779634500062</v>
      </c>
      <c r="L94" s="19">
        <f t="shared" si="8"/>
        <v>37.860612380499987</v>
      </c>
    </row>
    <row r="95" spans="1:12" x14ac:dyDescent="0.25">
      <c r="A95" s="17">
        <v>2010</v>
      </c>
      <c r="B95" s="17" t="s">
        <v>34</v>
      </c>
      <c r="C95" s="17" t="s">
        <v>18</v>
      </c>
      <c r="D95" s="17" t="s">
        <v>22</v>
      </c>
      <c r="E95" s="15">
        <v>3474.8269765128994</v>
      </c>
      <c r="F95" s="15">
        <v>239.64708579000001</v>
      </c>
      <c r="G95" s="17">
        <v>2010</v>
      </c>
      <c r="H95" s="17" t="s">
        <v>34</v>
      </c>
      <c r="I95" s="17" t="s">
        <v>18</v>
      </c>
      <c r="J95" s="17" t="s">
        <v>22</v>
      </c>
      <c r="K95" s="19">
        <f t="shared" si="8"/>
        <v>429.47444829489905</v>
      </c>
      <c r="L95" s="19">
        <f t="shared" si="8"/>
        <v>34.148592760500009</v>
      </c>
    </row>
    <row r="96" spans="1:12" x14ac:dyDescent="0.25">
      <c r="A96" s="18">
        <v>2010</v>
      </c>
      <c r="B96" s="18" t="s">
        <v>34</v>
      </c>
      <c r="C96" s="18" t="s">
        <v>18</v>
      </c>
      <c r="D96" s="18" t="s">
        <v>23</v>
      </c>
      <c r="E96" s="15">
        <v>4176.8431799999998</v>
      </c>
      <c r="F96" s="15">
        <v>290.31997999999999</v>
      </c>
      <c r="G96" s="18">
        <v>2010</v>
      </c>
      <c r="H96" s="18" t="s">
        <v>34</v>
      </c>
      <c r="I96" s="18" t="s">
        <v>18</v>
      </c>
      <c r="J96" s="18" t="s">
        <v>23</v>
      </c>
      <c r="K96" s="19">
        <f t="shared" si="8"/>
        <v>702.01620348710048</v>
      </c>
      <c r="L96" s="19">
        <f t="shared" si="8"/>
        <v>50.672894209999981</v>
      </c>
    </row>
    <row r="97" spans="1:12" x14ac:dyDescent="0.25">
      <c r="A97" s="14">
        <v>2010</v>
      </c>
      <c r="B97" s="14" t="s">
        <v>34</v>
      </c>
      <c r="C97" s="14" t="s">
        <v>7</v>
      </c>
      <c r="D97" s="14" t="s">
        <v>6</v>
      </c>
      <c r="E97" s="15">
        <v>157.04594547500002</v>
      </c>
      <c r="F97" s="15">
        <v>11.573606925</v>
      </c>
      <c r="G97" s="14">
        <v>2010</v>
      </c>
      <c r="H97" s="14" t="s">
        <v>34</v>
      </c>
      <c r="I97" s="14" t="s">
        <v>7</v>
      </c>
      <c r="J97" s="14" t="s">
        <v>6</v>
      </c>
      <c r="K97" s="19">
        <f>E97</f>
        <v>157.04594547500002</v>
      </c>
      <c r="L97" s="19">
        <f>F97</f>
        <v>11.573606925</v>
      </c>
    </row>
    <row r="98" spans="1:12" x14ac:dyDescent="0.25">
      <c r="A98" s="14">
        <v>2010</v>
      </c>
      <c r="B98" s="14" t="s">
        <v>34</v>
      </c>
      <c r="C98" s="14" t="s">
        <v>7</v>
      </c>
      <c r="D98" s="14" t="s">
        <v>8</v>
      </c>
      <c r="E98" s="15">
        <v>182.51372844000005</v>
      </c>
      <c r="F98" s="15">
        <v>13.073660279999999</v>
      </c>
      <c r="G98" s="14">
        <v>2010</v>
      </c>
      <c r="H98" s="14" t="s">
        <v>34</v>
      </c>
      <c r="I98" s="14" t="s">
        <v>7</v>
      </c>
      <c r="J98" s="14" t="s">
        <v>8</v>
      </c>
      <c r="K98" s="12">
        <f>E98-E97*(0.1151/0.8315)</f>
        <v>160.77471662500005</v>
      </c>
      <c r="L98" s="12">
        <f>F98-F97*(0.1151/0.8315)</f>
        <v>11.471589134999999</v>
      </c>
    </row>
    <row r="99" spans="1:12" x14ac:dyDescent="0.25">
      <c r="A99" s="14">
        <v>2010</v>
      </c>
      <c r="B99" s="14" t="s">
        <v>34</v>
      </c>
      <c r="C99" s="14" t="s">
        <v>7</v>
      </c>
      <c r="D99" s="14" t="s">
        <v>9</v>
      </c>
      <c r="E99" s="15">
        <v>1022.7912245799999</v>
      </c>
      <c r="F99" s="15">
        <v>72.725981500000003</v>
      </c>
      <c r="G99" s="14">
        <v>2010</v>
      </c>
      <c r="H99" s="14" t="s">
        <v>34</v>
      </c>
      <c r="I99" s="14" t="s">
        <v>7</v>
      </c>
      <c r="J99" s="14" t="s">
        <v>9</v>
      </c>
      <c r="K99" s="12">
        <f>E99-E98*(0.7164/0.8315)</f>
        <v>865.54187394329995</v>
      </c>
      <c r="L99" s="12">
        <f>F99-F98*(0.7164/0.8315)</f>
        <v>61.462036551603134</v>
      </c>
    </row>
    <row r="100" spans="1:12" x14ac:dyDescent="0.25">
      <c r="A100" s="12">
        <v>2010</v>
      </c>
      <c r="B100" s="12" t="s">
        <v>34</v>
      </c>
      <c r="C100" s="12" t="s">
        <v>19</v>
      </c>
      <c r="D100" s="12" t="s">
        <v>24</v>
      </c>
      <c r="E100" s="15">
        <v>1926.178697412</v>
      </c>
      <c r="F100" s="15">
        <v>135.44988643799999</v>
      </c>
      <c r="G100" s="12">
        <v>2010</v>
      </c>
      <c r="H100" s="12" t="s">
        <v>34</v>
      </c>
      <c r="I100" s="12" t="s">
        <v>19</v>
      </c>
      <c r="J100" s="12" t="s">
        <v>24</v>
      </c>
      <c r="K100" s="19">
        <f>E100-E99-E98</f>
        <v>720.87374439200005</v>
      </c>
      <c r="L100" s="19">
        <f>F100-F99-F98</f>
        <v>49.650244657999991</v>
      </c>
    </row>
    <row r="101" spans="1:12" x14ac:dyDescent="0.25">
      <c r="A101" s="17">
        <v>2010</v>
      </c>
      <c r="B101" s="17" t="s">
        <v>34</v>
      </c>
      <c r="C101" s="17" t="s">
        <v>19</v>
      </c>
      <c r="D101" s="17" t="s">
        <v>25</v>
      </c>
      <c r="E101" s="15">
        <v>2355.6783120122</v>
      </c>
      <c r="F101" s="15">
        <v>169.60028804140001</v>
      </c>
      <c r="G101" s="17">
        <v>2010</v>
      </c>
      <c r="H101" s="17" t="s">
        <v>34</v>
      </c>
      <c r="I101" s="17" t="s">
        <v>19</v>
      </c>
      <c r="J101" s="17" t="s">
        <v>25</v>
      </c>
      <c r="K101" s="19">
        <f>E101-E100</f>
        <v>429.49961460019995</v>
      </c>
      <c r="L101" s="19">
        <f>F101-F100</f>
        <v>34.150401603400013</v>
      </c>
    </row>
    <row r="102" spans="1:12" x14ac:dyDescent="0.25">
      <c r="A102" s="18">
        <v>2010</v>
      </c>
      <c r="B102" s="18" t="s">
        <v>34</v>
      </c>
      <c r="C102" s="18" t="s">
        <v>19</v>
      </c>
      <c r="D102" s="18" t="s">
        <v>26</v>
      </c>
      <c r="E102" s="15">
        <v>3057.6945000000001</v>
      </c>
      <c r="F102" s="15">
        <v>220.27319</v>
      </c>
      <c r="G102" s="18">
        <v>2010</v>
      </c>
      <c r="H102" s="18" t="s">
        <v>34</v>
      </c>
      <c r="I102" s="18" t="s">
        <v>19</v>
      </c>
      <c r="J102" s="18" t="s">
        <v>26</v>
      </c>
      <c r="K102" s="19">
        <f>E102-E101</f>
        <v>702.01618798780009</v>
      </c>
      <c r="L102" s="19">
        <f>F102-F101</f>
        <v>50.672901958599994</v>
      </c>
    </row>
    <row r="103" spans="1:12" x14ac:dyDescent="0.25">
      <c r="A103" s="14">
        <v>2010</v>
      </c>
      <c r="B103" s="14" t="s">
        <v>34</v>
      </c>
      <c r="C103" s="14" t="s">
        <v>7</v>
      </c>
      <c r="D103" s="14" t="s">
        <v>6</v>
      </c>
      <c r="E103" s="15">
        <v>240.56454690500001</v>
      </c>
      <c r="F103" s="15">
        <v>17.728566615000002</v>
      </c>
      <c r="G103" s="14">
        <v>2010</v>
      </c>
      <c r="H103" s="14" t="s">
        <v>34</v>
      </c>
      <c r="I103" s="14" t="s">
        <v>7</v>
      </c>
      <c r="J103" s="14" t="s">
        <v>6</v>
      </c>
      <c r="K103" s="19">
        <f>E103</f>
        <v>240.56454690500001</v>
      </c>
      <c r="L103" s="19">
        <f>F103</f>
        <v>17.728566615000002</v>
      </c>
    </row>
    <row r="104" spans="1:12" x14ac:dyDescent="0.25">
      <c r="A104" s="14">
        <v>2010</v>
      </c>
      <c r="B104" s="14" t="s">
        <v>34</v>
      </c>
      <c r="C104" s="14" t="s">
        <v>7</v>
      </c>
      <c r="D104" s="14" t="s">
        <v>8</v>
      </c>
      <c r="E104" s="15">
        <v>279.51639522200003</v>
      </c>
      <c r="F104" s="15">
        <v>20.022068613999998</v>
      </c>
      <c r="G104" s="14">
        <v>2010</v>
      </c>
      <c r="H104" s="14" t="s">
        <v>34</v>
      </c>
      <c r="I104" s="14" t="s">
        <v>7</v>
      </c>
      <c r="J104" s="14" t="s">
        <v>8</v>
      </c>
      <c r="K104" s="12">
        <f>E104-E103*(0.1762/1.2737)</f>
        <v>246.23738669200003</v>
      </c>
      <c r="L104" s="12">
        <f>F104-F103*(0.1762/1.2737)</f>
        <v>17.569549623999997</v>
      </c>
    </row>
    <row r="105" spans="1:12" x14ac:dyDescent="0.25">
      <c r="A105" s="14">
        <v>2010</v>
      </c>
      <c r="B105" s="14" t="s">
        <v>34</v>
      </c>
      <c r="C105" s="14" t="s">
        <v>7</v>
      </c>
      <c r="D105" s="14" t="s">
        <v>9</v>
      </c>
      <c r="E105" s="15">
        <v>1566.7741913439997</v>
      </c>
      <c r="F105" s="15">
        <v>111.40610919999999</v>
      </c>
      <c r="G105" s="14">
        <v>2010</v>
      </c>
      <c r="H105" s="14" t="s">
        <v>34</v>
      </c>
      <c r="I105" s="14" t="s">
        <v>7</v>
      </c>
      <c r="J105" s="14" t="s">
        <v>9</v>
      </c>
      <c r="K105" s="12">
        <f>E105-E103*(1.0975/1.2737)</f>
        <v>1359.4886529689998</v>
      </c>
      <c r="L105" s="12">
        <f>F105-F103*(1.0975/1.2737)</f>
        <v>96.130061574999985</v>
      </c>
    </row>
    <row r="106" spans="1:12" x14ac:dyDescent="0.25">
      <c r="A106" s="12">
        <v>2010</v>
      </c>
      <c r="B106" s="12" t="s">
        <v>34</v>
      </c>
      <c r="C106" s="12" t="s">
        <v>20</v>
      </c>
      <c r="D106" s="12" t="s">
        <v>28</v>
      </c>
      <c r="E106" s="15">
        <v>3185.0823622079997</v>
      </c>
      <c r="F106" s="15">
        <v>227.06800598999999</v>
      </c>
      <c r="G106" s="12">
        <v>2010</v>
      </c>
      <c r="H106" s="12" t="s">
        <v>34</v>
      </c>
      <c r="I106" s="12" t="s">
        <v>20</v>
      </c>
      <c r="J106" s="12" t="s">
        <v>28</v>
      </c>
      <c r="K106" s="19">
        <f>E106-E105-E104</f>
        <v>1338.7917756419999</v>
      </c>
      <c r="L106" s="19">
        <f>F106-F105-F104</f>
        <v>95.639828176000009</v>
      </c>
    </row>
    <row r="107" spans="1:12" x14ac:dyDescent="0.25">
      <c r="A107" s="16">
        <v>2010</v>
      </c>
      <c r="B107" s="16" t="s">
        <v>34</v>
      </c>
      <c r="C107" s="16" t="s">
        <v>20</v>
      </c>
      <c r="D107" s="16" t="s">
        <v>27</v>
      </c>
      <c r="E107" s="15">
        <v>3880.5426134969994</v>
      </c>
      <c r="F107" s="15">
        <v>264.91417128000001</v>
      </c>
      <c r="G107" s="16">
        <v>2010</v>
      </c>
      <c r="H107" s="16" t="s">
        <v>34</v>
      </c>
      <c r="I107" s="16" t="s">
        <v>20</v>
      </c>
      <c r="J107" s="16" t="s">
        <v>27</v>
      </c>
      <c r="K107" s="19">
        <f t="shared" ref="K107:L109" si="9">E107-E106</f>
        <v>695.46025128899964</v>
      </c>
      <c r="L107" s="19">
        <f t="shared" si="9"/>
        <v>37.846165290000016</v>
      </c>
    </row>
    <row r="108" spans="1:12" x14ac:dyDescent="0.25">
      <c r="A108" s="17">
        <v>2010</v>
      </c>
      <c r="B108" s="17" t="s">
        <v>34</v>
      </c>
      <c r="C108" s="17" t="s">
        <v>20</v>
      </c>
      <c r="D108" s="17" t="s">
        <v>29</v>
      </c>
      <c r="E108" s="15">
        <v>4310.0209634972998</v>
      </c>
      <c r="F108" s="15">
        <v>299.06304821999998</v>
      </c>
      <c r="G108" s="17">
        <v>2010</v>
      </c>
      <c r="H108" s="17" t="s">
        <v>34</v>
      </c>
      <c r="I108" s="17" t="s">
        <v>20</v>
      </c>
      <c r="J108" s="17" t="s">
        <v>29</v>
      </c>
      <c r="K108" s="19">
        <f t="shared" si="9"/>
        <v>429.47835000030045</v>
      </c>
      <c r="L108" s="19">
        <f t="shared" si="9"/>
        <v>34.14887693999998</v>
      </c>
    </row>
    <row r="109" spans="1:12" x14ac:dyDescent="0.25">
      <c r="A109" s="18">
        <v>2010</v>
      </c>
      <c r="B109" s="18" t="s">
        <v>34</v>
      </c>
      <c r="C109" s="18" t="s">
        <v>20</v>
      </c>
      <c r="D109" s="18" t="s">
        <v>30</v>
      </c>
      <c r="E109" s="15">
        <v>5012.0371499999983</v>
      </c>
      <c r="F109" s="15">
        <v>349.73594000000003</v>
      </c>
      <c r="G109" s="18">
        <v>2010</v>
      </c>
      <c r="H109" s="18" t="s">
        <v>34</v>
      </c>
      <c r="I109" s="18" t="s">
        <v>20</v>
      </c>
      <c r="J109" s="18" t="s">
        <v>30</v>
      </c>
      <c r="K109" s="19">
        <f t="shared" si="9"/>
        <v>702.01618650269847</v>
      </c>
      <c r="L109" s="19">
        <f t="shared" si="9"/>
        <v>50.672891780000043</v>
      </c>
    </row>
    <row r="110" spans="1:12" x14ac:dyDescent="0.25">
      <c r="E110" s="15"/>
      <c r="F110" s="15"/>
    </row>
    <row r="111" spans="1:12" x14ac:dyDescent="0.25">
      <c r="A111" s="14">
        <v>2010</v>
      </c>
      <c r="B111" s="14" t="s">
        <v>35</v>
      </c>
      <c r="C111" s="14" t="s">
        <v>7</v>
      </c>
      <c r="D111" s="14" t="s">
        <v>6</v>
      </c>
      <c r="E111" s="15">
        <v>272.77947966499994</v>
      </c>
      <c r="F111" s="15">
        <v>19.587622054000001</v>
      </c>
      <c r="G111" s="14">
        <v>2010</v>
      </c>
      <c r="H111" s="14" t="s">
        <v>35</v>
      </c>
      <c r="I111" s="14" t="s">
        <v>7</v>
      </c>
      <c r="J111" s="14" t="s">
        <v>6</v>
      </c>
      <c r="K111" s="19">
        <f>E111</f>
        <v>272.77947966499994</v>
      </c>
      <c r="L111" s="19">
        <f>F111</f>
        <v>19.587622054000001</v>
      </c>
    </row>
    <row r="112" spans="1:12" x14ac:dyDescent="0.25">
      <c r="A112" s="14">
        <v>2010</v>
      </c>
      <c r="B112" s="14" t="s">
        <v>35</v>
      </c>
      <c r="C112" s="14" t="s">
        <v>7</v>
      </c>
      <c r="D112" s="14" t="s">
        <v>8</v>
      </c>
      <c r="E112" s="15">
        <v>321.64557259999998</v>
      </c>
      <c r="F112" s="15">
        <v>22.231029369999998</v>
      </c>
      <c r="G112" s="14">
        <v>2010</v>
      </c>
      <c r="H112" s="14" t="s">
        <v>35</v>
      </c>
      <c r="I112" s="14" t="s">
        <v>7</v>
      </c>
      <c r="J112" s="14" t="s">
        <v>8</v>
      </c>
      <c r="K112" s="12">
        <f>E112-E111*(0.1993/1.4399)</f>
        <v>283.88951294499998</v>
      </c>
      <c r="L112" s="12">
        <f>F112-F111*(0.1993/1.4399)</f>
        <v>19.519859791999998</v>
      </c>
    </row>
    <row r="113" spans="1:12" x14ac:dyDescent="0.25">
      <c r="A113" s="14">
        <v>2010</v>
      </c>
      <c r="B113" s="14" t="s">
        <v>35</v>
      </c>
      <c r="C113" s="14" t="s">
        <v>7</v>
      </c>
      <c r="D113" s="14" t="s">
        <v>9</v>
      </c>
      <c r="E113" s="15">
        <v>1801.1877536180002</v>
      </c>
      <c r="F113" s="15">
        <v>123.72537022500002</v>
      </c>
      <c r="G113" s="14">
        <v>2010</v>
      </c>
      <c r="H113" s="14" t="s">
        <v>35</v>
      </c>
      <c r="I113" s="14" t="s">
        <v>7</v>
      </c>
      <c r="J113" s="14" t="s">
        <v>9</v>
      </c>
      <c r="K113" s="12">
        <f>E113-E111*(1.2406/1.4399)</f>
        <v>1566.1643336080003</v>
      </c>
      <c r="L113" s="12">
        <f>F113-F111*(1.2406/1.4399)</f>
        <v>106.84891774900002</v>
      </c>
    </row>
    <row r="114" spans="1:12" x14ac:dyDescent="0.25">
      <c r="A114" s="12">
        <v>2010</v>
      </c>
      <c r="B114" s="12" t="s">
        <v>35</v>
      </c>
      <c r="C114" s="12" t="s">
        <v>18</v>
      </c>
      <c r="D114" s="12" t="s">
        <v>17</v>
      </c>
      <c r="E114" s="15">
        <v>2386.459749824</v>
      </c>
      <c r="F114" s="15">
        <v>164.39403138500001</v>
      </c>
      <c r="G114" s="12">
        <v>2010</v>
      </c>
      <c r="H114" s="12" t="s">
        <v>35</v>
      </c>
      <c r="I114" s="12" t="s">
        <v>18</v>
      </c>
      <c r="J114" s="12" t="s">
        <v>17</v>
      </c>
      <c r="K114" s="19">
        <f>E114-E113-E112</f>
        <v>263.62642360599983</v>
      </c>
      <c r="L114" s="19">
        <f>F114-F113-F112</f>
        <v>18.437631789999987</v>
      </c>
    </row>
    <row r="115" spans="1:12" x14ac:dyDescent="0.25">
      <c r="A115" s="16">
        <v>2010</v>
      </c>
      <c r="B115" s="16" t="s">
        <v>35</v>
      </c>
      <c r="C115" s="16" t="s">
        <v>18</v>
      </c>
      <c r="D115" s="16" t="s">
        <v>21</v>
      </c>
      <c r="E115" s="15">
        <v>3082.5397504439998</v>
      </c>
      <c r="F115" s="15">
        <v>202.02781305299999</v>
      </c>
      <c r="G115" s="16">
        <v>2010</v>
      </c>
      <c r="H115" s="16" t="s">
        <v>35</v>
      </c>
      <c r="I115" s="16" t="s">
        <v>18</v>
      </c>
      <c r="J115" s="16" t="s">
        <v>21</v>
      </c>
      <c r="K115" s="19">
        <f t="shared" ref="K115:L117" si="10">E115-E114</f>
        <v>696.08000061999974</v>
      </c>
      <c r="L115" s="19">
        <f t="shared" si="10"/>
        <v>37.633781667999983</v>
      </c>
    </row>
    <row r="116" spans="1:12" x14ac:dyDescent="0.25">
      <c r="A116" s="17">
        <v>2010</v>
      </c>
      <c r="B116" s="17" t="s">
        <v>35</v>
      </c>
      <c r="C116" s="17" t="s">
        <v>18</v>
      </c>
      <c r="D116" s="17" t="s">
        <v>22</v>
      </c>
      <c r="E116" s="15">
        <v>3513.4825598940006</v>
      </c>
      <c r="F116" s="15">
        <v>235.36761293709998</v>
      </c>
      <c r="G116" s="17">
        <v>2010</v>
      </c>
      <c r="H116" s="17" t="s">
        <v>35</v>
      </c>
      <c r="I116" s="17" t="s">
        <v>18</v>
      </c>
      <c r="J116" s="17" t="s">
        <v>22</v>
      </c>
      <c r="K116" s="19">
        <f t="shared" si="10"/>
        <v>430.94280945000082</v>
      </c>
      <c r="L116" s="19">
        <f t="shared" si="10"/>
        <v>33.339799884099989</v>
      </c>
    </row>
    <row r="117" spans="1:12" x14ac:dyDescent="0.25">
      <c r="A117" s="18">
        <v>2010</v>
      </c>
      <c r="B117" s="18" t="s">
        <v>35</v>
      </c>
      <c r="C117" s="18" t="s">
        <v>18</v>
      </c>
      <c r="D117" s="18" t="s">
        <v>23</v>
      </c>
      <c r="E117" s="15">
        <v>4215.7439999999997</v>
      </c>
      <c r="F117" s="15">
        <v>285.90539999999999</v>
      </c>
      <c r="G117" s="18">
        <v>2010</v>
      </c>
      <c r="H117" s="18" t="s">
        <v>35</v>
      </c>
      <c r="I117" s="18" t="s">
        <v>18</v>
      </c>
      <c r="J117" s="18" t="s">
        <v>23</v>
      </c>
      <c r="K117" s="19">
        <f t="shared" si="10"/>
        <v>702.2614401059991</v>
      </c>
      <c r="L117" s="19">
        <f t="shared" si="10"/>
        <v>50.537787062900009</v>
      </c>
    </row>
    <row r="118" spans="1:12" x14ac:dyDescent="0.25">
      <c r="A118" s="14">
        <v>2010</v>
      </c>
      <c r="B118" s="14" t="s">
        <v>35</v>
      </c>
      <c r="C118" s="14" t="s">
        <v>7</v>
      </c>
      <c r="D118" s="14" t="s">
        <v>6</v>
      </c>
      <c r="E118" s="15">
        <v>157.52214552499996</v>
      </c>
      <c r="F118" s="15">
        <v>11.31127699</v>
      </c>
      <c r="G118" s="14">
        <v>2010</v>
      </c>
      <c r="H118" s="14" t="s">
        <v>35</v>
      </c>
      <c r="I118" s="14" t="s">
        <v>7</v>
      </c>
      <c r="J118" s="14" t="s">
        <v>6</v>
      </c>
      <c r="K118" s="19">
        <f>E118</f>
        <v>157.52214552499996</v>
      </c>
      <c r="L118" s="19">
        <f>F118</f>
        <v>11.31127699</v>
      </c>
    </row>
    <row r="119" spans="1:12" x14ac:dyDescent="0.25">
      <c r="A119" s="14">
        <v>2010</v>
      </c>
      <c r="B119" s="14" t="s">
        <v>35</v>
      </c>
      <c r="C119" s="14" t="s">
        <v>7</v>
      </c>
      <c r="D119" s="14" t="s">
        <v>8</v>
      </c>
      <c r="E119" s="15">
        <v>185.7632184</v>
      </c>
      <c r="F119" s="15">
        <v>12.83931108</v>
      </c>
      <c r="G119" s="14">
        <v>2010</v>
      </c>
      <c r="H119" s="14" t="s">
        <v>35</v>
      </c>
      <c r="I119" s="14" t="s">
        <v>7</v>
      </c>
      <c r="J119" s="14" t="s">
        <v>8</v>
      </c>
      <c r="K119" s="12">
        <f>E119-E118*(0.1151/0.8315)</f>
        <v>163.958288815</v>
      </c>
      <c r="L119" s="12">
        <f>F119-F118*(0.1151/0.8315)</f>
        <v>11.273552834</v>
      </c>
    </row>
    <row r="120" spans="1:12" x14ac:dyDescent="0.25">
      <c r="A120" s="14">
        <v>2010</v>
      </c>
      <c r="B120" s="14" t="s">
        <v>35</v>
      </c>
      <c r="C120" s="14" t="s">
        <v>7</v>
      </c>
      <c r="D120" s="14" t="s">
        <v>9</v>
      </c>
      <c r="E120" s="15">
        <v>1040.12481628</v>
      </c>
      <c r="F120" s="15">
        <v>71.447203500000001</v>
      </c>
      <c r="G120" s="14">
        <v>2010</v>
      </c>
      <c r="H120" s="14" t="s">
        <v>35</v>
      </c>
      <c r="I120" s="14" t="s">
        <v>7</v>
      </c>
      <c r="J120" s="14" t="s">
        <v>9</v>
      </c>
      <c r="K120" s="12">
        <f>E120-E119*(0.7164/0.8315)</f>
        <v>880.0757848166686</v>
      </c>
      <c r="L120" s="12">
        <f>F120-F119*(0.7164/0.8315)</f>
        <v>60.385168072805769</v>
      </c>
    </row>
    <row r="121" spans="1:12" x14ac:dyDescent="0.25">
      <c r="A121" s="12">
        <v>2010</v>
      </c>
      <c r="B121" s="12" t="s">
        <v>35</v>
      </c>
      <c r="C121" s="12" t="s">
        <v>19</v>
      </c>
      <c r="D121" s="12" t="s">
        <v>24</v>
      </c>
      <c r="E121" s="15">
        <v>1948.9677753599999</v>
      </c>
      <c r="F121" s="15">
        <v>132.72053853599999</v>
      </c>
      <c r="G121" s="12">
        <v>2010</v>
      </c>
      <c r="H121" s="12" t="s">
        <v>35</v>
      </c>
      <c r="I121" s="12" t="s">
        <v>19</v>
      </c>
      <c r="J121" s="12" t="s">
        <v>24</v>
      </c>
      <c r="K121" s="19">
        <f>E121-E120-E119</f>
        <v>723.07974067999987</v>
      </c>
      <c r="L121" s="19">
        <f>F121-F120-F119</f>
        <v>48.43402395599999</v>
      </c>
    </row>
    <row r="122" spans="1:12" x14ac:dyDescent="0.25">
      <c r="A122" s="17">
        <v>2010</v>
      </c>
      <c r="B122" s="17" t="s">
        <v>35</v>
      </c>
      <c r="C122" s="17" t="s">
        <v>19</v>
      </c>
      <c r="D122" s="17" t="s">
        <v>25</v>
      </c>
      <c r="E122" s="15">
        <v>2379.9360117854999</v>
      </c>
      <c r="F122" s="15">
        <v>166.06210911080001</v>
      </c>
      <c r="G122" s="17">
        <v>2010</v>
      </c>
      <c r="H122" s="17" t="s">
        <v>35</v>
      </c>
      <c r="I122" s="17" t="s">
        <v>19</v>
      </c>
      <c r="J122" s="17" t="s">
        <v>25</v>
      </c>
      <c r="K122" s="19">
        <f>E122-E121</f>
        <v>430.96823642549998</v>
      </c>
      <c r="L122" s="19">
        <f>F122-F121</f>
        <v>33.341570574800016</v>
      </c>
    </row>
    <row r="123" spans="1:12" x14ac:dyDescent="0.25">
      <c r="A123" s="18">
        <v>2010</v>
      </c>
      <c r="B123" s="18" t="s">
        <v>35</v>
      </c>
      <c r="C123" s="18" t="s">
        <v>19</v>
      </c>
      <c r="D123" s="18" t="s">
        <v>26</v>
      </c>
      <c r="E123" s="15">
        <v>3082.1974800000003</v>
      </c>
      <c r="F123" s="15">
        <v>216.59989999999999</v>
      </c>
      <c r="G123" s="18">
        <v>2010</v>
      </c>
      <c r="H123" s="18" t="s">
        <v>35</v>
      </c>
      <c r="I123" s="18" t="s">
        <v>19</v>
      </c>
      <c r="J123" s="18" t="s">
        <v>26</v>
      </c>
      <c r="K123" s="19">
        <f>E123-E122</f>
        <v>702.26146821450038</v>
      </c>
      <c r="L123" s="19">
        <f>F123-F122</f>
        <v>50.537790889199982</v>
      </c>
    </row>
    <row r="124" spans="1:12" x14ac:dyDescent="0.25">
      <c r="A124" s="14">
        <v>2010</v>
      </c>
      <c r="B124" s="14" t="s">
        <v>35</v>
      </c>
      <c r="C124" s="14" t="s">
        <v>7</v>
      </c>
      <c r="D124" s="14" t="s">
        <v>6</v>
      </c>
      <c r="E124" s="15">
        <v>241.29399489499994</v>
      </c>
      <c r="F124" s="15">
        <v>17.326727002000002</v>
      </c>
      <c r="G124" s="14">
        <v>2010</v>
      </c>
      <c r="H124" s="14" t="s">
        <v>35</v>
      </c>
      <c r="I124" s="14" t="s">
        <v>7</v>
      </c>
      <c r="J124" s="14" t="s">
        <v>6</v>
      </c>
      <c r="K124" s="19">
        <f>E124</f>
        <v>241.29399489499994</v>
      </c>
      <c r="L124" s="19">
        <f>F124</f>
        <v>17.326727002000002</v>
      </c>
    </row>
    <row r="125" spans="1:12" x14ac:dyDescent="0.25">
      <c r="A125" s="14">
        <v>2010</v>
      </c>
      <c r="B125" s="14" t="s">
        <v>35</v>
      </c>
      <c r="C125" s="14" t="s">
        <v>7</v>
      </c>
      <c r="D125" s="14" t="s">
        <v>8</v>
      </c>
      <c r="E125" s="15">
        <v>284.49292892</v>
      </c>
      <c r="F125" s="15">
        <v>19.663167154</v>
      </c>
      <c r="G125" s="14">
        <v>2010</v>
      </c>
      <c r="H125" s="14" t="s">
        <v>35</v>
      </c>
      <c r="I125" s="14" t="s">
        <v>7</v>
      </c>
      <c r="J125" s="14" t="s">
        <v>8</v>
      </c>
      <c r="K125" s="12">
        <f>E125-E124*(0.1762/1.2737)</f>
        <v>251.11301065000001</v>
      </c>
      <c r="L125" s="12">
        <f>F125-F124*(0.1762/1.2737)</f>
        <v>17.266237501999999</v>
      </c>
    </row>
    <row r="126" spans="1:12" x14ac:dyDescent="0.25">
      <c r="A126" s="14">
        <v>2010</v>
      </c>
      <c r="B126" s="14" t="s">
        <v>35</v>
      </c>
      <c r="C126" s="14" t="s">
        <v>7</v>
      </c>
      <c r="D126" s="14" t="s">
        <v>9</v>
      </c>
      <c r="E126" s="15">
        <v>1593.326847904</v>
      </c>
      <c r="F126" s="15">
        <v>109.4471988</v>
      </c>
      <c r="G126" s="14">
        <v>2010</v>
      </c>
      <c r="H126" s="14" t="s">
        <v>35</v>
      </c>
      <c r="I126" s="14" t="s">
        <v>7</v>
      </c>
      <c r="J126" s="14" t="s">
        <v>9</v>
      </c>
      <c r="K126" s="12">
        <f>E126-E124*(1.0975/1.2737)</f>
        <v>1385.412771279</v>
      </c>
      <c r="L126" s="12">
        <f>F126-F124*(1.0975/1.2737)</f>
        <v>94.517401449999994</v>
      </c>
    </row>
    <row r="127" spans="1:12" x14ac:dyDescent="0.25">
      <c r="A127" s="12">
        <v>2010</v>
      </c>
      <c r="B127" s="12" t="s">
        <v>35</v>
      </c>
      <c r="C127" s="12" t="s">
        <v>20</v>
      </c>
      <c r="D127" s="12" t="s">
        <v>28</v>
      </c>
      <c r="E127" s="15">
        <v>3221.347807611</v>
      </c>
      <c r="F127" s="15">
        <v>222.14200403700002</v>
      </c>
      <c r="G127" s="12">
        <v>2010</v>
      </c>
      <c r="H127" s="12" t="s">
        <v>35</v>
      </c>
      <c r="I127" s="12" t="s">
        <v>20</v>
      </c>
      <c r="J127" s="12" t="s">
        <v>28</v>
      </c>
      <c r="K127" s="19">
        <f>E127-E126-E125</f>
        <v>1343.528030787</v>
      </c>
      <c r="L127" s="19">
        <f>F127-F126-F125</f>
        <v>93.031638083000018</v>
      </c>
    </row>
    <row r="128" spans="1:12" x14ac:dyDescent="0.25">
      <c r="A128" s="16">
        <v>2010</v>
      </c>
      <c r="B128" s="16" t="s">
        <v>35</v>
      </c>
      <c r="C128" s="16" t="s">
        <v>20</v>
      </c>
      <c r="D128" s="16" t="s">
        <v>27</v>
      </c>
      <c r="E128" s="15">
        <v>3917.2189971419998</v>
      </c>
      <c r="F128" s="15">
        <v>259.76148762299999</v>
      </c>
      <c r="G128" s="16">
        <v>2010</v>
      </c>
      <c r="H128" s="16" t="s">
        <v>35</v>
      </c>
      <c r="I128" s="16" t="s">
        <v>20</v>
      </c>
      <c r="J128" s="16" t="s">
        <v>27</v>
      </c>
      <c r="K128" s="19">
        <f t="shared" ref="K128:L130" si="11">E128-E127</f>
        <v>695.8711895309998</v>
      </c>
      <c r="L128" s="19">
        <f t="shared" si="11"/>
        <v>37.619483585999973</v>
      </c>
    </row>
    <row r="129" spans="1:12" x14ac:dyDescent="0.25">
      <c r="A129" s="17">
        <v>2010</v>
      </c>
      <c r="B129" s="17" t="s">
        <v>35</v>
      </c>
      <c r="C129" s="17" t="s">
        <v>20</v>
      </c>
      <c r="D129" s="17" t="s">
        <v>29</v>
      </c>
      <c r="E129" s="15">
        <v>4348.1656887634999</v>
      </c>
      <c r="F129" s="15">
        <v>293.10155434760003</v>
      </c>
      <c r="G129" s="17">
        <v>2010</v>
      </c>
      <c r="H129" s="17" t="s">
        <v>35</v>
      </c>
      <c r="I129" s="17" t="s">
        <v>20</v>
      </c>
      <c r="J129" s="17" t="s">
        <v>29</v>
      </c>
      <c r="K129" s="19">
        <f t="shared" si="11"/>
        <v>430.94669162150012</v>
      </c>
      <c r="L129" s="19">
        <f t="shared" si="11"/>
        <v>33.340066724600035</v>
      </c>
    </row>
    <row r="130" spans="1:12" x14ac:dyDescent="0.25">
      <c r="A130" s="18">
        <v>2010</v>
      </c>
      <c r="B130" s="18" t="s">
        <v>35</v>
      </c>
      <c r="C130" s="18" t="s">
        <v>20</v>
      </c>
      <c r="D130" s="18" t="s">
        <v>30</v>
      </c>
      <c r="E130" s="15">
        <v>5050.4271399999998</v>
      </c>
      <c r="F130" s="15">
        <v>343.63934</v>
      </c>
      <c r="G130" s="18">
        <v>2010</v>
      </c>
      <c r="H130" s="18" t="s">
        <v>35</v>
      </c>
      <c r="I130" s="18" t="s">
        <v>20</v>
      </c>
      <c r="J130" s="18" t="s">
        <v>30</v>
      </c>
      <c r="K130" s="19">
        <f t="shared" si="11"/>
        <v>702.26145123649985</v>
      </c>
      <c r="L130" s="19">
        <f t="shared" si="11"/>
        <v>50.537785652399975</v>
      </c>
    </row>
    <row r="131" spans="1:12" x14ac:dyDescent="0.25">
      <c r="A131" s="18">
        <v>2010</v>
      </c>
      <c r="B131" s="18" t="s">
        <v>41</v>
      </c>
      <c r="C131" s="18" t="s">
        <v>18</v>
      </c>
      <c r="D131" s="18" t="s">
        <v>23</v>
      </c>
      <c r="E131" s="15">
        <v>4136.5593771358162</v>
      </c>
      <c r="F131" s="15">
        <v>286.60330591252836</v>
      </c>
      <c r="G131" s="18">
        <v>2010</v>
      </c>
      <c r="H131" s="18" t="s">
        <v>41</v>
      </c>
      <c r="I131" s="18" t="s">
        <v>18</v>
      </c>
      <c r="J131" s="18" t="s">
        <v>23</v>
      </c>
    </row>
    <row r="132" spans="1:12" x14ac:dyDescent="0.25">
      <c r="A132" s="18">
        <v>2010</v>
      </c>
      <c r="B132" s="18" t="s">
        <v>41</v>
      </c>
      <c r="C132" s="18" t="s">
        <v>19</v>
      </c>
      <c r="D132" s="18" t="s">
        <v>26</v>
      </c>
      <c r="E132" s="15">
        <v>3026.4244551836473</v>
      </c>
      <c r="F132" s="15">
        <v>217.06912958781908</v>
      </c>
      <c r="G132" s="18">
        <v>2010</v>
      </c>
      <c r="H132" s="18" t="s">
        <v>41</v>
      </c>
      <c r="I132" s="18" t="s">
        <v>19</v>
      </c>
      <c r="J132" s="18" t="s">
        <v>26</v>
      </c>
    </row>
    <row r="133" spans="1:12" x14ac:dyDescent="0.25">
      <c r="A133" s="18">
        <v>2010</v>
      </c>
      <c r="B133" s="18" t="s">
        <v>41</v>
      </c>
      <c r="C133" s="18" t="s">
        <v>20</v>
      </c>
      <c r="D133" s="18" t="s">
        <v>30</v>
      </c>
      <c r="E133" s="15">
        <v>4957.362715484097</v>
      </c>
      <c r="F133" s="15">
        <v>344.45315887102851</v>
      </c>
      <c r="G133" s="18">
        <v>2010</v>
      </c>
      <c r="H133" s="18" t="s">
        <v>41</v>
      </c>
      <c r="I133" s="18" t="s">
        <v>20</v>
      </c>
      <c r="J133" s="18" t="s">
        <v>30</v>
      </c>
    </row>
    <row r="134" spans="1:12" x14ac:dyDescent="0.25">
      <c r="E134" s="15"/>
      <c r="F134" s="15"/>
    </row>
    <row r="135" spans="1:12" x14ac:dyDescent="0.25">
      <c r="E135" s="15"/>
      <c r="F135" s="15"/>
    </row>
    <row r="136" spans="1:12" x14ac:dyDescent="0.25">
      <c r="A136" s="14">
        <v>2015</v>
      </c>
      <c r="B136" s="14" t="s">
        <v>5</v>
      </c>
      <c r="C136" s="14" t="s">
        <v>7</v>
      </c>
      <c r="D136" s="14" t="s">
        <v>6</v>
      </c>
      <c r="E136" s="15">
        <v>248.29578004000001</v>
      </c>
      <c r="F136" s="15">
        <v>21.238928171999998</v>
      </c>
      <c r="G136" s="14">
        <v>2015</v>
      </c>
      <c r="H136" s="14" t="s">
        <v>5</v>
      </c>
      <c r="I136" s="14" t="s">
        <v>7</v>
      </c>
      <c r="J136" s="14" t="s">
        <v>6</v>
      </c>
      <c r="K136" s="19">
        <f>E136</f>
        <v>248.29578004000001</v>
      </c>
      <c r="L136" s="19">
        <f>F136</f>
        <v>21.238928171999998</v>
      </c>
    </row>
    <row r="137" spans="1:12" x14ac:dyDescent="0.25">
      <c r="A137" s="14">
        <v>2015</v>
      </c>
      <c r="B137" s="14" t="s">
        <v>5</v>
      </c>
      <c r="C137" s="14" t="s">
        <v>7</v>
      </c>
      <c r="D137" s="14" t="s">
        <v>8</v>
      </c>
      <c r="E137" s="15">
        <v>279.69033861999998</v>
      </c>
      <c r="F137" s="15">
        <v>24.637300490000001</v>
      </c>
      <c r="G137" s="14">
        <v>2015</v>
      </c>
      <c r="H137" s="14" t="s">
        <v>5</v>
      </c>
      <c r="I137" s="14" t="s">
        <v>7</v>
      </c>
      <c r="J137" s="14" t="s">
        <v>8</v>
      </c>
      <c r="K137" s="12">
        <f>E137-E136*(0.1993/1.4399)</f>
        <v>245.32312633999999</v>
      </c>
      <c r="L137" s="12">
        <f>F137-F136*(0.1993/1.4399)</f>
        <v>21.697569686000001</v>
      </c>
    </row>
    <row r="138" spans="1:12" x14ac:dyDescent="0.25">
      <c r="A138" s="14">
        <v>2015</v>
      </c>
      <c r="B138" s="14" t="s">
        <v>5</v>
      </c>
      <c r="C138" s="14" t="s">
        <v>7</v>
      </c>
      <c r="D138" s="14" t="s">
        <v>9</v>
      </c>
      <c r="E138" s="15">
        <v>1575.0515229989999</v>
      </c>
      <c r="F138" s="15">
        <v>136.72614209600002</v>
      </c>
      <c r="G138" s="14">
        <v>2015</v>
      </c>
      <c r="H138" s="14" t="s">
        <v>5</v>
      </c>
      <c r="I138" s="14" t="s">
        <v>7</v>
      </c>
      <c r="J138" s="14" t="s">
        <v>9</v>
      </c>
      <c r="K138" s="12">
        <f>E138-E136*(1.2406/1.4399)</f>
        <v>1361.1229552389998</v>
      </c>
      <c r="L138" s="12">
        <f>F138-F136*(1.2406/1.4399)</f>
        <v>118.42694472800002</v>
      </c>
    </row>
    <row r="139" spans="1:12" x14ac:dyDescent="0.25">
      <c r="A139" s="12">
        <v>2015</v>
      </c>
      <c r="B139" s="12" t="s">
        <v>5</v>
      </c>
      <c r="C139" s="12" t="s">
        <v>18</v>
      </c>
      <c r="D139" s="12" t="s">
        <v>17</v>
      </c>
      <c r="E139" s="15">
        <v>2084.7584189039999</v>
      </c>
      <c r="F139" s="15">
        <v>182.06790276300001</v>
      </c>
      <c r="G139" s="12">
        <v>2015</v>
      </c>
      <c r="H139" s="12" t="s">
        <v>5</v>
      </c>
      <c r="I139" s="12" t="s">
        <v>18</v>
      </c>
      <c r="J139" s="12" t="s">
        <v>17</v>
      </c>
      <c r="K139" s="19">
        <f>E139-E138-E137</f>
        <v>230.01655728500003</v>
      </c>
      <c r="L139" s="19">
        <f>F139-F138-F137</f>
        <v>20.704460176999987</v>
      </c>
    </row>
    <row r="140" spans="1:12" x14ac:dyDescent="0.25">
      <c r="A140" s="16">
        <v>2015</v>
      </c>
      <c r="B140" s="16" t="s">
        <v>5</v>
      </c>
      <c r="C140" s="16" t="s">
        <v>18</v>
      </c>
      <c r="D140" s="16" t="s">
        <v>21</v>
      </c>
      <c r="E140" s="15">
        <v>2768.6116620029998</v>
      </c>
      <c r="F140" s="15">
        <v>220.52628559499999</v>
      </c>
      <c r="G140" s="16">
        <v>2015</v>
      </c>
      <c r="H140" s="16" t="s">
        <v>5</v>
      </c>
      <c r="I140" s="16" t="s">
        <v>18</v>
      </c>
      <c r="J140" s="16" t="s">
        <v>21</v>
      </c>
      <c r="K140" s="19">
        <f t="shared" ref="K140:L142" si="12">E140-E139</f>
        <v>683.85324309899988</v>
      </c>
      <c r="L140" s="19">
        <f t="shared" si="12"/>
        <v>38.458382831999984</v>
      </c>
    </row>
    <row r="141" spans="1:12" x14ac:dyDescent="0.25">
      <c r="A141" s="17">
        <v>2015</v>
      </c>
      <c r="B141" s="17" t="s">
        <v>5</v>
      </c>
      <c r="C141" s="17" t="s">
        <v>18</v>
      </c>
      <c r="D141" s="17" t="s">
        <v>22</v>
      </c>
      <c r="E141" s="15">
        <v>3155.9933211072002</v>
      </c>
      <c r="F141" s="15">
        <v>256.85144890499998</v>
      </c>
      <c r="G141" s="17">
        <v>2015</v>
      </c>
      <c r="H141" s="17" t="s">
        <v>5</v>
      </c>
      <c r="I141" s="17" t="s">
        <v>18</v>
      </c>
      <c r="J141" s="17" t="s">
        <v>22</v>
      </c>
      <c r="K141" s="19">
        <f t="shared" si="12"/>
        <v>387.38165910420048</v>
      </c>
      <c r="L141" s="19">
        <f t="shared" si="12"/>
        <v>36.325163309999994</v>
      </c>
    </row>
    <row r="142" spans="1:12" x14ac:dyDescent="0.25">
      <c r="A142" s="18">
        <v>2015</v>
      </c>
      <c r="B142" s="18" t="s">
        <v>5</v>
      </c>
      <c r="C142" s="18" t="s">
        <v>18</v>
      </c>
      <c r="D142" s="18" t="s">
        <v>23</v>
      </c>
      <c r="E142" s="15">
        <v>3850.973</v>
      </c>
      <c r="F142" s="15">
        <v>307.88036</v>
      </c>
      <c r="G142" s="18">
        <v>2015</v>
      </c>
      <c r="H142" s="18" t="s">
        <v>5</v>
      </c>
      <c r="I142" s="18" t="s">
        <v>18</v>
      </c>
      <c r="J142" s="18" t="s">
        <v>23</v>
      </c>
      <c r="K142" s="19">
        <f t="shared" si="12"/>
        <v>694.97967889279971</v>
      </c>
      <c r="L142" s="19">
        <f t="shared" si="12"/>
        <v>51.028911095000012</v>
      </c>
    </row>
    <row r="143" spans="1:12" x14ac:dyDescent="0.25">
      <c r="A143" s="14">
        <v>2015</v>
      </c>
      <c r="B143" s="14" t="s">
        <v>5</v>
      </c>
      <c r="C143" s="14" t="s">
        <v>7</v>
      </c>
      <c r="D143" s="14" t="s">
        <v>6</v>
      </c>
      <c r="E143" s="15">
        <v>143.38352740000002</v>
      </c>
      <c r="F143" s="15">
        <v>12.26485782</v>
      </c>
      <c r="G143" s="14">
        <v>2015</v>
      </c>
      <c r="H143" s="14" t="s">
        <v>5</v>
      </c>
      <c r="I143" s="14" t="s">
        <v>7</v>
      </c>
      <c r="J143" s="14" t="s">
        <v>6</v>
      </c>
      <c r="K143" s="19">
        <f>E143</f>
        <v>143.38352740000002</v>
      </c>
      <c r="L143" s="19">
        <f>F143</f>
        <v>12.26485782</v>
      </c>
    </row>
    <row r="144" spans="1:12" x14ac:dyDescent="0.25">
      <c r="A144" s="14">
        <v>2015</v>
      </c>
      <c r="B144" s="14" t="s">
        <v>5</v>
      </c>
      <c r="C144" s="14" t="s">
        <v>7</v>
      </c>
      <c r="D144" s="14" t="s">
        <v>8</v>
      </c>
      <c r="E144" s="15">
        <v>161.53238807999998</v>
      </c>
      <c r="F144" s="15">
        <v>14.22902916</v>
      </c>
      <c r="G144" s="14">
        <v>2015</v>
      </c>
      <c r="H144" s="14" t="s">
        <v>5</v>
      </c>
      <c r="I144" s="14" t="s">
        <v>7</v>
      </c>
      <c r="J144" s="14" t="s">
        <v>8</v>
      </c>
      <c r="K144" s="12">
        <f>E144-E143*(0.1151/0.8315)</f>
        <v>141.68459011999997</v>
      </c>
      <c r="L144" s="12">
        <f>F144-F143*(0.1151/0.8315)</f>
        <v>12.531271931999999</v>
      </c>
    </row>
    <row r="145" spans="1:12" x14ac:dyDescent="0.25">
      <c r="A145" s="14">
        <v>2015</v>
      </c>
      <c r="B145" s="14" t="s">
        <v>5</v>
      </c>
      <c r="C145" s="14" t="s">
        <v>7</v>
      </c>
      <c r="D145" s="14" t="s">
        <v>9</v>
      </c>
      <c r="E145" s="15">
        <v>909.53881553999986</v>
      </c>
      <c r="F145" s="15">
        <v>78.954708159999996</v>
      </c>
      <c r="G145" s="14">
        <v>2015</v>
      </c>
      <c r="H145" s="14" t="s">
        <v>5</v>
      </c>
      <c r="I145" s="14" t="s">
        <v>7</v>
      </c>
      <c r="J145" s="14" t="s">
        <v>9</v>
      </c>
      <c r="K145" s="12">
        <f>E145-E144*(0.7164/0.8315)</f>
        <v>770.36647300180141</v>
      </c>
      <c r="L145" s="12">
        <f>F145-F144*(0.7164/0.8315)</f>
        <v>66.695325730386045</v>
      </c>
    </row>
    <row r="146" spans="1:12" x14ac:dyDescent="0.25">
      <c r="A146" s="12">
        <v>2015</v>
      </c>
      <c r="B146" s="12" t="s">
        <v>5</v>
      </c>
      <c r="C146" s="12" t="s">
        <v>19</v>
      </c>
      <c r="D146" s="12" t="s">
        <v>24</v>
      </c>
      <c r="E146" s="15">
        <v>1728.6095196539998</v>
      </c>
      <c r="F146" s="15">
        <v>146.03838514200001</v>
      </c>
      <c r="G146" s="12">
        <v>2015</v>
      </c>
      <c r="H146" s="12" t="s">
        <v>5</v>
      </c>
      <c r="I146" s="12" t="s">
        <v>19</v>
      </c>
      <c r="J146" s="12" t="s">
        <v>24</v>
      </c>
      <c r="K146" s="19">
        <f>E146-E145-E144</f>
        <v>657.53831603399999</v>
      </c>
      <c r="L146" s="19">
        <f>F146-F145-F144</f>
        <v>52.854647822000018</v>
      </c>
    </row>
    <row r="147" spans="1:12" x14ac:dyDescent="0.25">
      <c r="A147" s="17">
        <v>2015</v>
      </c>
      <c r="B147" s="17" t="s">
        <v>5</v>
      </c>
      <c r="C147" s="17" t="s">
        <v>19</v>
      </c>
      <c r="D147" s="17" t="s">
        <v>25</v>
      </c>
      <c r="E147" s="15">
        <v>2116.0135943491</v>
      </c>
      <c r="F147" s="15">
        <v>182.36549376689999</v>
      </c>
      <c r="G147" s="17">
        <v>2015</v>
      </c>
      <c r="H147" s="17" t="s">
        <v>5</v>
      </c>
      <c r="I147" s="17" t="s">
        <v>19</v>
      </c>
      <c r="J147" s="17" t="s">
        <v>25</v>
      </c>
      <c r="K147" s="19">
        <f>E147-E146</f>
        <v>387.40407469510023</v>
      </c>
      <c r="L147" s="19">
        <f>F147-F146</f>
        <v>36.327108624899978</v>
      </c>
    </row>
    <row r="148" spans="1:12" x14ac:dyDescent="0.25">
      <c r="A148" s="18">
        <v>2015</v>
      </c>
      <c r="B148" s="18" t="s">
        <v>5</v>
      </c>
      <c r="C148" s="18" t="s">
        <v>19</v>
      </c>
      <c r="D148" s="18" t="s">
        <v>26</v>
      </c>
      <c r="E148" s="15">
        <v>2810.9932600000002</v>
      </c>
      <c r="F148" s="15">
        <v>233.39440999999999</v>
      </c>
      <c r="G148" s="18">
        <v>2015</v>
      </c>
      <c r="H148" s="18" t="s">
        <v>5</v>
      </c>
      <c r="I148" s="18" t="s">
        <v>19</v>
      </c>
      <c r="J148" s="18" t="s">
        <v>26</v>
      </c>
      <c r="K148" s="19">
        <f>E148-E147</f>
        <v>694.97966565090019</v>
      </c>
      <c r="L148" s="19">
        <f>F148-F147</f>
        <v>51.028916233100006</v>
      </c>
    </row>
    <row r="149" spans="1:12" x14ac:dyDescent="0.25">
      <c r="A149" s="14">
        <v>2015</v>
      </c>
      <c r="B149" s="14" t="s">
        <v>5</v>
      </c>
      <c r="C149" s="14" t="s">
        <v>7</v>
      </c>
      <c r="D149" s="14" t="s">
        <v>6</v>
      </c>
      <c r="E149" s="15">
        <v>219.63631852000003</v>
      </c>
      <c r="F149" s="15">
        <v>18.787431636000001</v>
      </c>
      <c r="G149" s="14">
        <v>2015</v>
      </c>
      <c r="H149" s="14" t="s">
        <v>5</v>
      </c>
      <c r="I149" s="14" t="s">
        <v>7</v>
      </c>
      <c r="J149" s="14" t="s">
        <v>6</v>
      </c>
      <c r="K149" s="19">
        <f>E149</f>
        <v>219.63631852000003</v>
      </c>
      <c r="L149" s="19">
        <f>F149</f>
        <v>18.787431636000001</v>
      </c>
    </row>
    <row r="150" spans="1:12" x14ac:dyDescent="0.25">
      <c r="A150" s="14">
        <v>2015</v>
      </c>
      <c r="B150" s="14" t="s">
        <v>5</v>
      </c>
      <c r="C150" s="14" t="s">
        <v>7</v>
      </c>
      <c r="D150" s="14" t="s">
        <v>8</v>
      </c>
      <c r="E150" s="15">
        <v>247.38386100399995</v>
      </c>
      <c r="F150" s="15">
        <v>21.791494657999998</v>
      </c>
      <c r="G150" s="14">
        <v>2015</v>
      </c>
      <c r="H150" s="14" t="s">
        <v>5</v>
      </c>
      <c r="I150" s="14" t="s">
        <v>7</v>
      </c>
      <c r="J150" s="14" t="s">
        <v>8</v>
      </c>
      <c r="K150" s="12">
        <f>E150-E149*(0.1762/1.2737)</f>
        <v>217.00000348399996</v>
      </c>
      <c r="L150" s="12">
        <f>F150-F149*(0.1762/1.2737)</f>
        <v>19.192495321999999</v>
      </c>
    </row>
    <row r="151" spans="1:12" x14ac:dyDescent="0.25">
      <c r="A151" s="14">
        <v>2015</v>
      </c>
      <c r="B151" s="14" t="s">
        <v>5</v>
      </c>
      <c r="C151" s="14" t="s">
        <v>7</v>
      </c>
      <c r="D151" s="14" t="s">
        <v>9</v>
      </c>
      <c r="E151" s="15">
        <v>1393.2872202719998</v>
      </c>
      <c r="F151" s="15">
        <v>120.94765388799999</v>
      </c>
      <c r="G151" s="14">
        <v>2015</v>
      </c>
      <c r="H151" s="14" t="s">
        <v>5</v>
      </c>
      <c r="I151" s="14" t="s">
        <v>7</v>
      </c>
      <c r="J151" s="14" t="s">
        <v>9</v>
      </c>
      <c r="K151" s="12">
        <f>E151-E149*(1.0975/1.2737)</f>
        <v>1204.0347592719997</v>
      </c>
      <c r="L151" s="12">
        <f>F151-F149*(1.0975/1.2737)</f>
        <v>104.75922158799999</v>
      </c>
    </row>
    <row r="152" spans="1:12" x14ac:dyDescent="0.25">
      <c r="A152" s="12">
        <v>2015</v>
      </c>
      <c r="B152" s="12" t="s">
        <v>5</v>
      </c>
      <c r="C152" s="12" t="s">
        <v>20</v>
      </c>
      <c r="D152" s="12" t="s">
        <v>28</v>
      </c>
      <c r="E152" s="15">
        <v>2843.7070731839999</v>
      </c>
      <c r="F152" s="15">
        <v>245.388474282</v>
      </c>
      <c r="G152" s="12">
        <v>2015</v>
      </c>
      <c r="H152" s="12" t="s">
        <v>5</v>
      </c>
      <c r="I152" s="12" t="s">
        <v>20</v>
      </c>
      <c r="J152" s="12" t="s">
        <v>28</v>
      </c>
      <c r="K152" s="19">
        <f>E152-E151-E150</f>
        <v>1203.0359919080001</v>
      </c>
      <c r="L152" s="19">
        <f>F152-F151-F150</f>
        <v>102.64932573600001</v>
      </c>
    </row>
    <row r="153" spans="1:12" x14ac:dyDescent="0.25">
      <c r="A153" s="16">
        <v>2015</v>
      </c>
      <c r="B153" s="16" t="s">
        <v>5</v>
      </c>
      <c r="C153" s="16" t="s">
        <v>20</v>
      </c>
      <c r="D153" s="16" t="s">
        <v>27</v>
      </c>
      <c r="E153" s="15">
        <v>3527.3635687290002</v>
      </c>
      <c r="F153" s="15">
        <v>283.83182282399997</v>
      </c>
      <c r="G153" s="16">
        <v>2015</v>
      </c>
      <c r="H153" s="16" t="s">
        <v>5</v>
      </c>
      <c r="I153" s="16" t="s">
        <v>20</v>
      </c>
      <c r="J153" s="16" t="s">
        <v>27</v>
      </c>
      <c r="K153" s="19">
        <f t="shared" ref="K153:L155" si="13">E153-E152</f>
        <v>683.65649554500033</v>
      </c>
      <c r="L153" s="19">
        <f t="shared" si="13"/>
        <v>38.443348541999967</v>
      </c>
    </row>
    <row r="154" spans="1:12" x14ac:dyDescent="0.25">
      <c r="A154" s="17">
        <v>2015</v>
      </c>
      <c r="B154" s="17" t="s">
        <v>5</v>
      </c>
      <c r="C154" s="17" t="s">
        <v>20</v>
      </c>
      <c r="D154" s="17" t="s">
        <v>29</v>
      </c>
      <c r="E154" s="15">
        <v>3914.7487745242997</v>
      </c>
      <c r="F154" s="15">
        <v>320.15728599349995</v>
      </c>
      <c r="G154" s="17">
        <v>2015</v>
      </c>
      <c r="H154" s="17" t="s">
        <v>5</v>
      </c>
      <c r="I154" s="17" t="s">
        <v>20</v>
      </c>
      <c r="J154" s="17" t="s">
        <v>29</v>
      </c>
      <c r="K154" s="19">
        <f t="shared" si="13"/>
        <v>387.3852057952995</v>
      </c>
      <c r="L154" s="19">
        <f t="shared" si="13"/>
        <v>36.325463169499983</v>
      </c>
    </row>
    <row r="155" spans="1:12" x14ac:dyDescent="0.25">
      <c r="A155" s="18">
        <v>2015</v>
      </c>
      <c r="B155" s="18" t="s">
        <v>5</v>
      </c>
      <c r="C155" s="18" t="s">
        <v>20</v>
      </c>
      <c r="D155" s="18" t="s">
        <v>30</v>
      </c>
      <c r="E155" s="15">
        <v>4609.7284600000003</v>
      </c>
      <c r="F155" s="15">
        <v>371.18619000000001</v>
      </c>
      <c r="G155" s="18">
        <v>2015</v>
      </c>
      <c r="H155" s="18" t="s">
        <v>5</v>
      </c>
      <c r="I155" s="18" t="s">
        <v>20</v>
      </c>
      <c r="J155" s="18" t="s">
        <v>30</v>
      </c>
      <c r="K155" s="19">
        <f t="shared" si="13"/>
        <v>694.97968547570053</v>
      </c>
      <c r="L155" s="19">
        <f t="shared" si="13"/>
        <v>51.028904006500056</v>
      </c>
    </row>
    <row r="156" spans="1:12" x14ac:dyDescent="0.25">
      <c r="E156" s="15"/>
      <c r="F156" s="15"/>
    </row>
    <row r="157" spans="1:12" x14ac:dyDescent="0.25">
      <c r="A157" s="14">
        <v>2015</v>
      </c>
      <c r="B157" s="14" t="s">
        <v>32</v>
      </c>
      <c r="C157" s="14" t="s">
        <v>7</v>
      </c>
      <c r="D157" s="14" t="s">
        <v>6</v>
      </c>
      <c r="E157" s="15">
        <v>245.15933226400006</v>
      </c>
      <c r="F157" s="15">
        <v>17.836386875999999</v>
      </c>
      <c r="G157" s="14">
        <v>2015</v>
      </c>
      <c r="H157" s="14" t="s">
        <v>32</v>
      </c>
      <c r="I157" s="14" t="s">
        <v>7</v>
      </c>
      <c r="J157" s="14" t="s">
        <v>6</v>
      </c>
      <c r="K157" s="19">
        <f>E157</f>
        <v>245.15933226400006</v>
      </c>
      <c r="L157" s="19">
        <f>F157</f>
        <v>17.836386875999999</v>
      </c>
    </row>
    <row r="158" spans="1:12" x14ac:dyDescent="0.25">
      <c r="A158" s="14">
        <v>2015</v>
      </c>
      <c r="B158" s="14" t="s">
        <v>32</v>
      </c>
      <c r="C158" s="14" t="s">
        <v>7</v>
      </c>
      <c r="D158" s="14" t="s">
        <v>8</v>
      </c>
      <c r="E158" s="15">
        <v>277.47084870999998</v>
      </c>
      <c r="F158" s="15">
        <v>19.589450540000001</v>
      </c>
      <c r="G158" s="14">
        <v>2015</v>
      </c>
      <c r="H158" s="14" t="s">
        <v>32</v>
      </c>
      <c r="I158" s="14" t="s">
        <v>7</v>
      </c>
      <c r="J158" s="14" t="s">
        <v>8</v>
      </c>
      <c r="K158" s="12">
        <f>E158-E157*(0.1993/1.4399)</f>
        <v>243.53775966199998</v>
      </c>
      <c r="L158" s="12">
        <f>F158-F157*(0.1993/1.4399)</f>
        <v>17.120673608000001</v>
      </c>
    </row>
    <row r="159" spans="1:12" x14ac:dyDescent="0.25">
      <c r="A159" s="14">
        <v>2015</v>
      </c>
      <c r="B159" s="14" t="s">
        <v>32</v>
      </c>
      <c r="C159" s="14" t="s">
        <v>7</v>
      </c>
      <c r="D159" s="14" t="s">
        <v>9</v>
      </c>
      <c r="E159" s="15">
        <v>1562.8568183289999</v>
      </c>
      <c r="F159" s="15">
        <v>109.46102524400001</v>
      </c>
      <c r="G159" s="14">
        <v>2015</v>
      </c>
      <c r="H159" s="14" t="s">
        <v>32</v>
      </c>
      <c r="I159" s="14" t="s">
        <v>7</v>
      </c>
      <c r="J159" s="14" t="s">
        <v>9</v>
      </c>
      <c r="K159" s="12">
        <f>E159-E157*(1.2406/1.4399)</f>
        <v>1351.6305751129998</v>
      </c>
      <c r="L159" s="12">
        <f>F159-F157*(1.2406/1.4399)</f>
        <v>94.093415300000018</v>
      </c>
    </row>
    <row r="160" spans="1:12" x14ac:dyDescent="0.25">
      <c r="A160" s="12">
        <v>2015</v>
      </c>
      <c r="B160" s="12" t="s">
        <v>32</v>
      </c>
      <c r="C160" s="12" t="s">
        <v>18</v>
      </c>
      <c r="D160" s="12" t="s">
        <v>17</v>
      </c>
      <c r="E160" s="15">
        <v>2066.0385702150002</v>
      </c>
      <c r="F160" s="15">
        <v>145.08409277999999</v>
      </c>
      <c r="G160" s="12">
        <v>2015</v>
      </c>
      <c r="H160" s="12" t="s">
        <v>32</v>
      </c>
      <c r="I160" s="12" t="s">
        <v>18</v>
      </c>
      <c r="J160" s="12" t="s">
        <v>17</v>
      </c>
      <c r="K160" s="19">
        <f>E160-E159-E158</f>
        <v>225.71090317600027</v>
      </c>
      <c r="L160" s="19">
        <f>F160-F159-F158</f>
        <v>16.033616995999978</v>
      </c>
    </row>
    <row r="161" spans="1:12" x14ac:dyDescent="0.25">
      <c r="A161" s="16">
        <v>2015</v>
      </c>
      <c r="B161" s="16" t="s">
        <v>32</v>
      </c>
      <c r="C161" s="16" t="s">
        <v>18</v>
      </c>
      <c r="D161" s="16" t="s">
        <v>21</v>
      </c>
      <c r="E161" s="15">
        <v>2748.3258079034999</v>
      </c>
      <c r="F161" s="15">
        <v>181.843373547</v>
      </c>
      <c r="G161" s="16">
        <v>2015</v>
      </c>
      <c r="H161" s="16" t="s">
        <v>32</v>
      </c>
      <c r="I161" s="16" t="s">
        <v>18</v>
      </c>
      <c r="J161" s="16" t="s">
        <v>21</v>
      </c>
      <c r="K161" s="19">
        <f t="shared" ref="K161:L163" si="14">E161-E160</f>
        <v>682.28723768849977</v>
      </c>
      <c r="L161" s="19">
        <f t="shared" si="14"/>
        <v>36.759280767000007</v>
      </c>
    </row>
    <row r="162" spans="1:12" x14ac:dyDescent="0.25">
      <c r="A162" s="17">
        <v>2015</v>
      </c>
      <c r="B162" s="17" t="s">
        <v>32</v>
      </c>
      <c r="C162" s="17" t="s">
        <v>18</v>
      </c>
      <c r="D162" s="17" t="s">
        <v>22</v>
      </c>
      <c r="E162" s="15">
        <v>3130.0933396286005</v>
      </c>
      <c r="F162" s="15">
        <v>212.06526044980001</v>
      </c>
      <c r="G162" s="17">
        <v>2015</v>
      </c>
      <c r="H162" s="17" t="s">
        <v>32</v>
      </c>
      <c r="I162" s="17" t="s">
        <v>18</v>
      </c>
      <c r="J162" s="17" t="s">
        <v>22</v>
      </c>
      <c r="K162" s="19">
        <f t="shared" si="14"/>
        <v>381.76753172510053</v>
      </c>
      <c r="L162" s="19">
        <f t="shared" si="14"/>
        <v>30.221886902800009</v>
      </c>
    </row>
    <row r="163" spans="1:12" x14ac:dyDescent="0.25">
      <c r="A163" s="18">
        <v>2015</v>
      </c>
      <c r="B163" s="18" t="s">
        <v>32</v>
      </c>
      <c r="C163" s="18" t="s">
        <v>18</v>
      </c>
      <c r="D163" s="18" t="s">
        <v>23</v>
      </c>
      <c r="E163" s="15">
        <v>3824.1402000000003</v>
      </c>
      <c r="F163" s="15">
        <v>262.08220999999998</v>
      </c>
      <c r="G163" s="18">
        <v>2015</v>
      </c>
      <c r="H163" s="18" t="s">
        <v>32</v>
      </c>
      <c r="I163" s="18" t="s">
        <v>18</v>
      </c>
      <c r="J163" s="18" t="s">
        <v>23</v>
      </c>
      <c r="K163" s="19">
        <f t="shared" si="14"/>
        <v>694.04686037139982</v>
      </c>
      <c r="L163" s="19">
        <f t="shared" si="14"/>
        <v>50.016949550199968</v>
      </c>
    </row>
    <row r="164" spans="1:12" x14ac:dyDescent="0.25">
      <c r="A164" s="14">
        <v>2015</v>
      </c>
      <c r="B164" s="14" t="s">
        <v>32</v>
      </c>
      <c r="C164" s="14" t="s">
        <v>7</v>
      </c>
      <c r="D164" s="14" t="s">
        <v>6</v>
      </c>
      <c r="E164" s="15">
        <v>141.57232084000006</v>
      </c>
      <c r="F164" s="15">
        <v>10.299990060000001</v>
      </c>
      <c r="G164" s="14">
        <v>2015</v>
      </c>
      <c r="H164" s="14" t="s">
        <v>32</v>
      </c>
      <c r="I164" s="14" t="s">
        <v>7</v>
      </c>
      <c r="J164" s="14" t="s">
        <v>6</v>
      </c>
      <c r="K164" s="19">
        <f>E164</f>
        <v>141.57232084000006</v>
      </c>
      <c r="L164" s="19">
        <f>F164</f>
        <v>10.299990060000001</v>
      </c>
    </row>
    <row r="165" spans="1:12" x14ac:dyDescent="0.25">
      <c r="A165" s="14">
        <v>2015</v>
      </c>
      <c r="B165" s="14" t="s">
        <v>32</v>
      </c>
      <c r="C165" s="14" t="s">
        <v>7</v>
      </c>
      <c r="D165" s="14" t="s">
        <v>8</v>
      </c>
      <c r="E165" s="15">
        <v>160.25054363999996</v>
      </c>
      <c r="F165" s="15">
        <v>11.31369336</v>
      </c>
      <c r="G165" s="14">
        <v>2015</v>
      </c>
      <c r="H165" s="14" t="s">
        <v>32</v>
      </c>
      <c r="I165" s="14" t="s">
        <v>7</v>
      </c>
      <c r="J165" s="14" t="s">
        <v>8</v>
      </c>
      <c r="K165" s="12">
        <f>E165-E164*(0.1151/0.8315)</f>
        <v>140.65346110399994</v>
      </c>
      <c r="L165" s="12">
        <f>F165-F164*(0.1151/0.8315)</f>
        <v>9.8879220360000009</v>
      </c>
    </row>
    <row r="166" spans="1:12" x14ac:dyDescent="0.25">
      <c r="A166" s="14">
        <v>2015</v>
      </c>
      <c r="B166" s="14" t="s">
        <v>32</v>
      </c>
      <c r="C166" s="14" t="s">
        <v>7</v>
      </c>
      <c r="D166" s="14" t="s">
        <v>9</v>
      </c>
      <c r="E166" s="15">
        <v>902.49678733999986</v>
      </c>
      <c r="F166" s="15">
        <v>63.21002824</v>
      </c>
      <c r="G166" s="14">
        <v>2015</v>
      </c>
      <c r="H166" s="14" t="s">
        <v>32</v>
      </c>
      <c r="I166" s="14" t="s">
        <v>7</v>
      </c>
      <c r="J166" s="14" t="s">
        <v>9</v>
      </c>
      <c r="K166" s="12">
        <f>E166-E165*(0.7164/0.8315)</f>
        <v>764.42885052256634</v>
      </c>
      <c r="L166" s="12">
        <f>F166-F165*(0.7164/0.8315)</f>
        <v>53.462427610891162</v>
      </c>
    </row>
    <row r="167" spans="1:12" x14ac:dyDescent="0.25">
      <c r="A167" s="12">
        <v>2015</v>
      </c>
      <c r="B167" s="12" t="s">
        <v>32</v>
      </c>
      <c r="C167" s="12" t="s">
        <v>19</v>
      </c>
      <c r="D167" s="12" t="s">
        <v>24</v>
      </c>
      <c r="E167" s="15">
        <v>1711.8883373219999</v>
      </c>
      <c r="F167" s="15">
        <v>118.26966369599998</v>
      </c>
      <c r="G167" s="12">
        <v>2015</v>
      </c>
      <c r="H167" s="12" t="s">
        <v>32</v>
      </c>
      <c r="I167" s="12" t="s">
        <v>19</v>
      </c>
      <c r="J167" s="12" t="s">
        <v>24</v>
      </c>
      <c r="K167" s="19">
        <f>E167-E166-E165</f>
        <v>649.14100634200008</v>
      </c>
      <c r="L167" s="19">
        <f>F167-F166-F165</f>
        <v>43.745942095999979</v>
      </c>
    </row>
    <row r="168" spans="1:12" x14ac:dyDescent="0.25">
      <c r="A168" s="17">
        <v>2015</v>
      </c>
      <c r="B168" s="17" t="s">
        <v>32</v>
      </c>
      <c r="C168" s="17" t="s">
        <v>19</v>
      </c>
      <c r="D168" s="17" t="s">
        <v>25</v>
      </c>
      <c r="E168" s="15">
        <v>2093.6780204944002</v>
      </c>
      <c r="F168" s="15">
        <v>148.49310841709999</v>
      </c>
      <c r="G168" s="17">
        <v>2015</v>
      </c>
      <c r="H168" s="17" t="s">
        <v>32</v>
      </c>
      <c r="I168" s="17" t="s">
        <v>19</v>
      </c>
      <c r="J168" s="17" t="s">
        <v>25</v>
      </c>
      <c r="K168" s="19">
        <f>E168-E167</f>
        <v>381.78968317240037</v>
      </c>
      <c r="L168" s="19">
        <f>F168-F167</f>
        <v>30.223444721100009</v>
      </c>
    </row>
    <row r="169" spans="1:12" x14ac:dyDescent="0.25">
      <c r="A169" s="18">
        <v>2015</v>
      </c>
      <c r="B169" s="18" t="s">
        <v>32</v>
      </c>
      <c r="C169" s="18" t="s">
        <v>19</v>
      </c>
      <c r="D169" s="18" t="s">
        <v>26</v>
      </c>
      <c r="E169" s="15">
        <v>2787.7248700000005</v>
      </c>
      <c r="F169" s="15">
        <v>198.51006000000001</v>
      </c>
      <c r="G169" s="18">
        <v>2015</v>
      </c>
      <c r="H169" s="18" t="s">
        <v>32</v>
      </c>
      <c r="I169" s="18" t="s">
        <v>19</v>
      </c>
      <c r="J169" s="18" t="s">
        <v>26</v>
      </c>
      <c r="K169" s="19">
        <f>E169-E168</f>
        <v>694.04684950560022</v>
      </c>
      <c r="L169" s="19">
        <f>F169-F168</f>
        <v>50.01695158290002</v>
      </c>
    </row>
    <row r="170" spans="1:12" x14ac:dyDescent="0.25">
      <c r="A170" s="14">
        <v>2015</v>
      </c>
      <c r="B170" s="14" t="s">
        <v>32</v>
      </c>
      <c r="C170" s="14" t="s">
        <v>7</v>
      </c>
      <c r="D170" s="14" t="s">
        <v>6</v>
      </c>
      <c r="E170" s="15">
        <v>216.86189423200008</v>
      </c>
      <c r="F170" s="15">
        <v>15.777627588000001</v>
      </c>
      <c r="G170" s="14">
        <v>2015</v>
      </c>
      <c r="H170" s="14" t="s">
        <v>32</v>
      </c>
      <c r="I170" s="14" t="s">
        <v>7</v>
      </c>
      <c r="J170" s="14" t="s">
        <v>6</v>
      </c>
      <c r="K170" s="19">
        <f>E170</f>
        <v>216.86189423200008</v>
      </c>
      <c r="L170" s="19">
        <f>F170</f>
        <v>15.777627588000001</v>
      </c>
    </row>
    <row r="171" spans="1:12" x14ac:dyDescent="0.25">
      <c r="A171" s="14">
        <v>2015</v>
      </c>
      <c r="B171" s="14" t="s">
        <v>32</v>
      </c>
      <c r="C171" s="14" t="s">
        <v>7</v>
      </c>
      <c r="D171" s="14" t="s">
        <v>8</v>
      </c>
      <c r="E171" s="15">
        <v>245.42073998199996</v>
      </c>
      <c r="F171" s="15">
        <v>17.326711868</v>
      </c>
      <c r="G171" s="14">
        <v>2015</v>
      </c>
      <c r="H171" s="14" t="s">
        <v>32</v>
      </c>
      <c r="I171" s="14" t="s">
        <v>7</v>
      </c>
      <c r="J171" s="14" t="s">
        <v>8</v>
      </c>
      <c r="K171" s="12">
        <f>E171-E170*(0.1762/1.2737)</f>
        <v>215.42068834999995</v>
      </c>
      <c r="L171" s="12">
        <f>F171-F170*(0.1762/1.2737)</f>
        <v>15.14408018</v>
      </c>
    </row>
    <row r="172" spans="1:12" x14ac:dyDescent="0.25">
      <c r="A172" s="14">
        <v>2015</v>
      </c>
      <c r="B172" s="14" t="s">
        <v>32</v>
      </c>
      <c r="C172" s="14" t="s">
        <v>7</v>
      </c>
      <c r="D172" s="14" t="s">
        <v>9</v>
      </c>
      <c r="E172" s="15">
        <v>1382.4998105119996</v>
      </c>
      <c r="F172" s="15">
        <v>96.828989632000003</v>
      </c>
      <c r="G172" s="14">
        <v>2015</v>
      </c>
      <c r="H172" s="14" t="s">
        <v>32</v>
      </c>
      <c r="I172" s="14" t="s">
        <v>7</v>
      </c>
      <c r="J172" s="14" t="s">
        <v>9</v>
      </c>
      <c r="K172" s="12">
        <f>E172-E170*(1.0975/1.2737)</f>
        <v>1195.6379679119996</v>
      </c>
      <c r="L172" s="12">
        <f>F172-F170*(1.0975/1.2737)</f>
        <v>83.233993732000002</v>
      </c>
    </row>
    <row r="173" spans="1:12" x14ac:dyDescent="0.25">
      <c r="A173" s="12">
        <v>2015</v>
      </c>
      <c r="B173" s="12" t="s">
        <v>32</v>
      </c>
      <c r="C173" s="12" t="s">
        <v>20</v>
      </c>
      <c r="D173" s="12" t="s">
        <v>28</v>
      </c>
      <c r="E173" s="15">
        <v>2812.86385131</v>
      </c>
      <c r="F173" s="15">
        <v>197.13243448200001</v>
      </c>
      <c r="G173" s="12">
        <v>2015</v>
      </c>
      <c r="H173" s="12" t="s">
        <v>32</v>
      </c>
      <c r="I173" s="12" t="s">
        <v>20</v>
      </c>
      <c r="J173" s="12" t="s">
        <v>28</v>
      </c>
      <c r="K173" s="19">
        <f>E173-E172-E171</f>
        <v>1184.9433008160004</v>
      </c>
      <c r="L173" s="19">
        <f>F173-F172-F171</f>
        <v>82.976732982000001</v>
      </c>
    </row>
    <row r="174" spans="1:12" x14ac:dyDescent="0.25">
      <c r="A174" s="16">
        <v>2015</v>
      </c>
      <c r="B174" s="16" t="s">
        <v>32</v>
      </c>
      <c r="C174" s="16" t="s">
        <v>20</v>
      </c>
      <c r="D174" s="16" t="s">
        <v>27</v>
      </c>
      <c r="E174" s="15">
        <v>3494.9552559570002</v>
      </c>
      <c r="F174" s="15">
        <v>233.87821213349997</v>
      </c>
      <c r="G174" s="16">
        <v>2015</v>
      </c>
      <c r="H174" s="16" t="s">
        <v>32</v>
      </c>
      <c r="I174" s="16" t="s">
        <v>20</v>
      </c>
      <c r="J174" s="16" t="s">
        <v>27</v>
      </c>
      <c r="K174" s="19">
        <f t="shared" ref="K174:L176" si="15">E174-E173</f>
        <v>682.09140464700022</v>
      </c>
      <c r="L174" s="19">
        <f t="shared" si="15"/>
        <v>36.745777651499964</v>
      </c>
    </row>
    <row r="175" spans="1:12" x14ac:dyDescent="0.25">
      <c r="A175" s="17">
        <v>2015</v>
      </c>
      <c r="B175" s="17" t="s">
        <v>32</v>
      </c>
      <c r="C175" s="17" t="s">
        <v>20</v>
      </c>
      <c r="D175" s="17" t="s">
        <v>29</v>
      </c>
      <c r="E175" s="15">
        <v>3876.7262602368</v>
      </c>
      <c r="F175" s="15">
        <v>264.10033058849996</v>
      </c>
      <c r="G175" s="17">
        <v>2015</v>
      </c>
      <c r="H175" s="17" t="s">
        <v>32</v>
      </c>
      <c r="I175" s="17" t="s">
        <v>20</v>
      </c>
      <c r="J175" s="17" t="s">
        <v>29</v>
      </c>
      <c r="K175" s="19">
        <f t="shared" si="15"/>
        <v>381.77100427979985</v>
      </c>
      <c r="L175" s="19">
        <f t="shared" si="15"/>
        <v>30.222118454999986</v>
      </c>
    </row>
    <row r="176" spans="1:12" x14ac:dyDescent="0.25">
      <c r="A176" s="18">
        <v>2015</v>
      </c>
      <c r="B176" s="18" t="s">
        <v>32</v>
      </c>
      <c r="C176" s="18" t="s">
        <v>20</v>
      </c>
      <c r="D176" s="18" t="s">
        <v>30</v>
      </c>
      <c r="E176" s="15">
        <v>4570.773110000001</v>
      </c>
      <c r="F176" s="15">
        <v>314.11727999999999</v>
      </c>
      <c r="G176" s="18">
        <v>2015</v>
      </c>
      <c r="H176" s="18" t="s">
        <v>32</v>
      </c>
      <c r="I176" s="18" t="s">
        <v>20</v>
      </c>
      <c r="J176" s="18" t="s">
        <v>30</v>
      </c>
      <c r="K176" s="19">
        <f t="shared" si="15"/>
        <v>694.04684976320095</v>
      </c>
      <c r="L176" s="19">
        <f t="shared" si="15"/>
        <v>50.016949411500036</v>
      </c>
    </row>
    <row r="177" spans="1:12" x14ac:dyDescent="0.25">
      <c r="E177" s="15"/>
      <c r="F177" s="15"/>
    </row>
    <row r="178" spans="1:12" x14ac:dyDescent="0.25">
      <c r="A178" s="14">
        <v>2015</v>
      </c>
      <c r="B178" s="14" t="s">
        <v>36</v>
      </c>
      <c r="C178" s="14" t="s">
        <v>7</v>
      </c>
      <c r="D178" s="14" t="s">
        <v>6</v>
      </c>
      <c r="E178" s="15">
        <v>282.837181165</v>
      </c>
      <c r="F178" s="15">
        <v>17.329974045999997</v>
      </c>
      <c r="G178" s="14">
        <v>2015</v>
      </c>
      <c r="H178" s="14" t="s">
        <v>36</v>
      </c>
      <c r="I178" s="14" t="s">
        <v>7</v>
      </c>
      <c r="J178" s="14" t="s">
        <v>6</v>
      </c>
      <c r="K178" s="19">
        <f>E178</f>
        <v>282.837181165</v>
      </c>
      <c r="L178" s="19">
        <f>F178</f>
        <v>17.329974045999997</v>
      </c>
    </row>
    <row r="179" spans="1:12" x14ac:dyDescent="0.25">
      <c r="A179" s="14">
        <v>2015</v>
      </c>
      <c r="B179" s="14" t="s">
        <v>36</v>
      </c>
      <c r="C179" s="14" t="s">
        <v>7</v>
      </c>
      <c r="D179" s="14" t="s">
        <v>8</v>
      </c>
      <c r="E179" s="15">
        <v>334.54733652999994</v>
      </c>
      <c r="F179" s="15">
        <v>18.653551069999999</v>
      </c>
      <c r="G179" s="14">
        <v>2015</v>
      </c>
      <c r="H179" s="14" t="s">
        <v>36</v>
      </c>
      <c r="I179" s="14" t="s">
        <v>7</v>
      </c>
      <c r="J179" s="14" t="s">
        <v>8</v>
      </c>
      <c r="K179" s="12">
        <f>E179-E178*(0.1993/1.4399)</f>
        <v>295.39916637499994</v>
      </c>
      <c r="L179" s="12">
        <f>F179-F178*(0.1993/1.4399)</f>
        <v>16.254867947999998</v>
      </c>
    </row>
    <row r="180" spans="1:12" x14ac:dyDescent="0.25">
      <c r="A180" s="14">
        <v>2015</v>
      </c>
      <c r="B180" s="14" t="s">
        <v>36</v>
      </c>
      <c r="C180" s="14" t="s">
        <v>7</v>
      </c>
      <c r="D180" s="14" t="s">
        <v>9</v>
      </c>
      <c r="E180" s="15">
        <v>1871.0457911800002</v>
      </c>
      <c r="F180" s="15">
        <v>104.42158739100002</v>
      </c>
      <c r="G180" s="14">
        <v>2015</v>
      </c>
      <c r="H180" s="14" t="s">
        <v>36</v>
      </c>
      <c r="I180" s="14" t="s">
        <v>7</v>
      </c>
      <c r="J180" s="14" t="s">
        <v>9</v>
      </c>
      <c r="K180" s="12">
        <f>E180-E178*(1.2406/1.4399)</f>
        <v>1627.3567801700001</v>
      </c>
      <c r="L180" s="12">
        <f>F180-F178*(1.2406/1.4399)</f>
        <v>89.490296467000022</v>
      </c>
    </row>
    <row r="181" spans="1:12" x14ac:dyDescent="0.25">
      <c r="A181" s="12">
        <v>2015</v>
      </c>
      <c r="B181" s="12" t="s">
        <v>36</v>
      </c>
      <c r="C181" s="12" t="s">
        <v>18</v>
      </c>
      <c r="D181" s="12" t="s">
        <v>17</v>
      </c>
      <c r="E181" s="15">
        <v>2483.0263125419997</v>
      </c>
      <c r="F181" s="15">
        <v>138.41357726499999</v>
      </c>
      <c r="G181" s="12">
        <v>2015</v>
      </c>
      <c r="H181" s="12" t="s">
        <v>36</v>
      </c>
      <c r="I181" s="12" t="s">
        <v>18</v>
      </c>
      <c r="J181" s="12" t="s">
        <v>17</v>
      </c>
      <c r="K181" s="19">
        <f>E181-E180-E179</f>
        <v>277.4331848319996</v>
      </c>
      <c r="L181" s="19">
        <f>F181-F180-F179</f>
        <v>15.338438803999971</v>
      </c>
    </row>
    <row r="182" spans="1:12" x14ac:dyDescent="0.25">
      <c r="A182" s="16">
        <v>2015</v>
      </c>
      <c r="B182" s="16" t="s">
        <v>36</v>
      </c>
      <c r="C182" s="16" t="s">
        <v>18</v>
      </c>
      <c r="D182" s="16" t="s">
        <v>21</v>
      </c>
      <c r="E182" s="15">
        <v>3184.1285603984998</v>
      </c>
      <c r="F182" s="15">
        <v>174.91996202999999</v>
      </c>
      <c r="G182" s="16">
        <v>2015</v>
      </c>
      <c r="H182" s="16" t="s">
        <v>36</v>
      </c>
      <c r="I182" s="16" t="s">
        <v>18</v>
      </c>
      <c r="J182" s="16" t="s">
        <v>21</v>
      </c>
      <c r="K182" s="19">
        <f t="shared" ref="K182:L184" si="16">E182-E181</f>
        <v>701.10224785650007</v>
      </c>
      <c r="L182" s="19">
        <f t="shared" si="16"/>
        <v>36.506384765000007</v>
      </c>
    </row>
    <row r="183" spans="1:12" x14ac:dyDescent="0.25">
      <c r="A183" s="17">
        <v>2015</v>
      </c>
      <c r="B183" s="17" t="s">
        <v>36</v>
      </c>
      <c r="C183" s="17" t="s">
        <v>18</v>
      </c>
      <c r="D183" s="17" t="s">
        <v>22</v>
      </c>
      <c r="E183" s="15">
        <v>3632.9781089232997</v>
      </c>
      <c r="F183" s="15">
        <v>204.24021465499999</v>
      </c>
      <c r="G183" s="17">
        <v>2015</v>
      </c>
      <c r="H183" s="17" t="s">
        <v>36</v>
      </c>
      <c r="I183" s="17" t="s">
        <v>18</v>
      </c>
      <c r="J183" s="17" t="s">
        <v>22</v>
      </c>
      <c r="K183" s="19">
        <f t="shared" si="16"/>
        <v>448.84954852479996</v>
      </c>
      <c r="L183" s="19">
        <f t="shared" si="16"/>
        <v>29.320252624999995</v>
      </c>
    </row>
    <row r="184" spans="1:12" x14ac:dyDescent="0.25">
      <c r="A184" s="18">
        <v>2015</v>
      </c>
      <c r="B184" s="18" t="s">
        <v>36</v>
      </c>
      <c r="C184" s="18" t="s">
        <v>18</v>
      </c>
      <c r="D184" s="18" t="s">
        <v>23</v>
      </c>
      <c r="E184" s="15">
        <v>4338.2308599999997</v>
      </c>
      <c r="F184" s="15">
        <v>254.10655</v>
      </c>
      <c r="G184" s="18">
        <v>2015</v>
      </c>
      <c r="H184" s="18" t="s">
        <v>36</v>
      </c>
      <c r="I184" s="18" t="s">
        <v>18</v>
      </c>
      <c r="J184" s="18" t="s">
        <v>23</v>
      </c>
      <c r="K184" s="19">
        <f t="shared" si="16"/>
        <v>705.25275107669995</v>
      </c>
      <c r="L184" s="19">
        <f t="shared" si="16"/>
        <v>49.86633534500001</v>
      </c>
    </row>
    <row r="185" spans="1:12" x14ac:dyDescent="0.25">
      <c r="A185" s="14">
        <v>2015</v>
      </c>
      <c r="B185" s="14" t="s">
        <v>36</v>
      </c>
      <c r="C185" s="14" t="s">
        <v>7</v>
      </c>
      <c r="D185" s="14" t="s">
        <v>6</v>
      </c>
      <c r="E185" s="15">
        <v>163.33017302499999</v>
      </c>
      <c r="F185" s="15">
        <v>10.007551509999999</v>
      </c>
      <c r="G185" s="14">
        <v>2015</v>
      </c>
      <c r="H185" s="14" t="s">
        <v>36</v>
      </c>
      <c r="I185" s="14" t="s">
        <v>7</v>
      </c>
      <c r="J185" s="14" t="s">
        <v>6</v>
      </c>
      <c r="K185" s="19">
        <f>E185</f>
        <v>163.33017302499999</v>
      </c>
      <c r="L185" s="19">
        <f>F185</f>
        <v>10.007551509999999</v>
      </c>
    </row>
    <row r="186" spans="1:12" x14ac:dyDescent="0.25">
      <c r="A186" s="14">
        <v>2015</v>
      </c>
      <c r="B186" s="14" t="s">
        <v>36</v>
      </c>
      <c r="C186" s="14" t="s">
        <v>7</v>
      </c>
      <c r="D186" s="14" t="s">
        <v>8</v>
      </c>
      <c r="E186" s="15">
        <v>193.21450451999996</v>
      </c>
      <c r="F186" s="15">
        <v>10.77317388</v>
      </c>
      <c r="G186" s="14">
        <v>2015</v>
      </c>
      <c r="H186" s="14" t="s">
        <v>36</v>
      </c>
      <c r="I186" s="14" t="s">
        <v>7</v>
      </c>
      <c r="J186" s="14" t="s">
        <v>8</v>
      </c>
      <c r="K186" s="12">
        <f>E186-E185*(0.1151/0.8315)</f>
        <v>170.60560143499995</v>
      </c>
      <c r="L186" s="12">
        <f>F186-F185*(0.1151/0.8315)</f>
        <v>9.3878832259999996</v>
      </c>
    </row>
    <row r="187" spans="1:12" x14ac:dyDescent="0.25">
      <c r="A187" s="14">
        <v>2015</v>
      </c>
      <c r="B187" s="14" t="s">
        <v>36</v>
      </c>
      <c r="C187" s="14" t="s">
        <v>7</v>
      </c>
      <c r="D187" s="14" t="s">
        <v>9</v>
      </c>
      <c r="E187" s="15">
        <v>1080.4654627999998</v>
      </c>
      <c r="F187" s="15">
        <v>60.299923860000007</v>
      </c>
      <c r="G187" s="14">
        <v>2015</v>
      </c>
      <c r="H187" s="14" t="s">
        <v>36</v>
      </c>
      <c r="I187" s="14" t="s">
        <v>7</v>
      </c>
      <c r="J187" s="14" t="s">
        <v>9</v>
      </c>
      <c r="K187" s="12">
        <f>E187-E186*(0.7164/0.8315)</f>
        <v>913.99658602534203</v>
      </c>
      <c r="L187" s="12">
        <f>F187-F186*(0.7164/0.8315)</f>
        <v>51.018021553767895</v>
      </c>
    </row>
    <row r="188" spans="1:12" x14ac:dyDescent="0.25">
      <c r="A188" s="12">
        <v>2015</v>
      </c>
      <c r="B188" s="12" t="s">
        <v>36</v>
      </c>
      <c r="C188" s="12" t="s">
        <v>19</v>
      </c>
      <c r="D188" s="12" t="s">
        <v>24</v>
      </c>
      <c r="E188" s="15">
        <v>2023.6851768239999</v>
      </c>
      <c r="F188" s="15">
        <v>113.46341986799999</v>
      </c>
      <c r="G188" s="12">
        <v>2015</v>
      </c>
      <c r="H188" s="12" t="s">
        <v>36</v>
      </c>
      <c r="I188" s="12" t="s">
        <v>19</v>
      </c>
      <c r="J188" s="12" t="s">
        <v>24</v>
      </c>
      <c r="K188" s="19">
        <f>E188-E187-E186</f>
        <v>750.00520950400005</v>
      </c>
      <c r="L188" s="19">
        <f>F188-F187-F186</f>
        <v>42.39032212799998</v>
      </c>
    </row>
    <row r="189" spans="1:12" x14ac:dyDescent="0.25">
      <c r="A189" s="17">
        <v>2015</v>
      </c>
      <c r="B189" s="17" t="s">
        <v>36</v>
      </c>
      <c r="C189" s="17" t="s">
        <v>19</v>
      </c>
      <c r="D189" s="17" t="s">
        <v>25</v>
      </c>
      <c r="E189" s="15">
        <v>2472.5612295732994</v>
      </c>
      <c r="F189" s="15">
        <v>142.78518344419999</v>
      </c>
      <c r="G189" s="17">
        <v>2015</v>
      </c>
      <c r="H189" s="17" t="s">
        <v>36</v>
      </c>
      <c r="I189" s="17" t="s">
        <v>19</v>
      </c>
      <c r="J189" s="17" t="s">
        <v>25</v>
      </c>
      <c r="K189" s="19">
        <f>E189-E188</f>
        <v>448.87605274929956</v>
      </c>
      <c r="L189" s="19">
        <f>F189-F188</f>
        <v>29.321763576199999</v>
      </c>
    </row>
    <row r="190" spans="1:12" x14ac:dyDescent="0.25">
      <c r="A190" s="18">
        <v>2015</v>
      </c>
      <c r="B190" s="18" t="s">
        <v>36</v>
      </c>
      <c r="C190" s="18" t="s">
        <v>19</v>
      </c>
      <c r="D190" s="18" t="s">
        <v>26</v>
      </c>
      <c r="E190" s="15">
        <v>3177.8139800000008</v>
      </c>
      <c r="F190" s="15">
        <v>192.65152</v>
      </c>
      <c r="G190" s="18">
        <v>2015</v>
      </c>
      <c r="H190" s="18" t="s">
        <v>36</v>
      </c>
      <c r="I190" s="18" t="s">
        <v>19</v>
      </c>
      <c r="J190" s="18" t="s">
        <v>26</v>
      </c>
      <c r="K190" s="19">
        <f>E190-E189</f>
        <v>705.25275042670137</v>
      </c>
      <c r="L190" s="19">
        <f>F190-F189</f>
        <v>49.866336555800018</v>
      </c>
    </row>
    <row r="191" spans="1:12" x14ac:dyDescent="0.25">
      <c r="A191" s="14">
        <v>2015</v>
      </c>
      <c r="B191" s="14" t="s">
        <v>36</v>
      </c>
      <c r="C191" s="14" t="s">
        <v>7</v>
      </c>
      <c r="D191" s="14" t="s">
        <v>6</v>
      </c>
      <c r="E191" s="15">
        <v>250.190789395</v>
      </c>
      <c r="F191" s="15">
        <v>15.329667298</v>
      </c>
      <c r="G191" s="14">
        <v>2015</v>
      </c>
      <c r="H191" s="14" t="s">
        <v>36</v>
      </c>
      <c r="I191" s="14" t="s">
        <v>7</v>
      </c>
      <c r="J191" s="14" t="s">
        <v>6</v>
      </c>
      <c r="K191" s="19">
        <f>E191</f>
        <v>250.190789395</v>
      </c>
      <c r="L191" s="19">
        <f>F191</f>
        <v>15.329667298</v>
      </c>
    </row>
    <row r="192" spans="1:12" x14ac:dyDescent="0.25">
      <c r="A192" s="14">
        <v>2015</v>
      </c>
      <c r="B192" s="14" t="s">
        <v>36</v>
      </c>
      <c r="C192" s="14" t="s">
        <v>7</v>
      </c>
      <c r="D192" s="14" t="s">
        <v>8</v>
      </c>
      <c r="E192" s="15">
        <v>295.90443562599995</v>
      </c>
      <c r="F192" s="15">
        <v>16.498916294000001</v>
      </c>
      <c r="G192" s="14">
        <v>2015</v>
      </c>
      <c r="H192" s="14" t="s">
        <v>36</v>
      </c>
      <c r="I192" s="14" t="s">
        <v>7</v>
      </c>
      <c r="J192" s="14" t="s">
        <v>8</v>
      </c>
      <c r="K192" s="12">
        <f>E192-E191*(0.1762/1.2737)</f>
        <v>261.29376035599995</v>
      </c>
      <c r="L192" s="12">
        <f>F192-F191*(0.1762/1.2737)</f>
        <v>14.378254146</v>
      </c>
    </row>
    <row r="193" spans="1:12" x14ac:dyDescent="0.25">
      <c r="A193" s="14">
        <v>2015</v>
      </c>
      <c r="B193" s="14" t="s">
        <v>36</v>
      </c>
      <c r="C193" s="14" t="s">
        <v>7</v>
      </c>
      <c r="D193" s="14" t="s">
        <v>9</v>
      </c>
      <c r="E193" s="15">
        <v>1655.1231190399999</v>
      </c>
      <c r="F193" s="15">
        <v>92.371113648000005</v>
      </c>
      <c r="G193" s="14">
        <v>2015</v>
      </c>
      <c r="H193" s="14" t="s">
        <v>36</v>
      </c>
      <c r="I193" s="14" t="s">
        <v>7</v>
      </c>
      <c r="J193" s="14" t="s">
        <v>9</v>
      </c>
      <c r="K193" s="12">
        <f>E193-E191*(1.0975/1.2737)</f>
        <v>1439.543004915</v>
      </c>
      <c r="L193" s="12">
        <f>F193-F191*(1.0975/1.2737)</f>
        <v>79.162108498000009</v>
      </c>
    </row>
    <row r="194" spans="1:12" x14ac:dyDescent="0.25">
      <c r="A194" s="12">
        <v>2015</v>
      </c>
      <c r="B194" s="12" t="s">
        <v>36</v>
      </c>
      <c r="C194" s="12" t="s">
        <v>20</v>
      </c>
      <c r="D194" s="12" t="s">
        <v>28</v>
      </c>
      <c r="E194" s="15">
        <v>3352.302117747</v>
      </c>
      <c r="F194" s="15">
        <v>188.939095173</v>
      </c>
      <c r="G194" s="12">
        <v>2015</v>
      </c>
      <c r="H194" s="12" t="s">
        <v>36</v>
      </c>
      <c r="I194" s="12" t="s">
        <v>20</v>
      </c>
      <c r="J194" s="12" t="s">
        <v>28</v>
      </c>
      <c r="K194" s="19">
        <f>E194-E193-E192</f>
        <v>1401.2745630810002</v>
      </c>
      <c r="L194" s="19">
        <f>F194-F193-F192</f>
        <v>80.069065230999996</v>
      </c>
    </row>
    <row r="195" spans="1:12" x14ac:dyDescent="0.25">
      <c r="A195" s="16">
        <v>2015</v>
      </c>
      <c r="B195" s="16" t="s">
        <v>36</v>
      </c>
      <c r="C195" s="16" t="s">
        <v>20</v>
      </c>
      <c r="D195" s="16" t="s">
        <v>27</v>
      </c>
      <c r="E195" s="15">
        <v>4053.1914757125005</v>
      </c>
      <c r="F195" s="15">
        <v>225.43222767449998</v>
      </c>
      <c r="G195" s="16">
        <v>2015</v>
      </c>
      <c r="H195" s="16" t="s">
        <v>36</v>
      </c>
      <c r="I195" s="16" t="s">
        <v>20</v>
      </c>
      <c r="J195" s="16" t="s">
        <v>27</v>
      </c>
      <c r="K195" s="19">
        <f t="shared" ref="K195:L197" si="17">E195-E194</f>
        <v>700.88935796550049</v>
      </c>
      <c r="L195" s="19">
        <f t="shared" si="17"/>
        <v>36.493132501499986</v>
      </c>
    </row>
    <row r="196" spans="1:12" x14ac:dyDescent="0.25">
      <c r="A196" s="17">
        <v>2015</v>
      </c>
      <c r="B196" s="17" t="s">
        <v>36</v>
      </c>
      <c r="C196" s="17" t="s">
        <v>20</v>
      </c>
      <c r="D196" s="17" t="s">
        <v>29</v>
      </c>
      <c r="E196" s="15">
        <v>4502.0450873240006</v>
      </c>
      <c r="F196" s="15">
        <v>254.75272453240001</v>
      </c>
      <c r="G196" s="17">
        <v>2015</v>
      </c>
      <c r="H196" s="17" t="s">
        <v>36</v>
      </c>
      <c r="I196" s="17" t="s">
        <v>20</v>
      </c>
      <c r="J196" s="17" t="s">
        <v>29</v>
      </c>
      <c r="K196" s="19">
        <f t="shared" si="17"/>
        <v>448.85361161150013</v>
      </c>
      <c r="L196" s="19">
        <f t="shared" si="17"/>
        <v>29.320496857900025</v>
      </c>
    </row>
    <row r="197" spans="1:12" x14ac:dyDescent="0.25">
      <c r="A197" s="18">
        <v>2015</v>
      </c>
      <c r="B197" s="18" t="s">
        <v>36</v>
      </c>
      <c r="C197" s="18" t="s">
        <v>20</v>
      </c>
      <c r="D197" s="18" t="s">
        <v>30</v>
      </c>
      <c r="E197" s="15">
        <v>5207.2978300000004</v>
      </c>
      <c r="F197" s="15">
        <v>304.61905999999999</v>
      </c>
      <c r="G197" s="18">
        <v>2015</v>
      </c>
      <c r="H197" s="18" t="s">
        <v>36</v>
      </c>
      <c r="I197" s="18" t="s">
        <v>20</v>
      </c>
      <c r="J197" s="18" t="s">
        <v>30</v>
      </c>
      <c r="K197" s="19">
        <f t="shared" si="17"/>
        <v>705.2527426759998</v>
      </c>
      <c r="L197" s="19">
        <f t="shared" si="17"/>
        <v>49.866335467599981</v>
      </c>
    </row>
    <row r="198" spans="1:12" x14ac:dyDescent="0.25">
      <c r="E198" s="15"/>
      <c r="F198" s="15"/>
    </row>
    <row r="199" spans="1:12" x14ac:dyDescent="0.25">
      <c r="A199" s="14">
        <v>2015</v>
      </c>
      <c r="B199" s="14" t="s">
        <v>33</v>
      </c>
      <c r="C199" s="14" t="s">
        <v>7</v>
      </c>
      <c r="D199" s="14" t="s">
        <v>6</v>
      </c>
      <c r="E199" s="15">
        <v>244.37255650500001</v>
      </c>
      <c r="F199" s="15">
        <v>15.983811535999999</v>
      </c>
      <c r="G199" s="14">
        <v>2015</v>
      </c>
      <c r="H199" s="14" t="s">
        <v>33</v>
      </c>
      <c r="I199" s="14" t="s">
        <v>7</v>
      </c>
      <c r="J199" s="14" t="s">
        <v>6</v>
      </c>
      <c r="K199" s="19">
        <f>E199</f>
        <v>244.37255650500001</v>
      </c>
      <c r="L199" s="19">
        <f>F199</f>
        <v>15.983811535999999</v>
      </c>
    </row>
    <row r="200" spans="1:12" x14ac:dyDescent="0.25">
      <c r="A200" s="14">
        <v>2015</v>
      </c>
      <c r="B200" s="14" t="s">
        <v>33</v>
      </c>
      <c r="C200" s="14" t="s">
        <v>7</v>
      </c>
      <c r="D200" s="14" t="s">
        <v>8</v>
      </c>
      <c r="E200" s="15">
        <v>270.40224497000003</v>
      </c>
      <c r="F200" s="15">
        <v>16.252515949999999</v>
      </c>
      <c r="G200" s="14">
        <v>2015</v>
      </c>
      <c r="H200" s="14" t="s">
        <v>33</v>
      </c>
      <c r="I200" s="14" t="s">
        <v>7</v>
      </c>
      <c r="J200" s="14" t="s">
        <v>8</v>
      </c>
      <c r="K200" s="12">
        <f>E200-E199*(0.1993/1.4399)</f>
        <v>236.57805543500001</v>
      </c>
      <c r="L200" s="12">
        <f>F200-F199*(0.1993/1.4399)</f>
        <v>14.040158397999999</v>
      </c>
    </row>
    <row r="201" spans="1:12" x14ac:dyDescent="0.25">
      <c r="A201" s="14">
        <v>2015</v>
      </c>
      <c r="B201" s="14" t="s">
        <v>33</v>
      </c>
      <c r="C201" s="14" t="s">
        <v>7</v>
      </c>
      <c r="D201" s="14" t="s">
        <v>9</v>
      </c>
      <c r="E201" s="15">
        <v>1525.1776917960001</v>
      </c>
      <c r="F201" s="15">
        <v>91.487073785000007</v>
      </c>
      <c r="G201" s="14">
        <v>2015</v>
      </c>
      <c r="H201" s="14" t="s">
        <v>33</v>
      </c>
      <c r="I201" s="14" t="s">
        <v>7</v>
      </c>
      <c r="J201" s="14" t="s">
        <v>9</v>
      </c>
      <c r="K201" s="12">
        <f>E201-E199*(1.2406/1.4399)</f>
        <v>1314.6293248260001</v>
      </c>
      <c r="L201" s="12">
        <f>F201-F199*(1.2406/1.4399)</f>
        <v>77.715619801000003</v>
      </c>
    </row>
    <row r="202" spans="1:12" x14ac:dyDescent="0.25">
      <c r="A202" s="12">
        <v>2015</v>
      </c>
      <c r="B202" s="12" t="s">
        <v>33</v>
      </c>
      <c r="C202" s="12" t="s">
        <v>18</v>
      </c>
      <c r="D202" s="12" t="s">
        <v>17</v>
      </c>
      <c r="E202" s="15">
        <v>2020.2109391839999</v>
      </c>
      <c r="F202" s="15">
        <v>121.23009896000001</v>
      </c>
      <c r="G202" s="12">
        <v>2015</v>
      </c>
      <c r="H202" s="12" t="s">
        <v>33</v>
      </c>
      <c r="I202" s="12" t="s">
        <v>18</v>
      </c>
      <c r="J202" s="12" t="s">
        <v>17</v>
      </c>
      <c r="K202" s="19">
        <f>E202-E201-E200</f>
        <v>224.63100241799981</v>
      </c>
      <c r="L202" s="19">
        <f>F202-F201-F200</f>
        <v>13.490509225</v>
      </c>
    </row>
    <row r="203" spans="1:12" x14ac:dyDescent="0.25">
      <c r="A203" s="16">
        <v>2015</v>
      </c>
      <c r="B203" s="16" t="s">
        <v>33</v>
      </c>
      <c r="C203" s="16" t="s">
        <v>18</v>
      </c>
      <c r="D203" s="16" t="s">
        <v>21</v>
      </c>
      <c r="E203" s="15">
        <v>2702.1047504055</v>
      </c>
      <c r="F203" s="15">
        <v>157.0642233765</v>
      </c>
      <c r="G203" s="16">
        <v>2015</v>
      </c>
      <c r="H203" s="16" t="s">
        <v>33</v>
      </c>
      <c r="I203" s="16" t="s">
        <v>18</v>
      </c>
      <c r="J203" s="16" t="s">
        <v>21</v>
      </c>
      <c r="K203" s="19">
        <f t="shared" ref="K203:L205" si="18">E203-E202</f>
        <v>681.89381122150007</v>
      </c>
      <c r="L203" s="19">
        <f t="shared" si="18"/>
        <v>35.834124416499989</v>
      </c>
    </row>
    <row r="204" spans="1:12" x14ac:dyDescent="0.25">
      <c r="A204" s="17">
        <v>2015</v>
      </c>
      <c r="B204" s="17" t="s">
        <v>33</v>
      </c>
      <c r="C204" s="17" t="s">
        <v>18</v>
      </c>
      <c r="D204" s="17" t="s">
        <v>22</v>
      </c>
      <c r="E204" s="15">
        <v>3082.4713287235004</v>
      </c>
      <c r="F204" s="15">
        <v>183.98774730539998</v>
      </c>
      <c r="G204" s="17">
        <v>2015</v>
      </c>
      <c r="H204" s="17" t="s">
        <v>33</v>
      </c>
      <c r="I204" s="17" t="s">
        <v>18</v>
      </c>
      <c r="J204" s="17" t="s">
        <v>22</v>
      </c>
      <c r="K204" s="19">
        <f t="shared" si="18"/>
        <v>380.36657831800039</v>
      </c>
      <c r="L204" s="19">
        <f t="shared" si="18"/>
        <v>26.923523928899982</v>
      </c>
    </row>
    <row r="205" spans="1:12" x14ac:dyDescent="0.25">
      <c r="A205" s="18">
        <v>2015</v>
      </c>
      <c r="B205" s="18" t="s">
        <v>33</v>
      </c>
      <c r="C205" s="18" t="s">
        <v>18</v>
      </c>
      <c r="D205" s="18" t="s">
        <v>23</v>
      </c>
      <c r="E205" s="15">
        <v>3776.2841799999997</v>
      </c>
      <c r="F205" s="15">
        <v>233.45372</v>
      </c>
      <c r="G205" s="18">
        <v>2015</v>
      </c>
      <c r="H205" s="18" t="s">
        <v>33</v>
      </c>
      <c r="I205" s="18" t="s">
        <v>18</v>
      </c>
      <c r="J205" s="18" t="s">
        <v>23</v>
      </c>
      <c r="K205" s="19">
        <f t="shared" si="18"/>
        <v>693.81285127649926</v>
      </c>
      <c r="L205" s="19">
        <f t="shared" si="18"/>
        <v>49.465972694600026</v>
      </c>
    </row>
    <row r="206" spans="1:12" x14ac:dyDescent="0.25">
      <c r="A206" s="14">
        <v>2015</v>
      </c>
      <c r="B206" s="14" t="s">
        <v>33</v>
      </c>
      <c r="C206" s="14" t="s">
        <v>7</v>
      </c>
      <c r="D206" s="14" t="s">
        <v>6</v>
      </c>
      <c r="E206" s="15">
        <v>141.11798092500001</v>
      </c>
      <c r="F206" s="15">
        <v>9.23018216</v>
      </c>
      <c r="G206" s="14">
        <v>2015</v>
      </c>
      <c r="H206" s="14" t="s">
        <v>33</v>
      </c>
      <c r="I206" s="14" t="s">
        <v>7</v>
      </c>
      <c r="J206" s="14" t="s">
        <v>6</v>
      </c>
      <c r="K206" s="19">
        <f>E206</f>
        <v>141.11798092500001</v>
      </c>
      <c r="L206" s="19">
        <f>F206</f>
        <v>9.23018216</v>
      </c>
    </row>
    <row r="207" spans="1:12" x14ac:dyDescent="0.25">
      <c r="A207" s="14">
        <v>2015</v>
      </c>
      <c r="B207" s="14" t="s">
        <v>33</v>
      </c>
      <c r="C207" s="14" t="s">
        <v>7</v>
      </c>
      <c r="D207" s="14" t="s">
        <v>8</v>
      </c>
      <c r="E207" s="15">
        <v>156.16814148</v>
      </c>
      <c r="F207" s="15">
        <v>9.3864798</v>
      </c>
      <c r="G207" s="14">
        <v>2015</v>
      </c>
      <c r="H207" s="14" t="s">
        <v>33</v>
      </c>
      <c r="I207" s="14" t="s">
        <v>7</v>
      </c>
      <c r="J207" s="14" t="s">
        <v>8</v>
      </c>
      <c r="K207" s="12">
        <f>E207-E206*(0.1151/0.8315)</f>
        <v>136.63395073499998</v>
      </c>
      <c r="L207" s="12">
        <f>F207-F206*(0.1151/0.8315)</f>
        <v>8.1087961360000005</v>
      </c>
    </row>
    <row r="208" spans="1:12" x14ac:dyDescent="0.25">
      <c r="A208" s="14">
        <v>2015</v>
      </c>
      <c r="B208" s="14" t="s">
        <v>33</v>
      </c>
      <c r="C208" s="14" t="s">
        <v>7</v>
      </c>
      <c r="D208" s="14" t="s">
        <v>9</v>
      </c>
      <c r="E208" s="15">
        <v>880.73837016000004</v>
      </c>
      <c r="F208" s="15">
        <v>52.8306811</v>
      </c>
      <c r="G208" s="14">
        <v>2015</v>
      </c>
      <c r="H208" s="14" t="s">
        <v>33</v>
      </c>
      <c r="I208" s="14" t="s">
        <v>7</v>
      </c>
      <c r="J208" s="14" t="s">
        <v>9</v>
      </c>
      <c r="K208" s="12">
        <f>E208-E207*(0.7164/0.8315)</f>
        <v>746.18773088607099</v>
      </c>
      <c r="L208" s="12">
        <f>F208-F207*(0.7164/0.8315)</f>
        <v>44.74352039197835</v>
      </c>
    </row>
    <row r="209" spans="1:12" x14ac:dyDescent="0.25">
      <c r="A209" s="12">
        <v>2015</v>
      </c>
      <c r="B209" s="12" t="s">
        <v>33</v>
      </c>
      <c r="C209" s="12" t="s">
        <v>19</v>
      </c>
      <c r="D209" s="12" t="s">
        <v>24</v>
      </c>
      <c r="E209" s="15">
        <v>1683.9434791080002</v>
      </c>
      <c r="F209" s="15">
        <v>101.0039292</v>
      </c>
      <c r="G209" s="12">
        <v>2015</v>
      </c>
      <c r="H209" s="12" t="s">
        <v>33</v>
      </c>
      <c r="I209" s="12" t="s">
        <v>19</v>
      </c>
      <c r="J209" s="12" t="s">
        <v>24</v>
      </c>
      <c r="K209" s="19">
        <f>E209-E208-E207</f>
        <v>647.03696746800017</v>
      </c>
      <c r="L209" s="19">
        <f>F209-F208-F207</f>
        <v>38.786768300000006</v>
      </c>
    </row>
    <row r="210" spans="1:12" x14ac:dyDescent="0.25">
      <c r="A210" s="17">
        <v>2015</v>
      </c>
      <c r="B210" s="17" t="s">
        <v>33</v>
      </c>
      <c r="C210" s="17" t="s">
        <v>19</v>
      </c>
      <c r="D210" s="17" t="s">
        <v>25</v>
      </c>
      <c r="E210" s="15">
        <v>2064.3318703039995</v>
      </c>
      <c r="F210" s="15">
        <v>127.9287872189</v>
      </c>
      <c r="G210" s="17">
        <v>2015</v>
      </c>
      <c r="H210" s="17" t="s">
        <v>33</v>
      </c>
      <c r="I210" s="17" t="s">
        <v>19</v>
      </c>
      <c r="J210" s="17" t="s">
        <v>25</v>
      </c>
      <c r="K210" s="19">
        <f>E210-E209</f>
        <v>380.38839119599925</v>
      </c>
      <c r="L210" s="19">
        <f>F210-F209</f>
        <v>26.924858018899997</v>
      </c>
    </row>
    <row r="211" spans="1:12" x14ac:dyDescent="0.25">
      <c r="A211" s="18">
        <v>2015</v>
      </c>
      <c r="B211" s="18" t="s">
        <v>33</v>
      </c>
      <c r="C211" s="18" t="s">
        <v>19</v>
      </c>
      <c r="D211" s="18" t="s">
        <v>26</v>
      </c>
      <c r="E211" s="15">
        <v>2758.14473</v>
      </c>
      <c r="F211" s="15">
        <v>177.39475999999999</v>
      </c>
      <c r="G211" s="18">
        <v>2015</v>
      </c>
      <c r="H211" s="18" t="s">
        <v>33</v>
      </c>
      <c r="I211" s="18" t="s">
        <v>19</v>
      </c>
      <c r="J211" s="18" t="s">
        <v>26</v>
      </c>
      <c r="K211" s="19">
        <f>E211-E210</f>
        <v>693.81285969600049</v>
      </c>
      <c r="L211" s="19">
        <f>F211-F210</f>
        <v>49.465972781099993</v>
      </c>
    </row>
    <row r="212" spans="1:12" x14ac:dyDescent="0.25">
      <c r="A212" s="14">
        <v>2015</v>
      </c>
      <c r="B212" s="14" t="s">
        <v>33</v>
      </c>
      <c r="C212" s="14" t="s">
        <v>7</v>
      </c>
      <c r="D212" s="14" t="s">
        <v>6</v>
      </c>
      <c r="E212" s="15">
        <v>216.16593181500002</v>
      </c>
      <c r="F212" s="15">
        <v>14.138885168000002</v>
      </c>
      <c r="G212" s="14">
        <v>2015</v>
      </c>
      <c r="H212" s="14" t="s">
        <v>33</v>
      </c>
      <c r="I212" s="14" t="s">
        <v>7</v>
      </c>
      <c r="J212" s="14" t="s">
        <v>6</v>
      </c>
      <c r="K212" s="19">
        <f>E212</f>
        <v>216.16593181500002</v>
      </c>
      <c r="L212" s="19">
        <f>F212</f>
        <v>14.138885168000002</v>
      </c>
    </row>
    <row r="213" spans="1:12" x14ac:dyDescent="0.25">
      <c r="A213" s="14">
        <v>2015</v>
      </c>
      <c r="B213" s="14" t="s">
        <v>33</v>
      </c>
      <c r="C213" s="14" t="s">
        <v>7</v>
      </c>
      <c r="D213" s="14" t="s">
        <v>8</v>
      </c>
      <c r="E213" s="15">
        <v>239.16861667399999</v>
      </c>
      <c r="F213" s="15">
        <v>14.37521999</v>
      </c>
      <c r="G213" s="14">
        <v>2015</v>
      </c>
      <c r="H213" s="14" t="s">
        <v>33</v>
      </c>
      <c r="I213" s="14" t="s">
        <v>7</v>
      </c>
      <c r="J213" s="14" t="s">
        <v>8</v>
      </c>
      <c r="K213" s="12">
        <f>E213-E212*(0.1762/1.2737)</f>
        <v>209.26484248399998</v>
      </c>
      <c r="L213" s="12">
        <f>F213-F212*(0.1762/1.2737)</f>
        <v>12.419287221999999</v>
      </c>
    </row>
    <row r="214" spans="1:12" x14ac:dyDescent="0.25">
      <c r="A214" s="14">
        <v>2015</v>
      </c>
      <c r="B214" s="14" t="s">
        <v>33</v>
      </c>
      <c r="C214" s="14" t="s">
        <v>7</v>
      </c>
      <c r="D214" s="14" t="s">
        <v>9</v>
      </c>
      <c r="E214" s="15">
        <v>1349.168935488</v>
      </c>
      <c r="F214" s="15">
        <v>80.92927048</v>
      </c>
      <c r="G214" s="14">
        <v>2015</v>
      </c>
      <c r="H214" s="14" t="s">
        <v>33</v>
      </c>
      <c r="I214" s="14" t="s">
        <v>7</v>
      </c>
      <c r="J214" s="14" t="s">
        <v>9</v>
      </c>
      <c r="K214" s="12">
        <f>E214-E212*(1.0975/1.2737)</f>
        <v>1162.9067778630001</v>
      </c>
      <c r="L214" s="12">
        <f>F214-F212*(1.0975/1.2737)</f>
        <v>68.746318079999995</v>
      </c>
    </row>
    <row r="215" spans="1:12" x14ac:dyDescent="0.25">
      <c r="A215" s="12">
        <v>2015</v>
      </c>
      <c r="B215" s="12" t="s">
        <v>33</v>
      </c>
      <c r="C215" s="12" t="s">
        <v>20</v>
      </c>
      <c r="D215" s="12" t="s">
        <v>28</v>
      </c>
      <c r="E215" s="15">
        <v>2768.7616275929995</v>
      </c>
      <c r="F215" s="15">
        <v>167.64431435700001</v>
      </c>
      <c r="G215" s="12">
        <v>2015</v>
      </c>
      <c r="H215" s="12" t="s">
        <v>33</v>
      </c>
      <c r="I215" s="12" t="s">
        <v>20</v>
      </c>
      <c r="J215" s="12" t="s">
        <v>28</v>
      </c>
      <c r="K215" s="19">
        <f>E215-E214-E213</f>
        <v>1180.4240754309994</v>
      </c>
      <c r="L215" s="19">
        <f>F215-F214-F213</f>
        <v>72.339823887000009</v>
      </c>
    </row>
    <row r="216" spans="1:12" x14ac:dyDescent="0.25">
      <c r="A216" s="16">
        <v>2015</v>
      </c>
      <c r="B216" s="16" t="s">
        <v>33</v>
      </c>
      <c r="C216" s="16" t="s">
        <v>20</v>
      </c>
      <c r="D216" s="16" t="s">
        <v>27</v>
      </c>
      <c r="E216" s="15">
        <v>3450.4611522975001</v>
      </c>
      <c r="F216" s="15">
        <v>203.46587218650001</v>
      </c>
      <c r="G216" s="16">
        <v>2015</v>
      </c>
      <c r="H216" s="16" t="s">
        <v>33</v>
      </c>
      <c r="I216" s="16" t="s">
        <v>20</v>
      </c>
      <c r="J216" s="16" t="s">
        <v>27</v>
      </c>
      <c r="K216" s="19">
        <f t="shared" ref="K216:L218" si="19">E216-E215</f>
        <v>681.69952470450062</v>
      </c>
      <c r="L216" s="19">
        <f t="shared" si="19"/>
        <v>35.821557829499994</v>
      </c>
    </row>
    <row r="217" spans="1:12" x14ac:dyDescent="0.25">
      <c r="A217" s="17">
        <v>2015</v>
      </c>
      <c r="B217" s="17" t="s">
        <v>33</v>
      </c>
      <c r="C217" s="17" t="s">
        <v>20</v>
      </c>
      <c r="D217" s="17" t="s">
        <v>29</v>
      </c>
      <c r="E217" s="15">
        <v>3830.8312031890996</v>
      </c>
      <c r="F217" s="15">
        <v>230.38961580859998</v>
      </c>
      <c r="G217" s="17">
        <v>2015</v>
      </c>
      <c r="H217" s="17" t="s">
        <v>33</v>
      </c>
      <c r="I217" s="17" t="s">
        <v>20</v>
      </c>
      <c r="J217" s="17" t="s">
        <v>29</v>
      </c>
      <c r="K217" s="19">
        <f t="shared" si="19"/>
        <v>380.37005089159948</v>
      </c>
      <c r="L217" s="19">
        <f t="shared" si="19"/>
        <v>26.923743622099977</v>
      </c>
    </row>
    <row r="218" spans="1:12" x14ac:dyDescent="0.25">
      <c r="A218" s="18">
        <v>2015</v>
      </c>
      <c r="B218" s="18" t="s">
        <v>33</v>
      </c>
      <c r="C218" s="18" t="s">
        <v>20</v>
      </c>
      <c r="D218" s="18" t="s">
        <v>30</v>
      </c>
      <c r="E218" s="15">
        <v>4524.6440499999999</v>
      </c>
      <c r="F218" s="15">
        <v>279.85559000000001</v>
      </c>
      <c r="G218" s="18">
        <v>2015</v>
      </c>
      <c r="H218" s="18" t="s">
        <v>33</v>
      </c>
      <c r="I218" s="18" t="s">
        <v>20</v>
      </c>
      <c r="J218" s="18" t="s">
        <v>30</v>
      </c>
      <c r="K218" s="19">
        <f t="shared" si="19"/>
        <v>693.81284681090028</v>
      </c>
      <c r="L218" s="19">
        <f t="shared" si="19"/>
        <v>49.465974191400022</v>
      </c>
    </row>
    <row r="219" spans="1:12" x14ac:dyDescent="0.25">
      <c r="E219" s="15"/>
      <c r="F219" s="15"/>
    </row>
    <row r="220" spans="1:12" x14ac:dyDescent="0.25">
      <c r="A220" s="14">
        <v>2015</v>
      </c>
      <c r="B220" s="14" t="s">
        <v>34</v>
      </c>
      <c r="C220" s="14" t="s">
        <v>7</v>
      </c>
      <c r="D220" s="14" t="s">
        <v>6</v>
      </c>
      <c r="E220" s="15">
        <v>268.27519888399996</v>
      </c>
      <c r="F220" s="15">
        <v>20.331488792999998</v>
      </c>
      <c r="G220" s="14">
        <v>2015</v>
      </c>
      <c r="H220" s="14" t="s">
        <v>34</v>
      </c>
      <c r="I220" s="14" t="s">
        <v>7</v>
      </c>
      <c r="J220" s="14" t="s">
        <v>6</v>
      </c>
      <c r="K220" s="19">
        <f>E220</f>
        <v>268.27519888399996</v>
      </c>
      <c r="L220" s="19">
        <f>F220</f>
        <v>20.331488792999998</v>
      </c>
    </row>
    <row r="221" spans="1:12" x14ac:dyDescent="0.25">
      <c r="A221" s="14">
        <v>2015</v>
      </c>
      <c r="B221" s="14" t="s">
        <v>34</v>
      </c>
      <c r="C221" s="14" t="s">
        <v>7</v>
      </c>
      <c r="D221" s="14" t="s">
        <v>8</v>
      </c>
      <c r="E221" s="15">
        <v>310.25643109999993</v>
      </c>
      <c r="F221" s="15">
        <v>23.086513230000001</v>
      </c>
      <c r="G221" s="14">
        <v>2015</v>
      </c>
      <c r="H221" s="14" t="s">
        <v>34</v>
      </c>
      <c r="I221" s="14" t="s">
        <v>7</v>
      </c>
      <c r="J221" s="14" t="s">
        <v>8</v>
      </c>
      <c r="K221" s="12">
        <f>E221-E220*(0.1993/1.4399)</f>
        <v>273.12381971199994</v>
      </c>
      <c r="L221" s="12">
        <f>F221-F220*(0.1993/1.4399)</f>
        <v>20.272383279000003</v>
      </c>
    </row>
    <row r="222" spans="1:12" x14ac:dyDescent="0.25">
      <c r="A222" s="14">
        <v>2015</v>
      </c>
      <c r="B222" s="14" t="s">
        <v>34</v>
      </c>
      <c r="C222" s="14" t="s">
        <v>7</v>
      </c>
      <c r="D222" s="14" t="s">
        <v>9</v>
      </c>
      <c r="E222" s="15">
        <v>1740.0705700530002</v>
      </c>
      <c r="F222" s="15">
        <v>128.36717065600001</v>
      </c>
      <c r="G222" s="14">
        <v>2015</v>
      </c>
      <c r="H222" s="14" t="s">
        <v>34</v>
      </c>
      <c r="I222" s="14" t="s">
        <v>7</v>
      </c>
      <c r="J222" s="14" t="s">
        <v>9</v>
      </c>
      <c r="K222" s="12">
        <f>E222-E220*(1.2406/1.4399)</f>
        <v>1508.9279825570002</v>
      </c>
      <c r="L222" s="12">
        <f>F222-F220*(1.2406/1.4399)</f>
        <v>110.84981181400002</v>
      </c>
    </row>
    <row r="223" spans="1:12" x14ac:dyDescent="0.25">
      <c r="A223" s="12">
        <v>2015</v>
      </c>
      <c r="B223" s="12" t="s">
        <v>34</v>
      </c>
      <c r="C223" s="12" t="s">
        <v>18</v>
      </c>
      <c r="D223" s="12" t="s">
        <v>17</v>
      </c>
      <c r="E223" s="15">
        <v>2307.7702948990004</v>
      </c>
      <c r="F223" s="15">
        <v>170.912471745</v>
      </c>
      <c r="G223" s="12">
        <v>2015</v>
      </c>
      <c r="H223" s="12" t="s">
        <v>34</v>
      </c>
      <c r="I223" s="12" t="s">
        <v>18</v>
      </c>
      <c r="J223" s="12" t="s">
        <v>17</v>
      </c>
      <c r="K223" s="19">
        <f>E223-E222-E221</f>
        <v>257.44329374600028</v>
      </c>
      <c r="L223" s="19">
        <f>F223-F222-F221</f>
        <v>19.45878785899999</v>
      </c>
    </row>
    <row r="224" spans="1:12" x14ac:dyDescent="0.25">
      <c r="A224" s="16">
        <v>2015</v>
      </c>
      <c r="B224" s="16" t="s">
        <v>34</v>
      </c>
      <c r="C224" s="16" t="s">
        <v>18</v>
      </c>
      <c r="D224" s="16" t="s">
        <v>21</v>
      </c>
      <c r="E224" s="15">
        <v>3001.6005765734999</v>
      </c>
      <c r="F224" s="15">
        <v>208.91769973799998</v>
      </c>
      <c r="G224" s="16">
        <v>2015</v>
      </c>
      <c r="H224" s="16" t="s">
        <v>34</v>
      </c>
      <c r="I224" s="16" t="s">
        <v>18</v>
      </c>
      <c r="J224" s="16" t="s">
        <v>21</v>
      </c>
      <c r="K224" s="19">
        <f t="shared" ref="K224:L226" si="20">E224-E223</f>
        <v>693.83028167449947</v>
      </c>
      <c r="L224" s="19">
        <f t="shared" si="20"/>
        <v>38.005227992999977</v>
      </c>
    </row>
    <row r="225" spans="1:12" x14ac:dyDescent="0.25">
      <c r="A225" s="17">
        <v>2015</v>
      </c>
      <c r="B225" s="17" t="s">
        <v>34</v>
      </c>
      <c r="C225" s="17" t="s">
        <v>18</v>
      </c>
      <c r="D225" s="17" t="s">
        <v>22</v>
      </c>
      <c r="E225" s="15">
        <v>3424.5237740323005</v>
      </c>
      <c r="F225" s="15">
        <v>243.58189328639997</v>
      </c>
      <c r="G225" s="17">
        <v>2015</v>
      </c>
      <c r="H225" s="17" t="s">
        <v>34</v>
      </c>
      <c r="I225" s="17" t="s">
        <v>18</v>
      </c>
      <c r="J225" s="17" t="s">
        <v>22</v>
      </c>
      <c r="K225" s="19">
        <f t="shared" si="20"/>
        <v>422.92319745880059</v>
      </c>
      <c r="L225" s="19">
        <f t="shared" si="20"/>
        <v>34.664193548399993</v>
      </c>
    </row>
    <row r="226" spans="1:12" x14ac:dyDescent="0.25">
      <c r="A226" s="18">
        <v>2015</v>
      </c>
      <c r="B226" s="18" t="s">
        <v>34</v>
      </c>
      <c r="C226" s="18" t="s">
        <v>18</v>
      </c>
      <c r="D226" s="18" t="s">
        <v>23</v>
      </c>
      <c r="E226" s="15">
        <v>4125.4455900000003</v>
      </c>
      <c r="F226" s="15">
        <v>294.34091999999998</v>
      </c>
      <c r="G226" s="18">
        <v>2015</v>
      </c>
      <c r="H226" s="18" t="s">
        <v>34</v>
      </c>
      <c r="I226" s="18" t="s">
        <v>18</v>
      </c>
      <c r="J226" s="18" t="s">
        <v>23</v>
      </c>
      <c r="K226" s="19">
        <f t="shared" si="20"/>
        <v>700.92181596769979</v>
      </c>
      <c r="L226" s="19">
        <f t="shared" si="20"/>
        <v>50.759026713600008</v>
      </c>
    </row>
    <row r="227" spans="1:12" x14ac:dyDescent="0.25">
      <c r="A227" s="14">
        <v>2015</v>
      </c>
      <c r="B227" s="14" t="s">
        <v>34</v>
      </c>
      <c r="C227" s="14" t="s">
        <v>7</v>
      </c>
      <c r="D227" s="14" t="s">
        <v>6</v>
      </c>
      <c r="E227" s="15">
        <v>154.92105554</v>
      </c>
      <c r="F227" s="15">
        <v>11.740838205000001</v>
      </c>
      <c r="G227" s="14">
        <v>2015</v>
      </c>
      <c r="H227" s="14" t="s">
        <v>34</v>
      </c>
      <c r="I227" s="14" t="s">
        <v>7</v>
      </c>
      <c r="J227" s="14" t="s">
        <v>6</v>
      </c>
      <c r="K227" s="19">
        <f>E227</f>
        <v>154.92105554</v>
      </c>
      <c r="L227" s="19">
        <f>F227</f>
        <v>11.740838205000001</v>
      </c>
    </row>
    <row r="228" spans="1:12" x14ac:dyDescent="0.25">
      <c r="A228" s="14">
        <v>2015</v>
      </c>
      <c r="B228" s="14" t="s">
        <v>34</v>
      </c>
      <c r="C228" s="14" t="s">
        <v>7</v>
      </c>
      <c r="D228" s="14" t="s">
        <v>8</v>
      </c>
      <c r="E228" s="15">
        <v>179.18553239999997</v>
      </c>
      <c r="F228" s="15">
        <v>13.33338732</v>
      </c>
      <c r="G228" s="14">
        <v>2015</v>
      </c>
      <c r="H228" s="14" t="s">
        <v>34</v>
      </c>
      <c r="I228" s="14" t="s">
        <v>7</v>
      </c>
      <c r="J228" s="14" t="s">
        <v>8</v>
      </c>
      <c r="K228" s="12">
        <f>E228-E227*(0.1151/0.8315)</f>
        <v>157.74065748399997</v>
      </c>
      <c r="L228" s="12">
        <f>F228-F227*(0.1151/0.8315)</f>
        <v>11.708167263</v>
      </c>
    </row>
    <row r="229" spans="1:12" x14ac:dyDescent="0.25">
      <c r="A229" s="14">
        <v>2015</v>
      </c>
      <c r="B229" s="14" t="s">
        <v>34</v>
      </c>
      <c r="C229" s="14" t="s">
        <v>7</v>
      </c>
      <c r="D229" s="14" t="s">
        <v>9</v>
      </c>
      <c r="E229" s="15">
        <v>1004.83171638</v>
      </c>
      <c r="F229" s="15">
        <v>74.127685760000006</v>
      </c>
      <c r="G229" s="14">
        <v>2015</v>
      </c>
      <c r="H229" s="14" t="s">
        <v>34</v>
      </c>
      <c r="I229" s="14" t="s">
        <v>7</v>
      </c>
      <c r="J229" s="14" t="s">
        <v>9</v>
      </c>
      <c r="K229" s="12">
        <f>E229-E228*(0.7164/0.8315)</f>
        <v>850.44985779748652</v>
      </c>
      <c r="L229" s="12">
        <f>F229-F228*(0.7164/0.8315)</f>
        <v>62.639966366075768</v>
      </c>
    </row>
    <row r="230" spans="1:12" x14ac:dyDescent="0.25">
      <c r="A230" s="12">
        <v>2015</v>
      </c>
      <c r="B230" s="12" t="s">
        <v>34</v>
      </c>
      <c r="C230" s="12" t="s">
        <v>19</v>
      </c>
      <c r="D230" s="12" t="s">
        <v>24</v>
      </c>
      <c r="E230" s="15">
        <v>1895.0406183539997</v>
      </c>
      <c r="F230" s="15">
        <v>137.88656537399999</v>
      </c>
      <c r="G230" s="12">
        <v>2015</v>
      </c>
      <c r="H230" s="12" t="s">
        <v>34</v>
      </c>
      <c r="I230" s="12" t="s">
        <v>19</v>
      </c>
      <c r="J230" s="12" t="s">
        <v>24</v>
      </c>
      <c r="K230" s="19">
        <f>E230-E229-E228</f>
        <v>711.02336957399973</v>
      </c>
      <c r="L230" s="19">
        <f>F230-F229-F228</f>
        <v>50.42549229399998</v>
      </c>
    </row>
    <row r="231" spans="1:12" x14ac:dyDescent="0.25">
      <c r="A231" s="17">
        <v>2015</v>
      </c>
      <c r="B231" s="17" t="s">
        <v>34</v>
      </c>
      <c r="C231" s="17" t="s">
        <v>19</v>
      </c>
      <c r="D231" s="17" t="s">
        <v>25</v>
      </c>
      <c r="E231" s="15">
        <v>2317.9885375572994</v>
      </c>
      <c r="F231" s="15">
        <v>172.55260579669999</v>
      </c>
      <c r="G231" s="17">
        <v>2015</v>
      </c>
      <c r="H231" s="17" t="s">
        <v>34</v>
      </c>
      <c r="I231" s="17" t="s">
        <v>19</v>
      </c>
      <c r="J231" s="17" t="s">
        <v>25</v>
      </c>
      <c r="K231" s="19">
        <f>E231-E230</f>
        <v>422.94791920329976</v>
      </c>
      <c r="L231" s="19">
        <f>F231-F230</f>
        <v>34.666040422700007</v>
      </c>
    </row>
    <row r="232" spans="1:12" x14ac:dyDescent="0.25">
      <c r="A232" s="18">
        <v>2015</v>
      </c>
      <c r="B232" s="18" t="s">
        <v>34</v>
      </c>
      <c r="C232" s="18" t="s">
        <v>19</v>
      </c>
      <c r="D232" s="18" t="s">
        <v>26</v>
      </c>
      <c r="E232" s="15">
        <v>3018.9103600000003</v>
      </c>
      <c r="F232" s="15">
        <v>223.31163000000001</v>
      </c>
      <c r="G232" s="18">
        <v>2015</v>
      </c>
      <c r="H232" s="18" t="s">
        <v>34</v>
      </c>
      <c r="I232" s="18" t="s">
        <v>19</v>
      </c>
      <c r="J232" s="18" t="s">
        <v>26</v>
      </c>
      <c r="K232" s="19">
        <f>E232-E231</f>
        <v>700.92182244270089</v>
      </c>
      <c r="L232" s="19">
        <f>F232-F231</f>
        <v>50.759024203300015</v>
      </c>
    </row>
    <row r="233" spans="1:12" x14ac:dyDescent="0.25">
      <c r="A233" s="14">
        <v>2015</v>
      </c>
      <c r="B233" s="14" t="s">
        <v>34</v>
      </c>
      <c r="C233" s="14" t="s">
        <v>7</v>
      </c>
      <c r="D233" s="14" t="s">
        <v>6</v>
      </c>
      <c r="E233" s="15">
        <v>237.30961929200001</v>
      </c>
      <c r="F233" s="15">
        <v>17.984733159000001</v>
      </c>
      <c r="G233" s="14">
        <v>2015</v>
      </c>
      <c r="H233" s="14" t="s">
        <v>34</v>
      </c>
      <c r="I233" s="14" t="s">
        <v>7</v>
      </c>
      <c r="J233" s="14" t="s">
        <v>6</v>
      </c>
      <c r="K233" s="19">
        <f>E233</f>
        <v>237.30961929200001</v>
      </c>
      <c r="L233" s="19">
        <f>F233</f>
        <v>17.984733159000001</v>
      </c>
    </row>
    <row r="234" spans="1:12" x14ac:dyDescent="0.25">
      <c r="A234" s="14">
        <v>2015</v>
      </c>
      <c r="B234" s="14" t="s">
        <v>34</v>
      </c>
      <c r="C234" s="14" t="s">
        <v>7</v>
      </c>
      <c r="D234" s="14" t="s">
        <v>8</v>
      </c>
      <c r="E234" s="15">
        <v>274.41932461999994</v>
      </c>
      <c r="F234" s="15">
        <v>20.419835765999999</v>
      </c>
      <c r="G234" s="14">
        <v>2015</v>
      </c>
      <c r="H234" s="14" t="s">
        <v>34</v>
      </c>
      <c r="I234" s="14" t="s">
        <v>7</v>
      </c>
      <c r="J234" s="14" t="s">
        <v>8</v>
      </c>
      <c r="K234" s="12">
        <f>E234-E233*(0.1762/1.2737)</f>
        <v>241.59059342799995</v>
      </c>
      <c r="L234" s="12">
        <f>F234-F233*(0.1762/1.2737)</f>
        <v>17.931879431999999</v>
      </c>
    </row>
    <row r="235" spans="1:12" x14ac:dyDescent="0.25">
      <c r="A235" s="14">
        <v>2015</v>
      </c>
      <c r="B235" s="14" t="s">
        <v>34</v>
      </c>
      <c r="C235" s="14" t="s">
        <v>7</v>
      </c>
      <c r="D235" s="14" t="s">
        <v>9</v>
      </c>
      <c r="E235" s="15">
        <v>1539.2627175839998</v>
      </c>
      <c r="F235" s="15">
        <v>113.55332556800001</v>
      </c>
      <c r="G235" s="14">
        <v>2015</v>
      </c>
      <c r="H235" s="14" t="s">
        <v>34</v>
      </c>
      <c r="I235" s="14" t="s">
        <v>7</v>
      </c>
      <c r="J235" s="14" t="s">
        <v>9</v>
      </c>
      <c r="K235" s="12">
        <f>E235-E233*(1.0975/1.2737)</f>
        <v>1334.7818294839999</v>
      </c>
      <c r="L235" s="12">
        <f>F235-F233*(1.0975/1.2737)</f>
        <v>98.056548743000008</v>
      </c>
    </row>
    <row r="236" spans="1:12" x14ac:dyDescent="0.25">
      <c r="A236" s="12">
        <v>2015</v>
      </c>
      <c r="B236" s="12" t="s">
        <v>34</v>
      </c>
      <c r="C236" s="12" t="s">
        <v>20</v>
      </c>
      <c r="D236" s="12" t="s">
        <v>28</v>
      </c>
      <c r="E236" s="15">
        <v>3131.3467771709993</v>
      </c>
      <c r="F236" s="15">
        <v>231.27574442099998</v>
      </c>
      <c r="G236" s="12">
        <v>2015</v>
      </c>
      <c r="H236" s="12" t="s">
        <v>34</v>
      </c>
      <c r="I236" s="12" t="s">
        <v>20</v>
      </c>
      <c r="J236" s="12" t="s">
        <v>28</v>
      </c>
      <c r="K236" s="19">
        <f>E236-E235-E234</f>
        <v>1317.6647349669995</v>
      </c>
      <c r="L236" s="19">
        <f>F236-F235-F234</f>
        <v>97.302583086999988</v>
      </c>
    </row>
    <row r="237" spans="1:12" x14ac:dyDescent="0.25">
      <c r="A237" s="16">
        <v>2015</v>
      </c>
      <c r="B237" s="16" t="s">
        <v>34</v>
      </c>
      <c r="C237" s="16" t="s">
        <v>20</v>
      </c>
      <c r="D237" s="16" t="s">
        <v>27</v>
      </c>
      <c r="E237" s="15">
        <v>3824.9712411734999</v>
      </c>
      <c r="F237" s="15">
        <v>269.26638038850001</v>
      </c>
      <c r="G237" s="16">
        <v>2015</v>
      </c>
      <c r="H237" s="16" t="s">
        <v>34</v>
      </c>
      <c r="I237" s="16" t="s">
        <v>20</v>
      </c>
      <c r="J237" s="16" t="s">
        <v>27</v>
      </c>
      <c r="K237" s="19">
        <f t="shared" ref="K237:L239" si="21">E237-E236</f>
        <v>693.62446400250064</v>
      </c>
      <c r="L237" s="19">
        <f t="shared" si="21"/>
        <v>37.990635967500026</v>
      </c>
    </row>
    <row r="238" spans="1:12" x14ac:dyDescent="0.25">
      <c r="A238" s="17">
        <v>2015</v>
      </c>
      <c r="B238" s="17" t="s">
        <v>34</v>
      </c>
      <c r="C238" s="17" t="s">
        <v>20</v>
      </c>
      <c r="D238" s="17" t="s">
        <v>29</v>
      </c>
      <c r="E238" s="15">
        <v>4247.8982614577999</v>
      </c>
      <c r="F238" s="15">
        <v>303.93086245879999</v>
      </c>
      <c r="G238" s="17">
        <v>2015</v>
      </c>
      <c r="H238" s="17" t="s">
        <v>34</v>
      </c>
      <c r="I238" s="17" t="s">
        <v>20</v>
      </c>
      <c r="J238" s="17" t="s">
        <v>29</v>
      </c>
      <c r="K238" s="19">
        <f t="shared" si="21"/>
        <v>422.92702028429994</v>
      </c>
      <c r="L238" s="19">
        <f t="shared" si="21"/>
        <v>34.664482070299982</v>
      </c>
    </row>
    <row r="239" spans="1:12" x14ac:dyDescent="0.25">
      <c r="A239" s="18">
        <v>2015</v>
      </c>
      <c r="B239" s="18" t="s">
        <v>34</v>
      </c>
      <c r="C239" s="18" t="s">
        <v>20</v>
      </c>
      <c r="D239" s="18" t="s">
        <v>30</v>
      </c>
      <c r="E239" s="15">
        <v>4948.8200899999993</v>
      </c>
      <c r="F239" s="15">
        <v>354.68988999999999</v>
      </c>
      <c r="G239" s="18">
        <v>2015</v>
      </c>
      <c r="H239" s="18" t="s">
        <v>34</v>
      </c>
      <c r="I239" s="18" t="s">
        <v>20</v>
      </c>
      <c r="J239" s="18" t="s">
        <v>30</v>
      </c>
      <c r="K239" s="19">
        <f t="shared" si="21"/>
        <v>700.92182854219936</v>
      </c>
      <c r="L239" s="19">
        <f t="shared" si="21"/>
        <v>50.759027541199998</v>
      </c>
    </row>
    <row r="240" spans="1:12" x14ac:dyDescent="0.25">
      <c r="E240" s="15"/>
      <c r="F240" s="15"/>
    </row>
    <row r="241" spans="1:12" x14ac:dyDescent="0.25">
      <c r="A241" s="14">
        <v>2015</v>
      </c>
      <c r="B241" s="14" t="s">
        <v>35</v>
      </c>
      <c r="C241" s="14" t="s">
        <v>7</v>
      </c>
      <c r="D241" s="14" t="s">
        <v>6</v>
      </c>
      <c r="E241" s="15">
        <v>267.993295262</v>
      </c>
      <c r="F241" s="15">
        <v>19.298677321</v>
      </c>
      <c r="G241" s="14">
        <v>2015</v>
      </c>
      <c r="H241" s="14" t="s">
        <v>35</v>
      </c>
      <c r="I241" s="14" t="s">
        <v>7</v>
      </c>
      <c r="J241" s="14" t="s">
        <v>6</v>
      </c>
      <c r="K241" s="19">
        <f>E241</f>
        <v>267.993295262</v>
      </c>
      <c r="L241" s="19">
        <f>F241</f>
        <v>19.298677321</v>
      </c>
    </row>
    <row r="242" spans="1:12" x14ac:dyDescent="0.25">
      <c r="A242" s="14">
        <v>2015</v>
      </c>
      <c r="B242" s="14" t="s">
        <v>35</v>
      </c>
      <c r="C242" s="14" t="s">
        <v>7</v>
      </c>
      <c r="D242" s="14" t="s">
        <v>8</v>
      </c>
      <c r="E242" s="15">
        <v>314.16891615999992</v>
      </c>
      <c r="F242" s="15">
        <v>21.780649219999997</v>
      </c>
      <c r="G242" s="14">
        <v>2015</v>
      </c>
      <c r="H242" s="14" t="s">
        <v>35</v>
      </c>
      <c r="I242" s="14" t="s">
        <v>7</v>
      </c>
      <c r="J242" s="14" t="s">
        <v>8</v>
      </c>
      <c r="K242" s="12">
        <f>E242-E241*(0.1993/1.4399)</f>
        <v>277.07532372599991</v>
      </c>
      <c r="L242" s="12">
        <f>F242-F241*(0.1993/1.4399)</f>
        <v>19.109473172999998</v>
      </c>
    </row>
    <row r="243" spans="1:12" x14ac:dyDescent="0.25">
      <c r="A243" s="14">
        <v>2015</v>
      </c>
      <c r="B243" s="14" t="s">
        <v>35</v>
      </c>
      <c r="C243" s="14" t="s">
        <v>7</v>
      </c>
      <c r="D243" s="14" t="s">
        <v>9</v>
      </c>
      <c r="E243" s="15">
        <v>1760.8357565979998</v>
      </c>
      <c r="F243" s="15">
        <v>121.29456473000002</v>
      </c>
      <c r="G243" s="14">
        <v>2015</v>
      </c>
      <c r="H243" s="14" t="s">
        <v>35</v>
      </c>
      <c r="I243" s="14" t="s">
        <v>7</v>
      </c>
      <c r="J243" s="14" t="s">
        <v>9</v>
      </c>
      <c r="K243" s="12">
        <f>E243-E241*(1.2406/1.4399)</f>
        <v>1529.9360537699997</v>
      </c>
      <c r="L243" s="12">
        <f>F243-F241*(1.2406/1.4399)</f>
        <v>104.66706345600002</v>
      </c>
    </row>
    <row r="244" spans="1:12" x14ac:dyDescent="0.25">
      <c r="A244" s="12">
        <v>2015</v>
      </c>
      <c r="B244" s="12" t="s">
        <v>35</v>
      </c>
      <c r="C244" s="12" t="s">
        <v>18</v>
      </c>
      <c r="D244" s="12" t="s">
        <v>17</v>
      </c>
      <c r="E244" s="15">
        <v>2332.060827241</v>
      </c>
      <c r="F244" s="15">
        <v>161.11620608600001</v>
      </c>
      <c r="G244" s="12">
        <v>2015</v>
      </c>
      <c r="H244" s="12" t="s">
        <v>35</v>
      </c>
      <c r="I244" s="12" t="s">
        <v>18</v>
      </c>
      <c r="J244" s="12" t="s">
        <v>17</v>
      </c>
      <c r="K244" s="19">
        <f>E244-E243-E242</f>
        <v>257.05615448300028</v>
      </c>
      <c r="L244" s="19">
        <f>F244-F243-F242</f>
        <v>18.040992135999989</v>
      </c>
    </row>
    <row r="245" spans="1:12" x14ac:dyDescent="0.25">
      <c r="A245" s="16">
        <v>2015</v>
      </c>
      <c r="B245" s="16" t="s">
        <v>35</v>
      </c>
      <c r="C245" s="16" t="s">
        <v>18</v>
      </c>
      <c r="D245" s="16" t="s">
        <v>21</v>
      </c>
      <c r="E245" s="15">
        <v>3025.7507506874999</v>
      </c>
      <c r="F245" s="15">
        <v>198.6057005955</v>
      </c>
      <c r="G245" s="16">
        <v>2015</v>
      </c>
      <c r="H245" s="16" t="s">
        <v>35</v>
      </c>
      <c r="I245" s="16" t="s">
        <v>18</v>
      </c>
      <c r="J245" s="16" t="s">
        <v>21</v>
      </c>
      <c r="K245" s="19">
        <f t="shared" ref="K245:L247" si="22">E245-E244</f>
        <v>693.68992344649996</v>
      </c>
      <c r="L245" s="19">
        <f t="shared" si="22"/>
        <v>37.489494509499991</v>
      </c>
    </row>
    <row r="246" spans="1:12" x14ac:dyDescent="0.25">
      <c r="A246" s="17">
        <v>2015</v>
      </c>
      <c r="B246" s="17" t="s">
        <v>35</v>
      </c>
      <c r="C246" s="17" t="s">
        <v>18</v>
      </c>
      <c r="D246" s="17" t="s">
        <v>22</v>
      </c>
      <c r="E246" s="15">
        <v>3448.1721438705999</v>
      </c>
      <c r="F246" s="15">
        <v>231.4310711581</v>
      </c>
      <c r="G246" s="17">
        <v>2015</v>
      </c>
      <c r="H246" s="17" t="s">
        <v>35</v>
      </c>
      <c r="I246" s="17" t="s">
        <v>18</v>
      </c>
      <c r="J246" s="17" t="s">
        <v>22</v>
      </c>
      <c r="K246" s="19">
        <f t="shared" si="22"/>
        <v>422.42139318310001</v>
      </c>
      <c r="L246" s="19">
        <f t="shared" si="22"/>
        <v>32.8253705626</v>
      </c>
    </row>
    <row r="247" spans="1:12" x14ac:dyDescent="0.25">
      <c r="A247" s="18">
        <v>2015</v>
      </c>
      <c r="B247" s="18" t="s">
        <v>35</v>
      </c>
      <c r="C247" s="18" t="s">
        <v>18</v>
      </c>
      <c r="D247" s="18" t="s">
        <v>23</v>
      </c>
      <c r="E247" s="15">
        <v>4149.0101000000004</v>
      </c>
      <c r="F247" s="15">
        <v>281.88292999999999</v>
      </c>
      <c r="G247" s="18">
        <v>2015</v>
      </c>
      <c r="H247" s="18" t="s">
        <v>35</v>
      </c>
      <c r="I247" s="18" t="s">
        <v>18</v>
      </c>
      <c r="J247" s="18" t="s">
        <v>23</v>
      </c>
      <c r="K247" s="19">
        <f t="shared" si="22"/>
        <v>700.83795612940048</v>
      </c>
      <c r="L247" s="19">
        <f t="shared" si="22"/>
        <v>50.451858841899991</v>
      </c>
    </row>
    <row r="248" spans="1:12" x14ac:dyDescent="0.25">
      <c r="A248" s="14">
        <v>2015</v>
      </c>
      <c r="B248" s="14" t="s">
        <v>35</v>
      </c>
      <c r="C248" s="14" t="s">
        <v>7</v>
      </c>
      <c r="D248" s="14" t="s">
        <v>6</v>
      </c>
      <c r="E248" s="15">
        <v>154.75826447</v>
      </c>
      <c r="F248" s="15">
        <v>11.144419885</v>
      </c>
      <c r="G248" s="14">
        <v>2015</v>
      </c>
      <c r="H248" s="14" t="s">
        <v>35</v>
      </c>
      <c r="I248" s="14" t="s">
        <v>7</v>
      </c>
      <c r="J248" s="14" t="s">
        <v>6</v>
      </c>
      <c r="K248" s="19">
        <f>E248</f>
        <v>154.75826447</v>
      </c>
      <c r="L248" s="19">
        <f>F248</f>
        <v>11.144419885</v>
      </c>
    </row>
    <row r="249" spans="1:12" x14ac:dyDescent="0.25">
      <c r="A249" s="14">
        <v>2015</v>
      </c>
      <c r="B249" s="14" t="s">
        <v>35</v>
      </c>
      <c r="C249" s="14" t="s">
        <v>7</v>
      </c>
      <c r="D249" s="14" t="s">
        <v>8</v>
      </c>
      <c r="E249" s="15">
        <v>181.44514943999997</v>
      </c>
      <c r="F249" s="15">
        <v>12.579198479999999</v>
      </c>
      <c r="G249" s="14">
        <v>2015</v>
      </c>
      <c r="H249" s="14" t="s">
        <v>35</v>
      </c>
      <c r="I249" s="14" t="s">
        <v>7</v>
      </c>
      <c r="J249" s="14" t="s">
        <v>8</v>
      </c>
      <c r="K249" s="12">
        <f>E249-E248*(0.1151/0.8315)</f>
        <v>160.02280880199996</v>
      </c>
      <c r="L249" s="12">
        <f>F249-F248*(0.1151/0.8315)</f>
        <v>11.036537350999998</v>
      </c>
    </row>
    <row r="250" spans="1:12" x14ac:dyDescent="0.25">
      <c r="A250" s="14">
        <v>2015</v>
      </c>
      <c r="B250" s="14" t="s">
        <v>35</v>
      </c>
      <c r="C250" s="14" t="s">
        <v>7</v>
      </c>
      <c r="D250" s="14" t="s">
        <v>9</v>
      </c>
      <c r="E250" s="15">
        <v>1016.8229070799998</v>
      </c>
      <c r="F250" s="15">
        <v>70.043495800000002</v>
      </c>
      <c r="G250" s="14">
        <v>2015</v>
      </c>
      <c r="H250" s="14" t="s">
        <v>35</v>
      </c>
      <c r="I250" s="14" t="s">
        <v>7</v>
      </c>
      <c r="J250" s="14" t="s">
        <v>9</v>
      </c>
      <c r="K250" s="12">
        <f>E250-E249*(0.7164/0.8315)</f>
        <v>860.49421789320968</v>
      </c>
      <c r="L250" s="12">
        <f>F250-F249*(0.7164/0.8315)</f>
        <v>59.205567007369815</v>
      </c>
    </row>
    <row r="251" spans="1:12" x14ac:dyDescent="0.25">
      <c r="A251" s="12">
        <v>2015</v>
      </c>
      <c r="B251" s="12" t="s">
        <v>35</v>
      </c>
      <c r="C251" s="12" t="s">
        <v>19</v>
      </c>
      <c r="D251" s="12" t="s">
        <v>24</v>
      </c>
      <c r="E251" s="15">
        <v>1908.5351230799999</v>
      </c>
      <c r="F251" s="15">
        <v>130.283237988</v>
      </c>
      <c r="G251" s="12">
        <v>2015</v>
      </c>
      <c r="H251" s="12" t="s">
        <v>35</v>
      </c>
      <c r="I251" s="12" t="s">
        <v>19</v>
      </c>
      <c r="J251" s="12" t="s">
        <v>24</v>
      </c>
      <c r="K251" s="19">
        <f>E251-E250-E249</f>
        <v>710.2670665600001</v>
      </c>
      <c r="L251" s="19">
        <f>F251-F250-F249</f>
        <v>47.660543707999992</v>
      </c>
    </row>
    <row r="252" spans="1:12" x14ac:dyDescent="0.25">
      <c r="A252" s="17">
        <v>2015</v>
      </c>
      <c r="B252" s="17" t="s">
        <v>35</v>
      </c>
      <c r="C252" s="17" t="s">
        <v>19</v>
      </c>
      <c r="D252" s="17" t="s">
        <v>25</v>
      </c>
      <c r="E252" s="15">
        <v>2330.9814005083999</v>
      </c>
      <c r="F252" s="15">
        <v>163.1103414774</v>
      </c>
      <c r="G252" s="17">
        <v>2015</v>
      </c>
      <c r="H252" s="17" t="s">
        <v>35</v>
      </c>
      <c r="I252" s="17" t="s">
        <v>19</v>
      </c>
      <c r="J252" s="17" t="s">
        <v>25</v>
      </c>
      <c r="K252" s="19">
        <f>E252-E251</f>
        <v>422.44627742839998</v>
      </c>
      <c r="L252" s="19">
        <f>F252-F251</f>
        <v>32.827103489400002</v>
      </c>
    </row>
    <row r="253" spans="1:12" x14ac:dyDescent="0.25">
      <c r="A253" s="18">
        <v>2015</v>
      </c>
      <c r="B253" s="18" t="s">
        <v>35</v>
      </c>
      <c r="C253" s="18" t="s">
        <v>19</v>
      </c>
      <c r="D253" s="18" t="s">
        <v>26</v>
      </c>
      <c r="E253" s="15">
        <v>3031.8193800000004</v>
      </c>
      <c r="F253" s="15">
        <v>213.56219999999999</v>
      </c>
      <c r="G253" s="18">
        <v>2015</v>
      </c>
      <c r="H253" s="18" t="s">
        <v>35</v>
      </c>
      <c r="I253" s="18" t="s">
        <v>19</v>
      </c>
      <c r="J253" s="18" t="s">
        <v>26</v>
      </c>
      <c r="K253" s="19">
        <f>E253-E252</f>
        <v>700.83797949160044</v>
      </c>
      <c r="L253" s="19">
        <f>F253-F252</f>
        <v>50.451858522599991</v>
      </c>
    </row>
    <row r="254" spans="1:12" x14ac:dyDescent="0.25">
      <c r="A254" s="14">
        <v>2015</v>
      </c>
      <c r="B254" s="14" t="s">
        <v>35</v>
      </c>
      <c r="C254" s="14" t="s">
        <v>7</v>
      </c>
      <c r="D254" s="14" t="s">
        <v>6</v>
      </c>
      <c r="E254" s="15">
        <v>237.06025430600002</v>
      </c>
      <c r="F254" s="15">
        <v>17.071133623000001</v>
      </c>
      <c r="G254" s="14">
        <v>2015</v>
      </c>
      <c r="H254" s="14" t="s">
        <v>35</v>
      </c>
      <c r="I254" s="14" t="s">
        <v>7</v>
      </c>
      <c r="J254" s="14" t="s">
        <v>6</v>
      </c>
      <c r="K254" s="19">
        <f>E254</f>
        <v>237.06025430600002</v>
      </c>
      <c r="L254" s="19">
        <f>F254</f>
        <v>17.071133623000001</v>
      </c>
    </row>
    <row r="255" spans="1:12" x14ac:dyDescent="0.25">
      <c r="A255" s="14">
        <v>2015</v>
      </c>
      <c r="B255" s="14" t="s">
        <v>35</v>
      </c>
      <c r="C255" s="14" t="s">
        <v>7</v>
      </c>
      <c r="D255" s="14" t="s">
        <v>8</v>
      </c>
      <c r="E255" s="15">
        <v>277.87988627199991</v>
      </c>
      <c r="F255" s="15">
        <v>19.264809523999997</v>
      </c>
      <c r="G255" s="14">
        <v>2015</v>
      </c>
      <c r="H255" s="14" t="s">
        <v>35</v>
      </c>
      <c r="I255" s="14" t="s">
        <v>7</v>
      </c>
      <c r="J255" s="14" t="s">
        <v>8</v>
      </c>
      <c r="K255" s="12">
        <f>E255-E254*(0.1762/1.2737)</f>
        <v>245.0856515159999</v>
      </c>
      <c r="L255" s="12">
        <f>F255-F254*(0.1762/1.2737)</f>
        <v>16.903237925999996</v>
      </c>
    </row>
    <row r="256" spans="1:12" x14ac:dyDescent="0.25">
      <c r="A256" s="14">
        <v>2015</v>
      </c>
      <c r="B256" s="14" t="s">
        <v>35</v>
      </c>
      <c r="C256" s="14" t="s">
        <v>7</v>
      </c>
      <c r="D256" s="14" t="s">
        <v>9</v>
      </c>
      <c r="E256" s="15">
        <v>1557.6315573439997</v>
      </c>
      <c r="F256" s="15">
        <v>107.29691344</v>
      </c>
      <c r="G256" s="14">
        <v>2015</v>
      </c>
      <c r="H256" s="14" t="s">
        <v>35</v>
      </c>
      <c r="I256" s="14" t="s">
        <v>7</v>
      </c>
      <c r="J256" s="14" t="s">
        <v>9</v>
      </c>
      <c r="K256" s="12">
        <f>E256-E254*(1.0975/1.2737)</f>
        <v>1353.3655377939997</v>
      </c>
      <c r="L256" s="12">
        <f>F256-F254*(1.0975/1.2737)</f>
        <v>92.587351415000001</v>
      </c>
    </row>
    <row r="257" spans="1:12" x14ac:dyDescent="0.25">
      <c r="A257" s="12">
        <v>2015</v>
      </c>
      <c r="B257" s="12" t="s">
        <v>35</v>
      </c>
      <c r="C257" s="12" t="s">
        <v>20</v>
      </c>
      <c r="D257" s="12" t="s">
        <v>28</v>
      </c>
      <c r="E257" s="15">
        <v>3151.5589255650007</v>
      </c>
      <c r="F257" s="15">
        <v>217.93439308199999</v>
      </c>
      <c r="G257" s="12">
        <v>2015</v>
      </c>
      <c r="H257" s="12" t="s">
        <v>35</v>
      </c>
      <c r="I257" s="12" t="s">
        <v>20</v>
      </c>
      <c r="J257" s="12" t="s">
        <v>28</v>
      </c>
      <c r="K257" s="19">
        <f>E257-E256-E255</f>
        <v>1316.0474819490009</v>
      </c>
      <c r="L257" s="19">
        <f>F257-F256-F255</f>
        <v>91.372670117999988</v>
      </c>
    </row>
    <row r="258" spans="1:12" x14ac:dyDescent="0.25">
      <c r="A258" s="16">
        <v>2015</v>
      </c>
      <c r="B258" s="16" t="s">
        <v>35</v>
      </c>
      <c r="C258" s="16" t="s">
        <v>20</v>
      </c>
      <c r="D258" s="16" t="s">
        <v>27</v>
      </c>
      <c r="E258" s="15">
        <v>3845.0422279829995</v>
      </c>
      <c r="F258" s="15">
        <v>255.40972327199998</v>
      </c>
      <c r="G258" s="16">
        <v>2015</v>
      </c>
      <c r="H258" s="16" t="s">
        <v>35</v>
      </c>
      <c r="I258" s="16" t="s">
        <v>20</v>
      </c>
      <c r="J258" s="16" t="s">
        <v>27</v>
      </c>
      <c r="K258" s="19">
        <f t="shared" ref="K258:L260" si="23">E258-E257</f>
        <v>693.48330241799886</v>
      </c>
      <c r="L258" s="19">
        <f t="shared" si="23"/>
        <v>37.475330189999994</v>
      </c>
    </row>
    <row r="259" spans="1:12" x14ac:dyDescent="0.25">
      <c r="A259" s="17">
        <v>2015</v>
      </c>
      <c r="B259" s="17" t="s">
        <v>35</v>
      </c>
      <c r="C259" s="17" t="s">
        <v>20</v>
      </c>
      <c r="D259" s="17" t="s">
        <v>29</v>
      </c>
      <c r="E259" s="15">
        <v>4267.4674214630004</v>
      </c>
      <c r="F259" s="15">
        <v>288.23536250219996</v>
      </c>
      <c r="G259" s="17">
        <v>2015</v>
      </c>
      <c r="H259" s="17" t="s">
        <v>35</v>
      </c>
      <c r="I259" s="17" t="s">
        <v>20</v>
      </c>
      <c r="J259" s="17" t="s">
        <v>29</v>
      </c>
      <c r="K259" s="19">
        <f t="shared" si="23"/>
        <v>422.42519348000087</v>
      </c>
      <c r="L259" s="19">
        <f t="shared" si="23"/>
        <v>32.825639230199982</v>
      </c>
    </row>
    <row r="260" spans="1:12" x14ac:dyDescent="0.25">
      <c r="A260" s="18">
        <v>2015</v>
      </c>
      <c r="B260" s="18" t="s">
        <v>35</v>
      </c>
      <c r="C260" s="18" t="s">
        <v>20</v>
      </c>
      <c r="D260" s="18" t="s">
        <v>30</v>
      </c>
      <c r="E260" s="15">
        <v>4968.305409999999</v>
      </c>
      <c r="F260" s="15">
        <v>338.68722000000002</v>
      </c>
      <c r="G260" s="18">
        <v>2015</v>
      </c>
      <c r="H260" s="18" t="s">
        <v>35</v>
      </c>
      <c r="I260" s="18" t="s">
        <v>20</v>
      </c>
      <c r="J260" s="18" t="s">
        <v>30</v>
      </c>
      <c r="K260" s="19">
        <f t="shared" si="23"/>
        <v>700.83798853699864</v>
      </c>
      <c r="L260" s="19">
        <f t="shared" si="23"/>
        <v>50.451857497800063</v>
      </c>
    </row>
    <row r="261" spans="1:12" x14ac:dyDescent="0.25">
      <c r="A261" s="18">
        <v>2015</v>
      </c>
      <c r="B261" s="18" t="s">
        <v>41</v>
      </c>
      <c r="C261" s="18" t="s">
        <v>18</v>
      </c>
      <c r="D261" s="18" t="s">
        <v>23</v>
      </c>
      <c r="E261" s="15">
        <v>3998.2917638335416</v>
      </c>
      <c r="F261" s="15">
        <v>290.20074656445752</v>
      </c>
      <c r="G261" s="18">
        <v>2015</v>
      </c>
      <c r="H261" s="18" t="s">
        <v>41</v>
      </c>
      <c r="I261" s="18" t="s">
        <v>18</v>
      </c>
      <c r="J261" s="18" t="s">
        <v>23</v>
      </c>
    </row>
    <row r="262" spans="1:12" x14ac:dyDescent="0.25">
      <c r="A262" s="18">
        <v>2015</v>
      </c>
      <c r="B262" s="18" t="s">
        <v>41</v>
      </c>
      <c r="C262" s="18" t="s">
        <v>19</v>
      </c>
      <c r="D262" s="18" t="s">
        <v>26</v>
      </c>
      <c r="E262" s="15">
        <v>2922.0685243099383</v>
      </c>
      <c r="F262" s="15">
        <v>220.06337577266513</v>
      </c>
      <c r="G262" s="18">
        <v>2015</v>
      </c>
      <c r="H262" s="18" t="s">
        <v>41</v>
      </c>
      <c r="I262" s="18" t="s">
        <v>19</v>
      </c>
      <c r="J262" s="18" t="s">
        <v>26</v>
      </c>
    </row>
    <row r="263" spans="1:12" x14ac:dyDescent="0.25">
      <c r="A263" s="18">
        <v>2015</v>
      </c>
      <c r="B263" s="18" t="s">
        <v>41</v>
      </c>
      <c r="C263" s="18" t="s">
        <v>20</v>
      </c>
      <c r="D263" s="18" t="s">
        <v>30</v>
      </c>
      <c r="E263" s="15">
        <v>4790.7085979772191</v>
      </c>
      <c r="F263" s="15">
        <v>349.39353518597119</v>
      </c>
      <c r="G263" s="18">
        <v>2015</v>
      </c>
      <c r="H263" s="18" t="s">
        <v>41</v>
      </c>
      <c r="I263" s="18" t="s">
        <v>20</v>
      </c>
      <c r="J263" s="18" t="s">
        <v>30</v>
      </c>
    </row>
    <row r="264" spans="1:12" x14ac:dyDescent="0.25">
      <c r="E264" s="15"/>
      <c r="F264" s="15"/>
    </row>
    <row r="265" spans="1:12" x14ac:dyDescent="0.25">
      <c r="E265" s="15"/>
      <c r="F265" s="15"/>
    </row>
    <row r="266" spans="1:12" x14ac:dyDescent="0.25">
      <c r="A266" s="14">
        <v>2020</v>
      </c>
      <c r="B266" s="14" t="s">
        <v>5</v>
      </c>
      <c r="C266" s="14" t="s">
        <v>7</v>
      </c>
      <c r="D266" s="14" t="s">
        <v>6</v>
      </c>
      <c r="E266" s="15">
        <v>244.27030920599998</v>
      </c>
      <c r="F266" s="15">
        <v>20.130104378999999</v>
      </c>
      <c r="G266" s="14">
        <v>2020</v>
      </c>
      <c r="H266" s="14" t="s">
        <v>5</v>
      </c>
      <c r="I266" s="14" t="s">
        <v>7</v>
      </c>
      <c r="J266" s="14" t="s">
        <v>6</v>
      </c>
      <c r="K266" s="19">
        <f>E266</f>
        <v>244.27030920599998</v>
      </c>
      <c r="L266" s="19">
        <f>F266</f>
        <v>20.130104378999999</v>
      </c>
    </row>
    <row r="267" spans="1:12" x14ac:dyDescent="0.25">
      <c r="A267" s="14">
        <v>2020</v>
      </c>
      <c r="B267" s="14" t="s">
        <v>5</v>
      </c>
      <c r="C267" s="14" t="s">
        <v>7</v>
      </c>
      <c r="D267" s="14" t="s">
        <v>8</v>
      </c>
      <c r="E267" s="15">
        <v>273.26963938999995</v>
      </c>
      <c r="F267" s="15">
        <v>22.893018720000001</v>
      </c>
      <c r="G267" s="14">
        <v>2020</v>
      </c>
      <c r="H267" s="14" t="s">
        <v>5</v>
      </c>
      <c r="I267" s="14" t="s">
        <v>7</v>
      </c>
      <c r="J267" s="14" t="s">
        <v>8</v>
      </c>
      <c r="K267" s="12">
        <f>E267-E266*(0.1993/1.4399)</f>
        <v>239.45960214799996</v>
      </c>
      <c r="L267" s="12">
        <f>F267-F266*(0.1993/1.4399)</f>
        <v>20.106762867</v>
      </c>
    </row>
    <row r="268" spans="1:12" x14ac:dyDescent="0.25">
      <c r="A268" s="14">
        <v>2020</v>
      </c>
      <c r="B268" s="14" t="s">
        <v>5</v>
      </c>
      <c r="C268" s="14" t="s">
        <v>7</v>
      </c>
      <c r="D268" s="14" t="s">
        <v>9</v>
      </c>
      <c r="E268" s="15">
        <v>1540.4092537400004</v>
      </c>
      <c r="F268" s="15">
        <v>127.313120782</v>
      </c>
      <c r="G268" s="14">
        <v>2020</v>
      </c>
      <c r="H268" s="14" t="s">
        <v>5</v>
      </c>
      <c r="I268" s="14" t="s">
        <v>7</v>
      </c>
      <c r="J268" s="14" t="s">
        <v>9</v>
      </c>
      <c r="K268" s="12">
        <f>E268-E266*(1.2406/1.4399)</f>
        <v>1329.9489817760004</v>
      </c>
      <c r="L268" s="12">
        <f>F268-F266*(1.2406/1.4399)</f>
        <v>109.969272256</v>
      </c>
    </row>
    <row r="269" spans="1:12" x14ac:dyDescent="0.25">
      <c r="A269" s="12">
        <v>2020</v>
      </c>
      <c r="B269" s="12" t="s">
        <v>5</v>
      </c>
      <c r="C269" s="12" t="s">
        <v>18</v>
      </c>
      <c r="D269" s="12" t="s">
        <v>17</v>
      </c>
      <c r="E269" s="15">
        <v>2038.1694655020001</v>
      </c>
      <c r="F269" s="15">
        <v>169.38845218500001</v>
      </c>
      <c r="G269" s="12">
        <v>2020</v>
      </c>
      <c r="H269" s="12" t="s">
        <v>5</v>
      </c>
      <c r="I269" s="12" t="s">
        <v>18</v>
      </c>
      <c r="J269" s="12" t="s">
        <v>17</v>
      </c>
      <c r="K269" s="19">
        <f>E269-E268-E267</f>
        <v>224.49057237199975</v>
      </c>
      <c r="L269" s="19">
        <f>F269-F268-F267</f>
        <v>19.182312683000006</v>
      </c>
    </row>
    <row r="270" spans="1:12" x14ac:dyDescent="0.25">
      <c r="A270" s="16">
        <v>2020</v>
      </c>
      <c r="B270" s="16" t="s">
        <v>5</v>
      </c>
      <c r="C270" s="16" t="s">
        <v>18</v>
      </c>
      <c r="D270" s="16" t="s">
        <v>21</v>
      </c>
      <c r="E270" s="15">
        <v>2720.0125059194993</v>
      </c>
      <c r="F270" s="15">
        <v>207.29311919249997</v>
      </c>
      <c r="G270" s="16">
        <v>2020</v>
      </c>
      <c r="H270" s="16" t="s">
        <v>5</v>
      </c>
      <c r="I270" s="16" t="s">
        <v>18</v>
      </c>
      <c r="J270" s="16" t="s">
        <v>21</v>
      </c>
      <c r="K270" s="19">
        <f t="shared" ref="K270:L272" si="24">E270-E269</f>
        <v>681.8430404174992</v>
      </c>
      <c r="L270" s="19">
        <f t="shared" si="24"/>
        <v>37.904667007499967</v>
      </c>
    </row>
    <row r="271" spans="1:12" x14ac:dyDescent="0.25">
      <c r="A271" s="17">
        <v>2020</v>
      </c>
      <c r="B271" s="17" t="s">
        <v>5</v>
      </c>
      <c r="C271" s="17" t="s">
        <v>18</v>
      </c>
      <c r="D271" s="17" t="s">
        <v>22</v>
      </c>
      <c r="E271" s="15">
        <v>3100.2271470848</v>
      </c>
      <c r="F271" s="15">
        <v>241.64410287979999</v>
      </c>
      <c r="G271" s="17">
        <v>2020</v>
      </c>
      <c r="H271" s="17" t="s">
        <v>5</v>
      </c>
      <c r="I271" s="17" t="s">
        <v>18</v>
      </c>
      <c r="J271" s="17" t="s">
        <v>22</v>
      </c>
      <c r="K271" s="19">
        <f t="shared" si="24"/>
        <v>380.21464116530069</v>
      </c>
      <c r="L271" s="19">
        <f t="shared" si="24"/>
        <v>34.350983687300015</v>
      </c>
    </row>
    <row r="272" spans="1:12" x14ac:dyDescent="0.25">
      <c r="A272" s="18">
        <v>2020</v>
      </c>
      <c r="B272" s="18" t="s">
        <v>5</v>
      </c>
      <c r="C272" s="18" t="s">
        <v>18</v>
      </c>
      <c r="D272" s="18" t="s">
        <v>23</v>
      </c>
      <c r="E272" s="15">
        <v>3794.0096099999996</v>
      </c>
      <c r="F272" s="15">
        <v>292.34323000000001</v>
      </c>
      <c r="G272" s="18">
        <v>2020</v>
      </c>
      <c r="H272" s="18" t="s">
        <v>5</v>
      </c>
      <c r="I272" s="18" t="s">
        <v>18</v>
      </c>
      <c r="J272" s="18" t="s">
        <v>23</v>
      </c>
      <c r="K272" s="19">
        <f t="shared" si="24"/>
        <v>693.78246291519963</v>
      </c>
      <c r="L272" s="19">
        <f t="shared" si="24"/>
        <v>50.699127120200018</v>
      </c>
    </row>
    <row r="273" spans="1:12" x14ac:dyDescent="0.25">
      <c r="A273" s="14">
        <v>2020</v>
      </c>
      <c r="B273" s="14" t="s">
        <v>5</v>
      </c>
      <c r="C273" s="14" t="s">
        <v>7</v>
      </c>
      <c r="D273" s="14" t="s">
        <v>6</v>
      </c>
      <c r="E273" s="15">
        <v>141.05893610999999</v>
      </c>
      <c r="F273" s="15">
        <v>11.624544615</v>
      </c>
      <c r="G273" s="14">
        <v>2020</v>
      </c>
      <c r="H273" s="14" t="s">
        <v>5</v>
      </c>
      <c r="I273" s="14" t="s">
        <v>7</v>
      </c>
      <c r="J273" s="14" t="s">
        <v>6</v>
      </c>
      <c r="K273" s="19">
        <f>E273</f>
        <v>141.05893610999999</v>
      </c>
      <c r="L273" s="19">
        <f>F273</f>
        <v>11.624544615</v>
      </c>
    </row>
    <row r="274" spans="1:12" x14ac:dyDescent="0.25">
      <c r="A274" s="14">
        <v>2020</v>
      </c>
      <c r="B274" s="14" t="s">
        <v>5</v>
      </c>
      <c r="C274" s="14" t="s">
        <v>7</v>
      </c>
      <c r="D274" s="14" t="s">
        <v>8</v>
      </c>
      <c r="E274" s="15">
        <v>157.82417675999997</v>
      </c>
      <c r="F274" s="15">
        <v>13.221636480000001</v>
      </c>
      <c r="G274" s="14">
        <v>2020</v>
      </c>
      <c r="H274" s="14" t="s">
        <v>5</v>
      </c>
      <c r="I274" s="14" t="s">
        <v>7</v>
      </c>
      <c r="J274" s="14" t="s">
        <v>8</v>
      </c>
      <c r="K274" s="12">
        <f>E274-E273*(0.1151/0.8315)</f>
        <v>138.29815926599997</v>
      </c>
      <c r="L274" s="12">
        <f>F274-F273*(0.1151/0.8315)</f>
        <v>11.612514309000002</v>
      </c>
    </row>
    <row r="275" spans="1:12" x14ac:dyDescent="0.25">
      <c r="A275" s="14">
        <v>2020</v>
      </c>
      <c r="B275" s="14" t="s">
        <v>5</v>
      </c>
      <c r="C275" s="14" t="s">
        <v>7</v>
      </c>
      <c r="D275" s="14" t="s">
        <v>9</v>
      </c>
      <c r="E275" s="15">
        <v>889.53408040000022</v>
      </c>
      <c r="F275" s="15">
        <v>73.519007719999991</v>
      </c>
      <c r="G275" s="14">
        <v>2020</v>
      </c>
      <c r="H275" s="14" t="s">
        <v>5</v>
      </c>
      <c r="I275" s="14" t="s">
        <v>7</v>
      </c>
      <c r="J275" s="14" t="s">
        <v>9</v>
      </c>
      <c r="K275" s="12">
        <f>E275-E274*(0.7164/0.8315)</f>
        <v>753.55664175795096</v>
      </c>
      <c r="L275" s="12">
        <f>F275-F274*(0.7164/0.8315)</f>
        <v>62.127570108127472</v>
      </c>
    </row>
    <row r="276" spans="1:12" x14ac:dyDescent="0.25">
      <c r="A276" s="12">
        <v>2020</v>
      </c>
      <c r="B276" s="12" t="s">
        <v>5</v>
      </c>
      <c r="C276" s="12" t="s">
        <v>19</v>
      </c>
      <c r="D276" s="12" t="s">
        <v>24</v>
      </c>
      <c r="E276" s="15">
        <v>1694.1204004859997</v>
      </c>
      <c r="F276" s="15">
        <v>136.62694886399998</v>
      </c>
      <c r="G276" s="12">
        <v>2020</v>
      </c>
      <c r="H276" s="12" t="s">
        <v>5</v>
      </c>
      <c r="I276" s="12" t="s">
        <v>19</v>
      </c>
      <c r="J276" s="12" t="s">
        <v>24</v>
      </c>
      <c r="K276" s="19">
        <f>E276-E275-E274</f>
        <v>646.76214332599943</v>
      </c>
      <c r="L276" s="19">
        <f>F276-F275-F274</f>
        <v>49.886304663999994</v>
      </c>
    </row>
    <row r="277" spans="1:12" x14ac:dyDescent="0.25">
      <c r="A277" s="17">
        <v>2020</v>
      </c>
      <c r="B277" s="17" t="s">
        <v>5</v>
      </c>
      <c r="C277" s="17" t="s">
        <v>19</v>
      </c>
      <c r="D277" s="17" t="s">
        <v>25</v>
      </c>
      <c r="E277" s="15">
        <v>2074.3570027625001</v>
      </c>
      <c r="F277" s="15">
        <v>170.97975133999998</v>
      </c>
      <c r="G277" s="17">
        <v>2020</v>
      </c>
      <c r="H277" s="17" t="s">
        <v>5</v>
      </c>
      <c r="I277" s="17" t="s">
        <v>19</v>
      </c>
      <c r="J277" s="17" t="s">
        <v>25</v>
      </c>
      <c r="K277" s="19">
        <f>E277-E276</f>
        <v>380.23660227650043</v>
      </c>
      <c r="L277" s="19">
        <f>F277-F276</f>
        <v>34.352802475999994</v>
      </c>
    </row>
    <row r="278" spans="1:12" x14ac:dyDescent="0.25">
      <c r="A278" s="18">
        <v>2020</v>
      </c>
      <c r="B278" s="18" t="s">
        <v>5</v>
      </c>
      <c r="C278" s="18" t="s">
        <v>19</v>
      </c>
      <c r="D278" s="18" t="s">
        <v>26</v>
      </c>
      <c r="E278" s="15">
        <v>2768.1394299999997</v>
      </c>
      <c r="F278" s="15">
        <v>221.67887999999999</v>
      </c>
      <c r="G278" s="18">
        <v>2020</v>
      </c>
      <c r="H278" s="18" t="s">
        <v>5</v>
      </c>
      <c r="I278" s="18" t="s">
        <v>19</v>
      </c>
      <c r="J278" s="18" t="s">
        <v>26</v>
      </c>
      <c r="K278" s="19">
        <f>E278-E277</f>
        <v>693.78242723749963</v>
      </c>
      <c r="L278" s="19">
        <f>F278-F277</f>
        <v>50.699128660000014</v>
      </c>
    </row>
    <row r="279" spans="1:12" x14ac:dyDescent="0.25">
      <c r="A279" s="14">
        <v>2020</v>
      </c>
      <c r="B279" s="14" t="s">
        <v>5</v>
      </c>
      <c r="C279" s="14" t="s">
        <v>7</v>
      </c>
      <c r="D279" s="14" t="s">
        <v>6</v>
      </c>
      <c r="E279" s="15">
        <v>216.07548637799999</v>
      </c>
      <c r="F279" s="15">
        <v>17.806593477</v>
      </c>
      <c r="G279" s="14">
        <v>2020</v>
      </c>
      <c r="H279" s="14" t="s">
        <v>5</v>
      </c>
      <c r="I279" s="14" t="s">
        <v>7</v>
      </c>
      <c r="J279" s="14" t="s">
        <v>6</v>
      </c>
      <c r="K279" s="19">
        <f>E279</f>
        <v>216.07548637799999</v>
      </c>
      <c r="L279" s="19">
        <f>F279</f>
        <v>17.806593477</v>
      </c>
    </row>
    <row r="280" spans="1:12" x14ac:dyDescent="0.25">
      <c r="A280" s="14">
        <v>2020</v>
      </c>
      <c r="B280" s="14" t="s">
        <v>5</v>
      </c>
      <c r="C280" s="14" t="s">
        <v>7</v>
      </c>
      <c r="D280" s="14" t="s">
        <v>8</v>
      </c>
      <c r="E280" s="15">
        <v>241.70480403799996</v>
      </c>
      <c r="F280" s="15">
        <v>20.248691424</v>
      </c>
      <c r="G280" s="14">
        <v>2020</v>
      </c>
      <c r="H280" s="14" t="s">
        <v>5</v>
      </c>
      <c r="I280" s="14" t="s">
        <v>7</v>
      </c>
      <c r="J280" s="14" t="s">
        <v>8</v>
      </c>
      <c r="K280" s="12">
        <f>E280-E279*(0.1762/1.2737)</f>
        <v>211.81354180999998</v>
      </c>
      <c r="L280" s="12">
        <f>F280-F279*(0.1762/1.2737)</f>
        <v>17.785378422000001</v>
      </c>
    </row>
    <row r="281" spans="1:12" x14ac:dyDescent="0.25">
      <c r="A281" s="14">
        <v>2020</v>
      </c>
      <c r="B281" s="14" t="s">
        <v>5</v>
      </c>
      <c r="C281" s="14" t="s">
        <v>7</v>
      </c>
      <c r="D281" s="14" t="s">
        <v>9</v>
      </c>
      <c r="E281" s="15">
        <v>1362.6427427200001</v>
      </c>
      <c r="F281" s="15">
        <v>112.62091529599999</v>
      </c>
      <c r="G281" s="14">
        <v>2020</v>
      </c>
      <c r="H281" s="14" t="s">
        <v>5</v>
      </c>
      <c r="I281" s="14" t="s">
        <v>7</v>
      </c>
      <c r="J281" s="14" t="s">
        <v>9</v>
      </c>
      <c r="K281" s="12">
        <f>E281-E279*(1.0975/1.2737)</f>
        <v>1176.4585185700003</v>
      </c>
      <c r="L281" s="12">
        <f>F281-F279*(1.0975/1.2737)</f>
        <v>97.277634820999992</v>
      </c>
    </row>
    <row r="282" spans="1:12" x14ac:dyDescent="0.25">
      <c r="A282" s="12">
        <v>2020</v>
      </c>
      <c r="B282" s="12" t="s">
        <v>5</v>
      </c>
      <c r="C282" s="12" t="s">
        <v>20</v>
      </c>
      <c r="D282" s="12" t="s">
        <v>28</v>
      </c>
      <c r="E282" s="15">
        <v>2784.2707189349999</v>
      </c>
      <c r="F282" s="15">
        <v>229.15242980400001</v>
      </c>
      <c r="G282" s="12">
        <v>2020</v>
      </c>
      <c r="H282" s="12" t="s">
        <v>5</v>
      </c>
      <c r="I282" s="12" t="s">
        <v>20</v>
      </c>
      <c r="J282" s="12" t="s">
        <v>28</v>
      </c>
      <c r="K282" s="19">
        <f>E282-E281-E280</f>
        <v>1179.9231721769997</v>
      </c>
      <c r="L282" s="19">
        <f>F282-F281-F280</f>
        <v>96.282823084000015</v>
      </c>
    </row>
    <row r="283" spans="1:12" x14ac:dyDescent="0.25">
      <c r="A283" s="16">
        <v>2020</v>
      </c>
      <c r="B283" s="16" t="s">
        <v>5</v>
      </c>
      <c r="C283" s="16" t="s">
        <v>20</v>
      </c>
      <c r="D283" s="16" t="s">
        <v>27</v>
      </c>
      <c r="E283" s="15">
        <v>3465.9188968799995</v>
      </c>
      <c r="F283" s="15">
        <v>267.04258300499998</v>
      </c>
      <c r="G283" s="16">
        <v>2020</v>
      </c>
      <c r="H283" s="16" t="s">
        <v>5</v>
      </c>
      <c r="I283" s="16" t="s">
        <v>20</v>
      </c>
      <c r="J283" s="16" t="s">
        <v>27</v>
      </c>
      <c r="K283" s="19">
        <f t="shared" ref="K283:L285" si="25">E283-E282</f>
        <v>681.64817794499959</v>
      </c>
      <c r="L283" s="19">
        <f t="shared" si="25"/>
        <v>37.890153200999976</v>
      </c>
    </row>
    <row r="284" spans="1:12" x14ac:dyDescent="0.25">
      <c r="A284" s="17">
        <v>2020</v>
      </c>
      <c r="B284" s="17" t="s">
        <v>5</v>
      </c>
      <c r="C284" s="17" t="s">
        <v>20</v>
      </c>
      <c r="D284" s="17" t="s">
        <v>29</v>
      </c>
      <c r="E284" s="15">
        <v>3846.1370117102997</v>
      </c>
      <c r="F284" s="15">
        <v>301.39384011750002</v>
      </c>
      <c r="G284" s="17">
        <v>2020</v>
      </c>
      <c r="H284" s="17" t="s">
        <v>5</v>
      </c>
      <c r="I284" s="17" t="s">
        <v>20</v>
      </c>
      <c r="J284" s="17" t="s">
        <v>29</v>
      </c>
      <c r="K284" s="19">
        <f t="shared" si="25"/>
        <v>380.21811483030024</v>
      </c>
      <c r="L284" s="19">
        <f t="shared" si="25"/>
        <v>34.351257112500036</v>
      </c>
    </row>
    <row r="285" spans="1:12" x14ac:dyDescent="0.25">
      <c r="A285" s="18">
        <v>2020</v>
      </c>
      <c r="B285" s="18" t="s">
        <v>5</v>
      </c>
      <c r="C285" s="18" t="s">
        <v>20</v>
      </c>
      <c r="D285" s="18" t="s">
        <v>30</v>
      </c>
      <c r="E285" s="15">
        <v>4539.9194699999998</v>
      </c>
      <c r="F285" s="15">
        <v>352.09296999999998</v>
      </c>
      <c r="G285" s="18">
        <v>2020</v>
      </c>
      <c r="H285" s="18" t="s">
        <v>5</v>
      </c>
      <c r="I285" s="18" t="s">
        <v>20</v>
      </c>
      <c r="J285" s="18" t="s">
        <v>30</v>
      </c>
      <c r="K285" s="19">
        <f t="shared" si="25"/>
        <v>693.78245828970012</v>
      </c>
      <c r="L285" s="19">
        <f t="shared" si="25"/>
        <v>50.69912988249996</v>
      </c>
    </row>
    <row r="286" spans="1:12" x14ac:dyDescent="0.25">
      <c r="E286" s="15"/>
      <c r="F286" s="15"/>
    </row>
    <row r="287" spans="1:12" x14ac:dyDescent="0.25">
      <c r="A287" s="14">
        <v>2020</v>
      </c>
      <c r="B287" s="14" t="s">
        <v>36</v>
      </c>
      <c r="C287" s="14" t="s">
        <v>7</v>
      </c>
      <c r="D287" s="14" t="s">
        <v>6</v>
      </c>
      <c r="E287" s="15">
        <v>275.93254388699995</v>
      </c>
      <c r="F287" s="15">
        <v>16.806253618</v>
      </c>
      <c r="G287" s="14">
        <v>2020</v>
      </c>
      <c r="H287" s="14" t="s">
        <v>36</v>
      </c>
      <c r="I287" s="14" t="s">
        <v>7</v>
      </c>
      <c r="J287" s="14" t="s">
        <v>6</v>
      </c>
      <c r="K287" s="19">
        <f>E287</f>
        <v>275.93254388699995</v>
      </c>
      <c r="L287" s="19">
        <f>F287</f>
        <v>16.806253618</v>
      </c>
    </row>
    <row r="288" spans="1:12" x14ac:dyDescent="0.25">
      <c r="A288" s="14">
        <v>2020</v>
      </c>
      <c r="B288" s="14" t="s">
        <v>36</v>
      </c>
      <c r="C288" s="14" t="s">
        <v>7</v>
      </c>
      <c r="D288" s="14" t="s">
        <v>8</v>
      </c>
      <c r="E288" s="15">
        <v>323.93320905000002</v>
      </c>
      <c r="F288" s="15">
        <v>17.84386538</v>
      </c>
      <c r="G288" s="14">
        <v>2020</v>
      </c>
      <c r="H288" s="14" t="s">
        <v>36</v>
      </c>
      <c r="I288" s="14" t="s">
        <v>7</v>
      </c>
      <c r="J288" s="14" t="s">
        <v>8</v>
      </c>
      <c r="K288" s="12">
        <f>E288-E287*(0.1993/1.4399)</f>
        <v>285.740726241</v>
      </c>
      <c r="L288" s="12">
        <f>F288-F287*(0.1993/1.4399)</f>
        <v>15.517671654000001</v>
      </c>
    </row>
    <row r="289" spans="1:12" x14ac:dyDescent="0.25">
      <c r="A289" s="14">
        <v>2020</v>
      </c>
      <c r="B289" s="14" t="s">
        <v>36</v>
      </c>
      <c r="C289" s="14" t="s">
        <v>7</v>
      </c>
      <c r="D289" s="14" t="s">
        <v>9</v>
      </c>
      <c r="E289" s="15">
        <v>1813.7468293400002</v>
      </c>
      <c r="F289" s="15">
        <v>100.050979239</v>
      </c>
      <c r="G289" s="14">
        <v>2020</v>
      </c>
      <c r="H289" s="14" t="s">
        <v>36</v>
      </c>
      <c r="I289" s="14" t="s">
        <v>7</v>
      </c>
      <c r="J289" s="14" t="s">
        <v>9</v>
      </c>
      <c r="K289" s="12">
        <f>E289-E287*(1.2406/1.4399)</f>
        <v>1576.0067682620002</v>
      </c>
      <c r="L289" s="12">
        <f>F289-F287*(1.2406/1.4399)</f>
        <v>85.570919347</v>
      </c>
    </row>
    <row r="290" spans="1:12" x14ac:dyDescent="0.25">
      <c r="A290" s="12">
        <v>2020</v>
      </c>
      <c r="B290" s="12" t="s">
        <v>36</v>
      </c>
      <c r="C290" s="12" t="s">
        <v>18</v>
      </c>
      <c r="D290" s="12" t="s">
        <v>17</v>
      </c>
      <c r="E290" s="15">
        <v>2405.6348548439996</v>
      </c>
      <c r="F290" s="15">
        <v>132.51435718599998</v>
      </c>
      <c r="G290" s="12">
        <v>2020</v>
      </c>
      <c r="H290" s="12" t="s">
        <v>36</v>
      </c>
      <c r="I290" s="12" t="s">
        <v>18</v>
      </c>
      <c r="J290" s="12" t="s">
        <v>17</v>
      </c>
      <c r="K290" s="19">
        <f>E290-E289-E288</f>
        <v>267.9548164539994</v>
      </c>
      <c r="L290" s="19">
        <f>F290-F289-F288</f>
        <v>14.619512566999983</v>
      </c>
    </row>
    <row r="291" spans="1:12" x14ac:dyDescent="0.25">
      <c r="A291" s="16">
        <v>2020</v>
      </c>
      <c r="B291" s="16" t="s">
        <v>36</v>
      </c>
      <c r="C291" s="16" t="s">
        <v>18</v>
      </c>
      <c r="D291" s="16" t="s">
        <v>21</v>
      </c>
      <c r="E291" s="15">
        <v>3103.289170344</v>
      </c>
      <c r="F291" s="15">
        <v>168.75921079049999</v>
      </c>
      <c r="G291" s="16">
        <v>2020</v>
      </c>
      <c r="H291" s="16" t="s">
        <v>36</v>
      </c>
      <c r="I291" s="16" t="s">
        <v>18</v>
      </c>
      <c r="J291" s="16" t="s">
        <v>21</v>
      </c>
      <c r="K291" s="19">
        <f t="shared" ref="K291:L293" si="26">E291-E290</f>
        <v>697.65431550000039</v>
      </c>
      <c r="L291" s="19">
        <f t="shared" si="26"/>
        <v>36.244853604500008</v>
      </c>
    </row>
    <row r="292" spans="1:12" x14ac:dyDescent="0.25">
      <c r="A292" s="17">
        <v>2020</v>
      </c>
      <c r="B292" s="17" t="s">
        <v>36</v>
      </c>
      <c r="C292" s="17" t="s">
        <v>18</v>
      </c>
      <c r="D292" s="17" t="s">
        <v>22</v>
      </c>
      <c r="E292" s="15">
        <v>3539.8456134749999</v>
      </c>
      <c r="F292" s="15">
        <v>197.14704544150001</v>
      </c>
      <c r="G292" s="17">
        <v>2020</v>
      </c>
      <c r="H292" s="17" t="s">
        <v>36</v>
      </c>
      <c r="I292" s="17" t="s">
        <v>18</v>
      </c>
      <c r="J292" s="17" t="s">
        <v>22</v>
      </c>
      <c r="K292" s="19">
        <f t="shared" si="26"/>
        <v>436.55644313099992</v>
      </c>
      <c r="L292" s="19">
        <f t="shared" si="26"/>
        <v>28.38783465100002</v>
      </c>
    </row>
    <row r="293" spans="1:12" x14ac:dyDescent="0.25">
      <c r="A293" s="18">
        <v>2020</v>
      </c>
      <c r="B293" s="18" t="s">
        <v>36</v>
      </c>
      <c r="C293" s="18" t="s">
        <v>18</v>
      </c>
      <c r="D293" s="18" t="s">
        <v>23</v>
      </c>
      <c r="E293" s="15">
        <v>4243.0448299999998</v>
      </c>
      <c r="F293" s="15">
        <v>246.85762</v>
      </c>
      <c r="G293" s="18">
        <v>2020</v>
      </c>
      <c r="H293" s="18" t="s">
        <v>36</v>
      </c>
      <c r="I293" s="18" t="s">
        <v>18</v>
      </c>
      <c r="J293" s="18" t="s">
        <v>23</v>
      </c>
      <c r="K293" s="19">
        <f t="shared" si="26"/>
        <v>703.19921652499988</v>
      </c>
      <c r="L293" s="19">
        <f t="shared" si="26"/>
        <v>49.710574558499985</v>
      </c>
    </row>
    <row r="294" spans="1:12" x14ac:dyDescent="0.25">
      <c r="A294" s="14">
        <v>2020</v>
      </c>
      <c r="B294" s="14" t="s">
        <v>36</v>
      </c>
      <c r="C294" s="14" t="s">
        <v>7</v>
      </c>
      <c r="D294" s="14" t="s">
        <v>6</v>
      </c>
      <c r="E294" s="15">
        <v>159.34294759499997</v>
      </c>
      <c r="F294" s="15">
        <v>9.7051183300000012</v>
      </c>
      <c r="G294" s="14">
        <v>2020</v>
      </c>
      <c r="H294" s="14" t="s">
        <v>36</v>
      </c>
      <c r="I294" s="14" t="s">
        <v>7</v>
      </c>
      <c r="J294" s="14" t="s">
        <v>6</v>
      </c>
      <c r="K294" s="19">
        <f>E294</f>
        <v>159.34294759499997</v>
      </c>
      <c r="L294" s="19">
        <f>F294</f>
        <v>9.7051183300000012</v>
      </c>
    </row>
    <row r="295" spans="1:12" x14ac:dyDescent="0.25">
      <c r="A295" s="14">
        <v>2020</v>
      </c>
      <c r="B295" s="14" t="s">
        <v>36</v>
      </c>
      <c r="C295" s="14" t="s">
        <v>7</v>
      </c>
      <c r="D295" s="14" t="s">
        <v>8</v>
      </c>
      <c r="E295" s="15">
        <v>187.08442020000001</v>
      </c>
      <c r="F295" s="15">
        <v>10.30554792</v>
      </c>
      <c r="G295" s="14">
        <v>2020</v>
      </c>
      <c r="H295" s="14" t="s">
        <v>36</v>
      </c>
      <c r="I295" s="14" t="s">
        <v>7</v>
      </c>
      <c r="J295" s="14" t="s">
        <v>8</v>
      </c>
      <c r="K295" s="12">
        <f>E295-E294*(0.1151/0.8315)</f>
        <v>165.02744693700001</v>
      </c>
      <c r="L295" s="12">
        <f>F295-F294*(0.1151/0.8315)</f>
        <v>8.9621214380000005</v>
      </c>
    </row>
    <row r="296" spans="1:12" x14ac:dyDescent="0.25">
      <c r="A296" s="14">
        <v>2020</v>
      </c>
      <c r="B296" s="14" t="s">
        <v>36</v>
      </c>
      <c r="C296" s="14" t="s">
        <v>7</v>
      </c>
      <c r="D296" s="14" t="s">
        <v>9</v>
      </c>
      <c r="E296" s="15">
        <v>1047.3772564000001</v>
      </c>
      <c r="F296" s="15">
        <v>57.776045939999996</v>
      </c>
      <c r="G296" s="14">
        <v>2020</v>
      </c>
      <c r="H296" s="14" t="s">
        <v>36</v>
      </c>
      <c r="I296" s="14" t="s">
        <v>7</v>
      </c>
      <c r="J296" s="14" t="s">
        <v>9</v>
      </c>
      <c r="K296" s="12">
        <f>E296-E295*(0.7164/0.8315)</f>
        <v>886.18990988012035</v>
      </c>
      <c r="L296" s="12">
        <f>F296-F295*(0.7164/0.8315)</f>
        <v>48.897038688180395</v>
      </c>
    </row>
    <row r="297" spans="1:12" x14ac:dyDescent="0.25">
      <c r="A297" s="12">
        <v>2020</v>
      </c>
      <c r="B297" s="12" t="s">
        <v>36</v>
      </c>
      <c r="C297" s="12" t="s">
        <v>19</v>
      </c>
      <c r="D297" s="12" t="s">
        <v>24</v>
      </c>
      <c r="E297" s="15">
        <v>1965.9831004799998</v>
      </c>
      <c r="F297" s="15">
        <v>109.069936434</v>
      </c>
      <c r="G297" s="12">
        <v>2020</v>
      </c>
      <c r="H297" s="12" t="s">
        <v>36</v>
      </c>
      <c r="I297" s="12" t="s">
        <v>19</v>
      </c>
      <c r="J297" s="12" t="s">
        <v>24</v>
      </c>
      <c r="K297" s="19">
        <f>E297-E296-E295</f>
        <v>731.5214238799997</v>
      </c>
      <c r="L297" s="19">
        <f>F297-F296-F295</f>
        <v>40.988342574000001</v>
      </c>
    </row>
    <row r="298" spans="1:12" x14ac:dyDescent="0.25">
      <c r="A298" s="17">
        <v>2020</v>
      </c>
      <c r="B298" s="17" t="s">
        <v>36</v>
      </c>
      <c r="C298" s="17" t="s">
        <v>19</v>
      </c>
      <c r="D298" s="17" t="s">
        <v>25</v>
      </c>
      <c r="E298" s="15">
        <v>2402.5652388455997</v>
      </c>
      <c r="F298" s="15">
        <v>137.45921090370001</v>
      </c>
      <c r="G298" s="17">
        <v>2020</v>
      </c>
      <c r="H298" s="17" t="s">
        <v>36</v>
      </c>
      <c r="I298" s="17" t="s">
        <v>19</v>
      </c>
      <c r="J298" s="17" t="s">
        <v>25</v>
      </c>
      <c r="K298" s="19">
        <f>E298-E297</f>
        <v>436.5821383655998</v>
      </c>
      <c r="L298" s="19">
        <f>F298-F297</f>
        <v>28.389274469700013</v>
      </c>
    </row>
    <row r="299" spans="1:12" x14ac:dyDescent="0.25">
      <c r="A299" s="18">
        <v>2020</v>
      </c>
      <c r="B299" s="18" t="s">
        <v>36</v>
      </c>
      <c r="C299" s="18" t="s">
        <v>19</v>
      </c>
      <c r="D299" s="18" t="s">
        <v>26</v>
      </c>
      <c r="E299" s="15">
        <v>3105.7644599999994</v>
      </c>
      <c r="F299" s="15">
        <v>187.16979000000001</v>
      </c>
      <c r="G299" s="18">
        <v>2020</v>
      </c>
      <c r="H299" s="18" t="s">
        <v>36</v>
      </c>
      <c r="I299" s="18" t="s">
        <v>19</v>
      </c>
      <c r="J299" s="18" t="s">
        <v>26</v>
      </c>
      <c r="K299" s="19">
        <f>E299-E298</f>
        <v>703.19922115439977</v>
      </c>
      <c r="L299" s="19">
        <f>F299-F298</f>
        <v>49.710579096299995</v>
      </c>
    </row>
    <row r="300" spans="1:12" x14ac:dyDescent="0.25">
      <c r="A300" s="14">
        <v>2020</v>
      </c>
      <c r="B300" s="14" t="s">
        <v>36</v>
      </c>
      <c r="C300" s="14" t="s">
        <v>7</v>
      </c>
      <c r="D300" s="14" t="s">
        <v>6</v>
      </c>
      <c r="E300" s="15">
        <v>244.08311768099998</v>
      </c>
      <c r="F300" s="15">
        <v>14.866397134000001</v>
      </c>
      <c r="G300" s="14">
        <v>2020</v>
      </c>
      <c r="H300" s="14" t="s">
        <v>36</v>
      </c>
      <c r="I300" s="14" t="s">
        <v>7</v>
      </c>
      <c r="J300" s="14" t="s">
        <v>6</v>
      </c>
      <c r="K300" s="19">
        <f>E300</f>
        <v>244.08311768099998</v>
      </c>
      <c r="L300" s="19">
        <f>F300</f>
        <v>14.866397134000001</v>
      </c>
    </row>
    <row r="301" spans="1:12" x14ac:dyDescent="0.25">
      <c r="A301" s="14">
        <v>2020</v>
      </c>
      <c r="B301" s="14" t="s">
        <v>36</v>
      </c>
      <c r="C301" s="14" t="s">
        <v>7</v>
      </c>
      <c r="D301" s="14" t="s">
        <v>8</v>
      </c>
      <c r="E301" s="15">
        <v>286.51632501</v>
      </c>
      <c r="F301" s="15">
        <v>15.782755796</v>
      </c>
      <c r="G301" s="14">
        <v>2020</v>
      </c>
      <c r="H301" s="14" t="s">
        <v>36</v>
      </c>
      <c r="I301" s="14" t="s">
        <v>7</v>
      </c>
      <c r="J301" s="14" t="s">
        <v>8</v>
      </c>
      <c r="K301" s="12">
        <f>E301-E300*(0.1762/1.2737)</f>
        <v>252.750567504</v>
      </c>
      <c r="L301" s="12">
        <f>F301-F300*(0.1762/1.2737)</f>
        <v>13.726181111999999</v>
      </c>
    </row>
    <row r="302" spans="1:12" x14ac:dyDescent="0.25">
      <c r="A302" s="14">
        <v>2020</v>
      </c>
      <c r="B302" s="14" t="s">
        <v>36</v>
      </c>
      <c r="C302" s="14" t="s">
        <v>7</v>
      </c>
      <c r="D302" s="14" t="s">
        <v>9</v>
      </c>
      <c r="E302" s="15">
        <v>1604.4365795199999</v>
      </c>
      <c r="F302" s="15">
        <v>88.504882991999992</v>
      </c>
      <c r="G302" s="14">
        <v>2020</v>
      </c>
      <c r="H302" s="14" t="s">
        <v>36</v>
      </c>
      <c r="I302" s="14" t="s">
        <v>7</v>
      </c>
      <c r="J302" s="14" t="s">
        <v>9</v>
      </c>
      <c r="K302" s="12">
        <f>E302-E300*(1.0975/1.2737)</f>
        <v>1394.1192193449999</v>
      </c>
      <c r="L302" s="12">
        <f>F302-F300*(1.0975/1.2737)</f>
        <v>75.695060541999993</v>
      </c>
    </row>
    <row r="303" spans="1:12" x14ac:dyDescent="0.25">
      <c r="A303" s="12">
        <v>2020</v>
      </c>
      <c r="B303" s="12" t="s">
        <v>36</v>
      </c>
      <c r="C303" s="12" t="s">
        <v>20</v>
      </c>
      <c r="D303" s="12" t="s">
        <v>28</v>
      </c>
      <c r="E303" s="15">
        <v>3252.5836874340002</v>
      </c>
      <c r="F303" s="15">
        <v>181.349747775</v>
      </c>
      <c r="G303" s="12">
        <v>2020</v>
      </c>
      <c r="H303" s="12" t="s">
        <v>36</v>
      </c>
      <c r="I303" s="12" t="s">
        <v>20</v>
      </c>
      <c r="J303" s="12" t="s">
        <v>28</v>
      </c>
      <c r="K303" s="19">
        <f>E303-E302-E301</f>
        <v>1361.6307829040004</v>
      </c>
      <c r="L303" s="19">
        <f>F303-F302-F301</f>
        <v>77.062108987000002</v>
      </c>
    </row>
    <row r="304" spans="1:12" x14ac:dyDescent="0.25">
      <c r="A304" s="16">
        <v>2020</v>
      </c>
      <c r="B304" s="16" t="s">
        <v>36</v>
      </c>
      <c r="C304" s="16" t="s">
        <v>20</v>
      </c>
      <c r="D304" s="16" t="s">
        <v>27</v>
      </c>
      <c r="E304" s="15">
        <v>3950.0282637419996</v>
      </c>
      <c r="F304" s="15">
        <v>217.58159560499999</v>
      </c>
      <c r="G304" s="16">
        <v>2020</v>
      </c>
      <c r="H304" s="16" t="s">
        <v>36</v>
      </c>
      <c r="I304" s="16" t="s">
        <v>20</v>
      </c>
      <c r="J304" s="16" t="s">
        <v>27</v>
      </c>
      <c r="K304" s="19">
        <f t="shared" ref="K304:L306" si="27">E304-E303</f>
        <v>697.44457630799934</v>
      </c>
      <c r="L304" s="19">
        <f t="shared" si="27"/>
        <v>36.231847829999992</v>
      </c>
    </row>
    <row r="305" spans="1:12" x14ac:dyDescent="0.25">
      <c r="A305" s="17">
        <v>2020</v>
      </c>
      <c r="B305" s="17" t="s">
        <v>36</v>
      </c>
      <c r="C305" s="17" t="s">
        <v>20</v>
      </c>
      <c r="D305" s="17" t="s">
        <v>29</v>
      </c>
      <c r="E305" s="15">
        <v>4386.5886544978002</v>
      </c>
      <c r="F305" s="15">
        <v>245.96965543490001</v>
      </c>
      <c r="G305" s="17">
        <v>2020</v>
      </c>
      <c r="H305" s="17" t="s">
        <v>36</v>
      </c>
      <c r="I305" s="17" t="s">
        <v>20</v>
      </c>
      <c r="J305" s="17" t="s">
        <v>29</v>
      </c>
      <c r="K305" s="19">
        <f t="shared" si="27"/>
        <v>436.56039075580065</v>
      </c>
      <c r="L305" s="19">
        <f t="shared" si="27"/>
        <v>28.388059829900016</v>
      </c>
    </row>
    <row r="306" spans="1:12" x14ac:dyDescent="0.25">
      <c r="A306" s="18">
        <v>2020</v>
      </c>
      <c r="B306" s="18" t="s">
        <v>36</v>
      </c>
      <c r="C306" s="18" t="s">
        <v>20</v>
      </c>
      <c r="D306" s="18" t="s">
        <v>30</v>
      </c>
      <c r="E306" s="15">
        <v>5089.7878700000001</v>
      </c>
      <c r="F306" s="15">
        <v>295.68022999999999</v>
      </c>
      <c r="G306" s="18">
        <v>2020</v>
      </c>
      <c r="H306" s="18" t="s">
        <v>36</v>
      </c>
      <c r="I306" s="18" t="s">
        <v>20</v>
      </c>
      <c r="J306" s="18" t="s">
        <v>30</v>
      </c>
      <c r="K306" s="19">
        <f t="shared" si="27"/>
        <v>703.19921550219988</v>
      </c>
      <c r="L306" s="19">
        <f t="shared" si="27"/>
        <v>49.710574565099989</v>
      </c>
    </row>
    <row r="307" spans="1:12" x14ac:dyDescent="0.25">
      <c r="E307" s="15"/>
      <c r="F307" s="15"/>
    </row>
    <row r="308" spans="1:12" x14ac:dyDescent="0.25">
      <c r="A308" s="14">
        <v>2020</v>
      </c>
      <c r="B308" s="14" t="s">
        <v>34</v>
      </c>
      <c r="C308" s="14" t="s">
        <v>7</v>
      </c>
      <c r="D308" s="14" t="s">
        <v>6</v>
      </c>
      <c r="E308" s="15">
        <v>262.37274640499999</v>
      </c>
      <c r="F308" s="15">
        <v>20.062789054</v>
      </c>
      <c r="G308" s="14">
        <v>2020</v>
      </c>
      <c r="H308" s="14" t="s">
        <v>34</v>
      </c>
      <c r="I308" s="14" t="s">
        <v>7</v>
      </c>
      <c r="J308" s="14" t="s">
        <v>6</v>
      </c>
      <c r="K308" s="19">
        <f>E308</f>
        <v>262.37274640499999</v>
      </c>
      <c r="L308" s="19">
        <f>F308</f>
        <v>20.062789054</v>
      </c>
    </row>
    <row r="309" spans="1:12" x14ac:dyDescent="0.25">
      <c r="A309" s="14">
        <v>2020</v>
      </c>
      <c r="B309" s="14" t="s">
        <v>34</v>
      </c>
      <c r="C309" s="14" t="s">
        <v>7</v>
      </c>
      <c r="D309" s="14" t="s">
        <v>8</v>
      </c>
      <c r="E309" s="15">
        <v>301.05314007999999</v>
      </c>
      <c r="F309" s="15">
        <v>22.66754534</v>
      </c>
      <c r="G309" s="14">
        <v>2020</v>
      </c>
      <c r="H309" s="14" t="s">
        <v>34</v>
      </c>
      <c r="I309" s="14" t="s">
        <v>7</v>
      </c>
      <c r="J309" s="14" t="s">
        <v>8</v>
      </c>
      <c r="K309" s="12">
        <f>E309-E308*(0.1993/1.4399)</f>
        <v>264.73750124499998</v>
      </c>
      <c r="L309" s="12">
        <f>F309-F308*(0.1993/1.4399)</f>
        <v>19.890606762000001</v>
      </c>
    </row>
    <row r="310" spans="1:12" x14ac:dyDescent="0.25">
      <c r="A310" s="14">
        <v>2020</v>
      </c>
      <c r="B310" s="14" t="s">
        <v>34</v>
      </c>
      <c r="C310" s="14" t="s">
        <v>7</v>
      </c>
      <c r="D310" s="14" t="s">
        <v>9</v>
      </c>
      <c r="E310" s="15">
        <v>1690.3984560170002</v>
      </c>
      <c r="F310" s="15">
        <v>126.10591385800001</v>
      </c>
      <c r="G310" s="14">
        <v>2020</v>
      </c>
      <c r="H310" s="14" t="s">
        <v>34</v>
      </c>
      <c r="I310" s="14" t="s">
        <v>7</v>
      </c>
      <c r="J310" s="14" t="s">
        <v>9</v>
      </c>
      <c r="K310" s="12">
        <f>E310-E308*(1.2406/1.4399)</f>
        <v>1464.3413484470002</v>
      </c>
      <c r="L310" s="12">
        <f>F310-F308*(1.2406/1.4399)</f>
        <v>108.820063382</v>
      </c>
    </row>
    <row r="311" spans="1:12" x14ac:dyDescent="0.25">
      <c r="A311" s="12">
        <v>2020</v>
      </c>
      <c r="B311" s="12" t="s">
        <v>34</v>
      </c>
      <c r="C311" s="12" t="s">
        <v>18</v>
      </c>
      <c r="D311" s="12" t="s">
        <v>17</v>
      </c>
      <c r="E311" s="15">
        <v>2240.7922609139996</v>
      </c>
      <c r="F311" s="15">
        <v>167.86339587699999</v>
      </c>
      <c r="G311" s="12">
        <v>2020</v>
      </c>
      <c r="H311" s="12" t="s">
        <v>34</v>
      </c>
      <c r="I311" s="12" t="s">
        <v>18</v>
      </c>
      <c r="J311" s="12" t="s">
        <v>17</v>
      </c>
      <c r="K311" s="19">
        <f>E311-E310-E309</f>
        <v>249.34066481699944</v>
      </c>
      <c r="L311" s="19">
        <f>F311-F310-F309</f>
        <v>19.08993667899998</v>
      </c>
    </row>
    <row r="312" spans="1:12" x14ac:dyDescent="0.25">
      <c r="A312" s="16">
        <v>2020</v>
      </c>
      <c r="B312" s="16" t="s">
        <v>34</v>
      </c>
      <c r="C312" s="16" t="s">
        <v>18</v>
      </c>
      <c r="D312" s="16" t="s">
        <v>21</v>
      </c>
      <c r="E312" s="15">
        <v>2931.6750611609996</v>
      </c>
      <c r="F312" s="15">
        <v>205.73443194149999</v>
      </c>
      <c r="G312" s="16">
        <v>2020</v>
      </c>
      <c r="H312" s="16" t="s">
        <v>34</v>
      </c>
      <c r="I312" s="16" t="s">
        <v>18</v>
      </c>
      <c r="J312" s="16" t="s">
        <v>21</v>
      </c>
      <c r="K312" s="19">
        <f t="shared" ref="K312:L314" si="28">E312-E311</f>
        <v>690.88280024699998</v>
      </c>
      <c r="L312" s="19">
        <f t="shared" si="28"/>
        <v>37.871036064500004</v>
      </c>
    </row>
    <row r="313" spans="1:12" x14ac:dyDescent="0.25">
      <c r="A313" s="17">
        <v>2020</v>
      </c>
      <c r="B313" s="17" t="s">
        <v>34</v>
      </c>
      <c r="C313" s="17" t="s">
        <v>18</v>
      </c>
      <c r="D313" s="17" t="s">
        <v>22</v>
      </c>
      <c r="E313" s="15">
        <v>3344.0894440304996</v>
      </c>
      <c r="F313" s="15">
        <v>239.92022597539997</v>
      </c>
      <c r="G313" s="17">
        <v>2020</v>
      </c>
      <c r="H313" s="17" t="s">
        <v>34</v>
      </c>
      <c r="I313" s="17" t="s">
        <v>18</v>
      </c>
      <c r="J313" s="17" t="s">
        <v>22</v>
      </c>
      <c r="K313" s="19">
        <f t="shared" si="28"/>
        <v>412.41438286950006</v>
      </c>
      <c r="L313" s="19">
        <f t="shared" si="28"/>
        <v>34.185794033899981</v>
      </c>
    </row>
    <row r="314" spans="1:12" x14ac:dyDescent="0.25">
      <c r="A314" s="18">
        <v>2020</v>
      </c>
      <c r="B314" s="18" t="s">
        <v>34</v>
      </c>
      <c r="C314" s="18" t="s">
        <v>18</v>
      </c>
      <c r="D314" s="18" t="s">
        <v>23</v>
      </c>
      <c r="E314" s="15">
        <v>4043.25578</v>
      </c>
      <c r="F314" s="15">
        <v>290.59933999999998</v>
      </c>
      <c r="G314" s="18">
        <v>2020</v>
      </c>
      <c r="H314" s="18" t="s">
        <v>34</v>
      </c>
      <c r="I314" s="18" t="s">
        <v>18</v>
      </c>
      <c r="J314" s="18" t="s">
        <v>23</v>
      </c>
      <c r="K314" s="19">
        <f t="shared" si="28"/>
        <v>699.16633596950032</v>
      </c>
      <c r="L314" s="19">
        <f t="shared" si="28"/>
        <v>50.679114024600011</v>
      </c>
    </row>
    <row r="315" spans="1:12" x14ac:dyDescent="0.25">
      <c r="A315" s="14">
        <v>2020</v>
      </c>
      <c r="B315" s="14" t="s">
        <v>34</v>
      </c>
      <c r="C315" s="14" t="s">
        <v>7</v>
      </c>
      <c r="D315" s="14" t="s">
        <v>6</v>
      </c>
      <c r="E315" s="15">
        <v>151.512562425</v>
      </c>
      <c r="F315" s="15">
        <v>11.58567199</v>
      </c>
      <c r="G315" s="14">
        <v>2020</v>
      </c>
      <c r="H315" s="14" t="s">
        <v>34</v>
      </c>
      <c r="I315" s="14" t="s">
        <v>7</v>
      </c>
      <c r="J315" s="14" t="s">
        <v>6</v>
      </c>
      <c r="K315" s="19">
        <f>E315</f>
        <v>151.512562425</v>
      </c>
      <c r="L315" s="19">
        <f>F315</f>
        <v>11.58567199</v>
      </c>
    </row>
    <row r="316" spans="1:12" x14ac:dyDescent="0.25">
      <c r="A316" s="14">
        <v>2020</v>
      </c>
      <c r="B316" s="14" t="s">
        <v>34</v>
      </c>
      <c r="C316" s="14" t="s">
        <v>7</v>
      </c>
      <c r="D316" s="14" t="s">
        <v>8</v>
      </c>
      <c r="E316" s="15">
        <v>173.87026272</v>
      </c>
      <c r="F316" s="15">
        <v>13.091416559999999</v>
      </c>
      <c r="G316" s="14">
        <v>2020</v>
      </c>
      <c r="H316" s="14" t="s">
        <v>34</v>
      </c>
      <c r="I316" s="14" t="s">
        <v>7</v>
      </c>
      <c r="J316" s="14" t="s">
        <v>8</v>
      </c>
      <c r="K316" s="12">
        <f>E316-E315*(0.1151/0.8315)</f>
        <v>152.89720687499999</v>
      </c>
      <c r="L316" s="12">
        <f>F316-F315*(0.1151/0.8315)</f>
        <v>11.487675313999999</v>
      </c>
    </row>
    <row r="317" spans="1:12" x14ac:dyDescent="0.25">
      <c r="A317" s="14">
        <v>2020</v>
      </c>
      <c r="B317" s="14" t="s">
        <v>34</v>
      </c>
      <c r="C317" s="14" t="s">
        <v>7</v>
      </c>
      <c r="D317" s="14" t="s">
        <v>9</v>
      </c>
      <c r="E317" s="15">
        <v>976.14775582000004</v>
      </c>
      <c r="F317" s="15">
        <v>72.821886679999992</v>
      </c>
      <c r="G317" s="14">
        <v>2020</v>
      </c>
      <c r="H317" s="14" t="s">
        <v>34</v>
      </c>
      <c r="I317" s="14" t="s">
        <v>7</v>
      </c>
      <c r="J317" s="14" t="s">
        <v>9</v>
      </c>
      <c r="K317" s="12">
        <f>E317-E316*(0.7164/0.8315)</f>
        <v>826.34540318908239</v>
      </c>
      <c r="L317" s="12">
        <f>F317-F316*(0.7164/0.8315)</f>
        <v>61.542643356387245</v>
      </c>
    </row>
    <row r="318" spans="1:12" x14ac:dyDescent="0.25">
      <c r="A318" s="12">
        <v>2020</v>
      </c>
      <c r="B318" s="12" t="s">
        <v>34</v>
      </c>
      <c r="C318" s="12" t="s">
        <v>19</v>
      </c>
      <c r="D318" s="12" t="s">
        <v>24</v>
      </c>
      <c r="E318" s="15">
        <v>1845.2405038319998</v>
      </c>
      <c r="F318" s="15">
        <v>135.61948625399998</v>
      </c>
      <c r="G318" s="12">
        <v>2020</v>
      </c>
      <c r="H318" s="12" t="s">
        <v>34</v>
      </c>
      <c r="I318" s="12" t="s">
        <v>19</v>
      </c>
      <c r="J318" s="12" t="s">
        <v>24</v>
      </c>
      <c r="K318" s="19">
        <f>E318-E317-E316</f>
        <v>695.22248529199976</v>
      </c>
      <c r="L318" s="19">
        <f>F318-F317-F316</f>
        <v>49.70618301399999</v>
      </c>
    </row>
    <row r="319" spans="1:12" x14ac:dyDescent="0.25">
      <c r="A319" s="17">
        <v>2020</v>
      </c>
      <c r="B319" s="17" t="s">
        <v>34</v>
      </c>
      <c r="C319" s="17" t="s">
        <v>19</v>
      </c>
      <c r="D319" s="17" t="s">
        <v>25</v>
      </c>
      <c r="E319" s="15">
        <v>2257.6789067627997</v>
      </c>
      <c r="F319" s="15">
        <v>169.80708725529999</v>
      </c>
      <c r="G319" s="17">
        <v>2020</v>
      </c>
      <c r="H319" s="17" t="s">
        <v>34</v>
      </c>
      <c r="I319" s="17" t="s">
        <v>19</v>
      </c>
      <c r="J319" s="17" t="s">
        <v>25</v>
      </c>
      <c r="K319" s="19">
        <f>E319-E318</f>
        <v>412.43840293079984</v>
      </c>
      <c r="L319" s="19">
        <f>F319-F318</f>
        <v>34.18760100130001</v>
      </c>
    </row>
    <row r="320" spans="1:12" x14ac:dyDescent="0.25">
      <c r="A320" s="18">
        <v>2020</v>
      </c>
      <c r="B320" s="18" t="s">
        <v>34</v>
      </c>
      <c r="C320" s="18" t="s">
        <v>19</v>
      </c>
      <c r="D320" s="18" t="s">
        <v>26</v>
      </c>
      <c r="E320" s="15">
        <v>2956.8452600000005</v>
      </c>
      <c r="F320" s="15">
        <v>220.4862</v>
      </c>
      <c r="G320" s="18">
        <v>2020</v>
      </c>
      <c r="H320" s="18" t="s">
        <v>34</v>
      </c>
      <c r="I320" s="18" t="s">
        <v>19</v>
      </c>
      <c r="J320" s="18" t="s">
        <v>26</v>
      </c>
      <c r="K320" s="19">
        <f>E320-E319</f>
        <v>699.16635323720084</v>
      </c>
      <c r="L320" s="19">
        <f>F320-F319</f>
        <v>50.679112744700006</v>
      </c>
    </row>
    <row r="321" spans="1:12" x14ac:dyDescent="0.25">
      <c r="A321" s="14">
        <v>2020</v>
      </c>
      <c r="B321" s="14" t="s">
        <v>34</v>
      </c>
      <c r="C321" s="14" t="s">
        <v>7</v>
      </c>
      <c r="D321" s="14" t="s">
        <v>6</v>
      </c>
      <c r="E321" s="15">
        <v>232.08845551499999</v>
      </c>
      <c r="F321" s="15">
        <v>17.747048002</v>
      </c>
      <c r="G321" s="14">
        <v>2020</v>
      </c>
      <c r="H321" s="14" t="s">
        <v>34</v>
      </c>
      <c r="I321" s="14" t="s">
        <v>7</v>
      </c>
      <c r="J321" s="14" t="s">
        <v>6</v>
      </c>
      <c r="K321" s="19">
        <f>E321</f>
        <v>232.08845551499999</v>
      </c>
      <c r="L321" s="19">
        <f>F321</f>
        <v>17.747048002</v>
      </c>
    </row>
    <row r="322" spans="1:12" x14ac:dyDescent="0.25">
      <c r="A322" s="14">
        <v>2020</v>
      </c>
      <c r="B322" s="14" t="s">
        <v>34</v>
      </c>
      <c r="C322" s="14" t="s">
        <v>7</v>
      </c>
      <c r="D322" s="14" t="s">
        <v>8</v>
      </c>
      <c r="E322" s="15">
        <v>266.27908753599996</v>
      </c>
      <c r="F322" s="15">
        <v>20.049262027999998</v>
      </c>
      <c r="G322" s="14">
        <v>2020</v>
      </c>
      <c r="H322" s="14" t="s">
        <v>34</v>
      </c>
      <c r="I322" s="14" t="s">
        <v>7</v>
      </c>
      <c r="J322" s="14" t="s">
        <v>8</v>
      </c>
      <c r="K322" s="12">
        <f>E322-E321*(0.1762/1.2737)</f>
        <v>234.17263714599997</v>
      </c>
      <c r="L322" s="12">
        <f>F322-F321*(0.1762/1.2737)</f>
        <v>17.594186375999996</v>
      </c>
    </row>
    <row r="323" spans="1:12" x14ac:dyDescent="0.25">
      <c r="A323" s="14">
        <v>2020</v>
      </c>
      <c r="B323" s="14" t="s">
        <v>34</v>
      </c>
      <c r="C323" s="14" t="s">
        <v>7</v>
      </c>
      <c r="D323" s="14" t="s">
        <v>9</v>
      </c>
      <c r="E323" s="15">
        <v>1495.322871376</v>
      </c>
      <c r="F323" s="15">
        <v>111.55302262399999</v>
      </c>
      <c r="G323" s="14">
        <v>2020</v>
      </c>
      <c r="H323" s="14" t="s">
        <v>34</v>
      </c>
      <c r="I323" s="14" t="s">
        <v>7</v>
      </c>
      <c r="J323" s="14" t="s">
        <v>9</v>
      </c>
      <c r="K323" s="12">
        <f>E323-E321*(1.0975/1.2737)</f>
        <v>1295.3408662510001</v>
      </c>
      <c r="L323" s="12">
        <f>F323-F321*(1.0975/1.2737)</f>
        <v>96.261050273999999</v>
      </c>
    </row>
    <row r="324" spans="1:12" x14ac:dyDescent="0.25">
      <c r="A324" s="12">
        <v>2020</v>
      </c>
      <c r="B324" s="12" t="s">
        <v>34</v>
      </c>
      <c r="C324" s="12" t="s">
        <v>20</v>
      </c>
      <c r="D324" s="12" t="s">
        <v>28</v>
      </c>
      <c r="E324" s="15">
        <v>3045.3770052630002</v>
      </c>
      <c r="F324" s="15">
        <v>227.362082499</v>
      </c>
      <c r="G324" s="12">
        <v>2020</v>
      </c>
      <c r="H324" s="12" t="s">
        <v>34</v>
      </c>
      <c r="I324" s="12" t="s">
        <v>20</v>
      </c>
      <c r="J324" s="12" t="s">
        <v>28</v>
      </c>
      <c r="K324" s="19">
        <f>E324-E323-E322</f>
        <v>1283.7750463510004</v>
      </c>
      <c r="L324" s="19">
        <f>F324-F323-F322</f>
        <v>95.759797847000002</v>
      </c>
    </row>
    <row r="325" spans="1:12" x14ac:dyDescent="0.25">
      <c r="A325" s="16">
        <v>2020</v>
      </c>
      <c r="B325" s="16" t="s">
        <v>34</v>
      </c>
      <c r="C325" s="16" t="s">
        <v>20</v>
      </c>
      <c r="D325" s="16" t="s">
        <v>27</v>
      </c>
      <c r="E325" s="15">
        <v>3736.0566758129994</v>
      </c>
      <c r="F325" s="15">
        <v>265.21867203150003</v>
      </c>
      <c r="G325" s="16">
        <v>2020</v>
      </c>
      <c r="H325" s="16" t="s">
        <v>34</v>
      </c>
      <c r="I325" s="16" t="s">
        <v>20</v>
      </c>
      <c r="J325" s="16" t="s">
        <v>27</v>
      </c>
      <c r="K325" s="19">
        <f t="shared" ref="K325:L327" si="29">E325-E324</f>
        <v>690.67967054999917</v>
      </c>
      <c r="L325" s="19">
        <f t="shared" si="29"/>
        <v>37.856589532500038</v>
      </c>
    </row>
    <row r="326" spans="1:12" x14ac:dyDescent="0.25">
      <c r="A326" s="17">
        <v>2020</v>
      </c>
      <c r="B326" s="17" t="s">
        <v>34</v>
      </c>
      <c r="C326" s="17" t="s">
        <v>20</v>
      </c>
      <c r="D326" s="17" t="s">
        <v>29</v>
      </c>
      <c r="E326" s="15">
        <v>4148.4747957394993</v>
      </c>
      <c r="F326" s="15">
        <v>299.40473918859999</v>
      </c>
      <c r="G326" s="17">
        <v>2020</v>
      </c>
      <c r="H326" s="17" t="s">
        <v>34</v>
      </c>
      <c r="I326" s="17" t="s">
        <v>20</v>
      </c>
      <c r="J326" s="17" t="s">
        <v>29</v>
      </c>
      <c r="K326" s="19">
        <f t="shared" si="29"/>
        <v>412.41811992649991</v>
      </c>
      <c r="L326" s="19">
        <f t="shared" si="29"/>
        <v>34.186067157099956</v>
      </c>
    </row>
    <row r="327" spans="1:12" x14ac:dyDescent="0.25">
      <c r="A327" s="18">
        <v>2020</v>
      </c>
      <c r="B327" s="18" t="s">
        <v>34</v>
      </c>
      <c r="C327" s="18" t="s">
        <v>20</v>
      </c>
      <c r="D327" s="18" t="s">
        <v>30</v>
      </c>
      <c r="E327" s="15">
        <v>4847.6411399999988</v>
      </c>
      <c r="F327" s="15">
        <v>350.08384999999998</v>
      </c>
      <c r="G327" s="18">
        <v>2020</v>
      </c>
      <c r="H327" s="18" t="s">
        <v>34</v>
      </c>
      <c r="I327" s="18" t="s">
        <v>20</v>
      </c>
      <c r="J327" s="18" t="s">
        <v>30</v>
      </c>
      <c r="K327" s="19">
        <f t="shared" si="29"/>
        <v>699.1663442604995</v>
      </c>
      <c r="L327" s="19">
        <f t="shared" si="29"/>
        <v>50.679110811399994</v>
      </c>
    </row>
    <row r="328" spans="1:12" x14ac:dyDescent="0.25">
      <c r="E328" s="15"/>
      <c r="F328" s="15"/>
    </row>
    <row r="329" spans="1:12" x14ac:dyDescent="0.25">
      <c r="A329" s="14">
        <v>2020</v>
      </c>
      <c r="B329" s="14" t="s">
        <v>37</v>
      </c>
      <c r="C329" s="14" t="s">
        <v>7</v>
      </c>
      <c r="D329" s="14" t="s">
        <v>6</v>
      </c>
      <c r="E329" s="15">
        <v>231.94644988900001</v>
      </c>
      <c r="F329" s="15">
        <v>14.198119551</v>
      </c>
      <c r="G329" s="14">
        <v>2020</v>
      </c>
      <c r="H329" s="14" t="s">
        <v>37</v>
      </c>
      <c r="I329" s="14" t="s">
        <v>7</v>
      </c>
      <c r="J329" s="14" t="s">
        <v>6</v>
      </c>
      <c r="K329" s="19">
        <f>E329</f>
        <v>231.94644988900001</v>
      </c>
      <c r="L329" s="19">
        <f>F329</f>
        <v>14.198119551</v>
      </c>
    </row>
    <row r="330" spans="1:12" x14ac:dyDescent="0.25">
      <c r="A330" s="14">
        <v>2020</v>
      </c>
      <c r="B330" s="14" t="s">
        <v>37</v>
      </c>
      <c r="C330" s="14" t="s">
        <v>7</v>
      </c>
      <c r="D330" s="14" t="s">
        <v>8</v>
      </c>
      <c r="E330" s="15">
        <v>258.50017556</v>
      </c>
      <c r="F330" s="15">
        <v>13.85743304</v>
      </c>
      <c r="G330" s="14">
        <v>2020</v>
      </c>
      <c r="H330" s="14" t="s">
        <v>37</v>
      </c>
      <c r="I330" s="14" t="s">
        <v>7</v>
      </c>
      <c r="J330" s="14" t="s">
        <v>8</v>
      </c>
      <c r="K330" s="12">
        <f>E330-E329*(0.1993/1.4399)</f>
        <v>226.39591313700001</v>
      </c>
      <c r="L330" s="12">
        <f>F330-F329*(0.1993/1.4399)</f>
        <v>11.892237382999999</v>
      </c>
    </row>
    <row r="331" spans="1:12" x14ac:dyDescent="0.25">
      <c r="A331" s="14">
        <v>2020</v>
      </c>
      <c r="B331" s="14" t="s">
        <v>37</v>
      </c>
      <c r="C331" s="14" t="s">
        <v>7</v>
      </c>
      <c r="D331" s="14" t="s">
        <v>9</v>
      </c>
      <c r="E331" s="15">
        <v>1460.336376536</v>
      </c>
      <c r="F331" s="15">
        <v>78.528867497000007</v>
      </c>
      <c r="G331" s="14">
        <v>2020</v>
      </c>
      <c r="H331" s="14" t="s">
        <v>37</v>
      </c>
      <c r="I331" s="14" t="s">
        <v>7</v>
      </c>
      <c r="J331" s="14" t="s">
        <v>9</v>
      </c>
      <c r="K331" s="12">
        <f>E331-E329*(1.2406/1.4399)</f>
        <v>1260.4941890699999</v>
      </c>
      <c r="L331" s="12">
        <f>F331-F329*(1.2406/1.4399)</f>
        <v>66.295943603000012</v>
      </c>
    </row>
    <row r="332" spans="1:12" x14ac:dyDescent="0.25">
      <c r="A332" s="12">
        <v>2020</v>
      </c>
      <c r="B332" s="12" t="s">
        <v>37</v>
      </c>
      <c r="C332" s="12" t="s">
        <v>18</v>
      </c>
      <c r="D332" s="12" t="s">
        <v>17</v>
      </c>
      <c r="E332" s="15">
        <v>1926.4094397270003</v>
      </c>
      <c r="F332" s="15">
        <v>103.42549591299999</v>
      </c>
      <c r="G332" s="12">
        <v>2020</v>
      </c>
      <c r="H332" s="12" t="s">
        <v>37</v>
      </c>
      <c r="I332" s="12" t="s">
        <v>18</v>
      </c>
      <c r="J332" s="12" t="s">
        <v>17</v>
      </c>
      <c r="K332" s="19">
        <f>E332-E331-E330</f>
        <v>207.5728876310003</v>
      </c>
      <c r="L332" s="19">
        <f>F332-F331-F330</f>
        <v>11.039195375999984</v>
      </c>
    </row>
    <row r="333" spans="1:12" x14ac:dyDescent="0.25">
      <c r="A333" s="16">
        <v>2020</v>
      </c>
      <c r="B333" s="16" t="s">
        <v>37</v>
      </c>
      <c r="C333" s="16" t="s">
        <v>18</v>
      </c>
      <c r="D333" s="16" t="s">
        <v>21</v>
      </c>
      <c r="E333" s="15">
        <v>2602.0987434419999</v>
      </c>
      <c r="F333" s="15">
        <v>138.3679226985</v>
      </c>
      <c r="G333" s="16">
        <v>2020</v>
      </c>
      <c r="H333" s="16" t="s">
        <v>37</v>
      </c>
      <c r="I333" s="16" t="s">
        <v>18</v>
      </c>
      <c r="J333" s="16" t="s">
        <v>21</v>
      </c>
      <c r="K333" s="19">
        <f t="shared" ref="K333:L335" si="30">E333-E332</f>
        <v>675.6893037149996</v>
      </c>
      <c r="L333" s="19">
        <f t="shared" si="30"/>
        <v>34.942426785500004</v>
      </c>
    </row>
    <row r="334" spans="1:12" x14ac:dyDescent="0.25">
      <c r="A334" s="17">
        <v>2020</v>
      </c>
      <c r="B334" s="17" t="s">
        <v>37</v>
      </c>
      <c r="C334" s="17" t="s">
        <v>18</v>
      </c>
      <c r="D334" s="17" t="s">
        <v>22</v>
      </c>
      <c r="E334" s="15">
        <v>2960.3420011671997</v>
      </c>
      <c r="F334" s="15">
        <v>162.11219657239999</v>
      </c>
      <c r="G334" s="17">
        <v>2020</v>
      </c>
      <c r="H334" s="17" t="s">
        <v>37</v>
      </c>
      <c r="I334" s="17" t="s">
        <v>18</v>
      </c>
      <c r="J334" s="17" t="s">
        <v>22</v>
      </c>
      <c r="K334" s="19">
        <f t="shared" si="30"/>
        <v>358.24325772519978</v>
      </c>
      <c r="L334" s="19">
        <f t="shared" si="30"/>
        <v>23.744273873899999</v>
      </c>
    </row>
    <row r="335" spans="1:12" x14ac:dyDescent="0.25">
      <c r="A335" s="18">
        <v>2020</v>
      </c>
      <c r="B335" s="18" t="s">
        <v>37</v>
      </c>
      <c r="C335" s="18" t="s">
        <v>18</v>
      </c>
      <c r="D335" s="18" t="s">
        <v>23</v>
      </c>
      <c r="E335" s="15">
        <v>3650.4591700000001</v>
      </c>
      <c r="F335" s="15">
        <v>211.04706999999999</v>
      </c>
      <c r="G335" s="18">
        <v>2020</v>
      </c>
      <c r="H335" s="18" t="s">
        <v>37</v>
      </c>
      <c r="I335" s="18" t="s">
        <v>18</v>
      </c>
      <c r="J335" s="18" t="s">
        <v>23</v>
      </c>
      <c r="K335" s="19">
        <f t="shared" si="30"/>
        <v>690.11716883280042</v>
      </c>
      <c r="L335" s="19">
        <f t="shared" si="30"/>
        <v>48.934873427599996</v>
      </c>
    </row>
    <row r="336" spans="1:12" x14ac:dyDescent="0.25">
      <c r="A336" s="14">
        <v>2020</v>
      </c>
      <c r="B336" s="14" t="s">
        <v>37</v>
      </c>
      <c r="C336" s="14" t="s">
        <v>7</v>
      </c>
      <c r="D336" s="14" t="s">
        <v>6</v>
      </c>
      <c r="E336" s="15">
        <v>133.94226896500001</v>
      </c>
      <c r="F336" s="15">
        <v>8.1989974350000008</v>
      </c>
      <c r="G336" s="14">
        <v>2020</v>
      </c>
      <c r="H336" s="14" t="s">
        <v>37</v>
      </c>
      <c r="I336" s="14" t="s">
        <v>7</v>
      </c>
      <c r="J336" s="14" t="s">
        <v>6</v>
      </c>
      <c r="K336" s="19">
        <f>E336</f>
        <v>133.94226896500001</v>
      </c>
      <c r="L336" s="19">
        <f>F336</f>
        <v>8.1989974350000008</v>
      </c>
    </row>
    <row r="337" spans="1:12" x14ac:dyDescent="0.25">
      <c r="A337" s="14">
        <v>2020</v>
      </c>
      <c r="B337" s="14" t="s">
        <v>37</v>
      </c>
      <c r="C337" s="14" t="s">
        <v>7</v>
      </c>
      <c r="D337" s="14" t="s">
        <v>8</v>
      </c>
      <c r="E337" s="15">
        <v>149.29421903999997</v>
      </c>
      <c r="F337" s="15">
        <v>8.0032233599999998</v>
      </c>
      <c r="G337" s="14">
        <v>2020</v>
      </c>
      <c r="H337" s="14" t="s">
        <v>37</v>
      </c>
      <c r="I337" s="14" t="s">
        <v>7</v>
      </c>
      <c r="J337" s="14" t="s">
        <v>8</v>
      </c>
      <c r="K337" s="12">
        <f>E337-E336*(0.1151/0.8315)</f>
        <v>130.75332287899997</v>
      </c>
      <c r="L337" s="12">
        <f>F337-F336*(0.1151/0.8315)</f>
        <v>6.868280961</v>
      </c>
    </row>
    <row r="338" spans="1:12" x14ac:dyDescent="0.25">
      <c r="A338" s="14">
        <v>2020</v>
      </c>
      <c r="B338" s="14" t="s">
        <v>37</v>
      </c>
      <c r="C338" s="14" t="s">
        <v>7</v>
      </c>
      <c r="D338" s="14" t="s">
        <v>9</v>
      </c>
      <c r="E338" s="15">
        <v>843.29471055999988</v>
      </c>
      <c r="F338" s="15">
        <v>45.347756620000006</v>
      </c>
      <c r="G338" s="14">
        <v>2020</v>
      </c>
      <c r="H338" s="14" t="s">
        <v>37</v>
      </c>
      <c r="I338" s="14" t="s">
        <v>7</v>
      </c>
      <c r="J338" s="14" t="s">
        <v>9</v>
      </c>
      <c r="K338" s="12">
        <f>E338-E337*(0.7164/0.8315)</f>
        <v>714.66647421573532</v>
      </c>
      <c r="L338" s="12">
        <f>F338-F337*(0.7164/0.8315)</f>
        <v>38.452375723903792</v>
      </c>
    </row>
    <row r="339" spans="1:12" x14ac:dyDescent="0.25">
      <c r="A339" s="12">
        <v>2020</v>
      </c>
      <c r="B339" s="12" t="s">
        <v>37</v>
      </c>
      <c r="C339" s="12" t="s">
        <v>19</v>
      </c>
      <c r="D339" s="12" t="s">
        <v>24</v>
      </c>
      <c r="E339" s="15">
        <v>1606.3584912539998</v>
      </c>
      <c r="F339" s="15">
        <v>87.357299975999993</v>
      </c>
      <c r="G339" s="12">
        <v>2020</v>
      </c>
      <c r="H339" s="12" t="s">
        <v>37</v>
      </c>
      <c r="I339" s="12" t="s">
        <v>19</v>
      </c>
      <c r="J339" s="12" t="s">
        <v>24</v>
      </c>
      <c r="K339" s="19">
        <f>E339-E338-E337</f>
        <v>613.76956165399997</v>
      </c>
      <c r="L339" s="19">
        <f>F339-F338-F337</f>
        <v>34.006319995999988</v>
      </c>
    </row>
    <row r="340" spans="1:12" x14ac:dyDescent="0.25">
      <c r="A340" s="17">
        <v>2020</v>
      </c>
      <c r="B340" s="17" t="s">
        <v>37</v>
      </c>
      <c r="C340" s="17" t="s">
        <v>19</v>
      </c>
      <c r="D340" s="17" t="s">
        <v>25</v>
      </c>
      <c r="E340" s="15">
        <v>1964.6224251146</v>
      </c>
      <c r="F340" s="15">
        <v>111.10270284089999</v>
      </c>
      <c r="G340" s="17">
        <v>2020</v>
      </c>
      <c r="H340" s="17" t="s">
        <v>37</v>
      </c>
      <c r="I340" s="17" t="s">
        <v>19</v>
      </c>
      <c r="J340" s="17" t="s">
        <v>25</v>
      </c>
      <c r="K340" s="19">
        <f>E340-E339</f>
        <v>358.26393386060022</v>
      </c>
      <c r="L340" s="19">
        <f>F340-F339</f>
        <v>23.745402864900001</v>
      </c>
    </row>
    <row r="341" spans="1:12" x14ac:dyDescent="0.25">
      <c r="A341" s="18">
        <v>2020</v>
      </c>
      <c r="B341" s="18" t="s">
        <v>37</v>
      </c>
      <c r="C341" s="18" t="s">
        <v>19</v>
      </c>
      <c r="D341" s="18" t="s">
        <v>26</v>
      </c>
      <c r="E341" s="15">
        <v>2654.7396100000001</v>
      </c>
      <c r="F341" s="15">
        <v>160.03757999999999</v>
      </c>
      <c r="G341" s="18">
        <v>2020</v>
      </c>
      <c r="H341" s="18" t="s">
        <v>37</v>
      </c>
      <c r="I341" s="18" t="s">
        <v>19</v>
      </c>
      <c r="J341" s="18" t="s">
        <v>26</v>
      </c>
      <c r="K341" s="19">
        <f>E341-E340</f>
        <v>690.11718488540009</v>
      </c>
      <c r="L341" s="19">
        <f>F341-F340</f>
        <v>48.934877159099997</v>
      </c>
    </row>
    <row r="342" spans="1:12" x14ac:dyDescent="0.25">
      <c r="A342" s="14">
        <v>2020</v>
      </c>
      <c r="B342" s="14" t="s">
        <v>37</v>
      </c>
      <c r="C342" s="14" t="s">
        <v>7</v>
      </c>
      <c r="D342" s="14" t="s">
        <v>6</v>
      </c>
      <c r="E342" s="15">
        <v>205.17410460700003</v>
      </c>
      <c r="F342" s="15">
        <v>12.559306113000002</v>
      </c>
      <c r="G342" s="14">
        <v>2020</v>
      </c>
      <c r="H342" s="14" t="s">
        <v>37</v>
      </c>
      <c r="I342" s="14" t="s">
        <v>7</v>
      </c>
      <c r="J342" s="14" t="s">
        <v>6</v>
      </c>
      <c r="K342" s="19">
        <f>E342</f>
        <v>205.17410460700003</v>
      </c>
      <c r="L342" s="19">
        <f>F342</f>
        <v>12.559306113000002</v>
      </c>
    </row>
    <row r="343" spans="1:12" x14ac:dyDescent="0.25">
      <c r="A343" s="14">
        <v>2020</v>
      </c>
      <c r="B343" s="14" t="s">
        <v>37</v>
      </c>
      <c r="C343" s="14" t="s">
        <v>7</v>
      </c>
      <c r="D343" s="14" t="s">
        <v>8</v>
      </c>
      <c r="E343" s="15">
        <v>228.64133175199996</v>
      </c>
      <c r="F343" s="15">
        <v>12.256788368</v>
      </c>
      <c r="G343" s="14">
        <v>2020</v>
      </c>
      <c r="H343" s="14" t="s">
        <v>37</v>
      </c>
      <c r="I343" s="14" t="s">
        <v>7</v>
      </c>
      <c r="J343" s="14" t="s">
        <v>8</v>
      </c>
      <c r="K343" s="12">
        <f>E343-E342*(0.1762/1.2737)</f>
        <v>200.25813536999996</v>
      </c>
      <c r="L343" s="12">
        <f>F343-F342*(0.1762/1.2737)</f>
        <v>10.519370030000001</v>
      </c>
    </row>
    <row r="344" spans="1:12" x14ac:dyDescent="0.25">
      <c r="A344" s="14">
        <v>2020</v>
      </c>
      <c r="B344" s="14" t="s">
        <v>37</v>
      </c>
      <c r="C344" s="14" t="s">
        <v>7</v>
      </c>
      <c r="D344" s="14" t="s">
        <v>9</v>
      </c>
      <c r="E344" s="15">
        <v>1291.8104462079998</v>
      </c>
      <c r="F344" s="15">
        <v>69.466468816000003</v>
      </c>
      <c r="G344" s="14">
        <v>2020</v>
      </c>
      <c r="H344" s="14" t="s">
        <v>37</v>
      </c>
      <c r="I344" s="14" t="s">
        <v>7</v>
      </c>
      <c r="J344" s="14" t="s">
        <v>9</v>
      </c>
      <c r="K344" s="12">
        <f>E344-E342*(1.0975/1.2737)</f>
        <v>1115.0195379829997</v>
      </c>
      <c r="L344" s="12">
        <f>F344-F342*(1.0975/1.2737)</f>
        <v>58.644581041000002</v>
      </c>
    </row>
    <row r="345" spans="1:12" x14ac:dyDescent="0.25">
      <c r="A345" s="12">
        <v>2020</v>
      </c>
      <c r="B345" s="12" t="s">
        <v>37</v>
      </c>
      <c r="C345" s="12" t="s">
        <v>20</v>
      </c>
      <c r="D345" s="12" t="s">
        <v>28</v>
      </c>
      <c r="E345" s="15">
        <v>2629.532404131</v>
      </c>
      <c r="F345" s="15">
        <v>143.81043470399999</v>
      </c>
      <c r="G345" s="12">
        <v>2020</v>
      </c>
      <c r="H345" s="12" t="s">
        <v>37</v>
      </c>
      <c r="I345" s="12" t="s">
        <v>20</v>
      </c>
      <c r="J345" s="12" t="s">
        <v>28</v>
      </c>
      <c r="K345" s="19">
        <f>E345-E344-E343</f>
        <v>1109.0806261710002</v>
      </c>
      <c r="L345" s="19">
        <f>F345-F344-F343</f>
        <v>62.087177519999983</v>
      </c>
    </row>
    <row r="346" spans="1:12" x14ac:dyDescent="0.25">
      <c r="A346" s="16">
        <v>2020</v>
      </c>
      <c r="B346" s="16" t="s">
        <v>37</v>
      </c>
      <c r="C346" s="16" t="s">
        <v>20</v>
      </c>
      <c r="D346" s="16" t="s">
        <v>27</v>
      </c>
      <c r="E346" s="15">
        <v>3305.0316368685003</v>
      </c>
      <c r="F346" s="15">
        <v>178.74105161549997</v>
      </c>
      <c r="G346" s="16">
        <v>2020</v>
      </c>
      <c r="H346" s="16" t="s">
        <v>37</v>
      </c>
      <c r="I346" s="16" t="s">
        <v>20</v>
      </c>
      <c r="J346" s="16" t="s">
        <v>27</v>
      </c>
      <c r="K346" s="19">
        <f t="shared" ref="K346:L348" si="31">E346-E345</f>
        <v>675.49923273750028</v>
      </c>
      <c r="L346" s="19">
        <f t="shared" si="31"/>
        <v>34.930616911499982</v>
      </c>
    </row>
    <row r="347" spans="1:12" x14ac:dyDescent="0.25">
      <c r="A347" s="17">
        <v>2020</v>
      </c>
      <c r="B347" s="17" t="s">
        <v>37</v>
      </c>
      <c r="C347" s="17" t="s">
        <v>20</v>
      </c>
      <c r="D347" s="17" t="s">
        <v>29</v>
      </c>
      <c r="E347" s="15">
        <v>3663.2781518401002</v>
      </c>
      <c r="F347" s="15">
        <v>202.4855029519</v>
      </c>
      <c r="G347" s="17">
        <v>2020</v>
      </c>
      <c r="H347" s="17" t="s">
        <v>37</v>
      </c>
      <c r="I347" s="17" t="s">
        <v>20</v>
      </c>
      <c r="J347" s="17" t="s">
        <v>29</v>
      </c>
      <c r="K347" s="19">
        <f t="shared" si="31"/>
        <v>358.24651497159994</v>
      </c>
      <c r="L347" s="19">
        <f t="shared" si="31"/>
        <v>23.744451336400033</v>
      </c>
    </row>
    <row r="348" spans="1:12" x14ac:dyDescent="0.25">
      <c r="A348" s="18">
        <v>2020</v>
      </c>
      <c r="B348" s="18" t="s">
        <v>37</v>
      </c>
      <c r="C348" s="18" t="s">
        <v>20</v>
      </c>
      <c r="D348" s="18" t="s">
        <v>30</v>
      </c>
      <c r="E348" s="15">
        <v>4353.3953199999996</v>
      </c>
      <c r="F348" s="15">
        <v>251.42037999999999</v>
      </c>
      <c r="G348" s="18">
        <v>2020</v>
      </c>
      <c r="H348" s="18" t="s">
        <v>37</v>
      </c>
      <c r="I348" s="18" t="s">
        <v>20</v>
      </c>
      <c r="J348" s="18" t="s">
        <v>30</v>
      </c>
      <c r="K348" s="19">
        <f t="shared" si="31"/>
        <v>690.11716815989939</v>
      </c>
      <c r="L348" s="19">
        <f t="shared" si="31"/>
        <v>48.934877048099992</v>
      </c>
    </row>
    <row r="349" spans="1:12" x14ac:dyDescent="0.25">
      <c r="E349" s="15"/>
      <c r="F349" s="15"/>
    </row>
    <row r="350" spans="1:12" x14ac:dyDescent="0.25">
      <c r="A350" s="14">
        <v>2020</v>
      </c>
      <c r="B350" s="14" t="s">
        <v>38</v>
      </c>
      <c r="C350" s="14" t="s">
        <v>7</v>
      </c>
      <c r="D350" s="14" t="s">
        <v>6</v>
      </c>
      <c r="E350" s="15">
        <v>234.48628949899998</v>
      </c>
      <c r="F350" s="15">
        <v>17.203104457000002</v>
      </c>
      <c r="G350" s="14">
        <v>2020</v>
      </c>
      <c r="H350" s="14" t="s">
        <v>38</v>
      </c>
      <c r="I350" s="14" t="s">
        <v>7</v>
      </c>
      <c r="J350" s="14" t="s">
        <v>6</v>
      </c>
      <c r="K350" s="19">
        <f>E350</f>
        <v>234.48628949899998</v>
      </c>
      <c r="L350" s="19">
        <f>F350</f>
        <v>17.203104457000002</v>
      </c>
    </row>
    <row r="351" spans="1:12" x14ac:dyDescent="0.25">
      <c r="A351" s="14">
        <v>2020</v>
      </c>
      <c r="B351" s="14" t="s">
        <v>38</v>
      </c>
      <c r="C351" s="14" t="s">
        <v>7</v>
      </c>
      <c r="D351" s="14" t="s">
        <v>8</v>
      </c>
      <c r="E351" s="15">
        <v>258.00344746000002</v>
      </c>
      <c r="F351" s="15">
        <v>18.239536809999997</v>
      </c>
      <c r="G351" s="14">
        <v>2020</v>
      </c>
      <c r="H351" s="14" t="s">
        <v>38</v>
      </c>
      <c r="I351" s="14" t="s">
        <v>7</v>
      </c>
      <c r="J351" s="14" t="s">
        <v>8</v>
      </c>
      <c r="K351" s="12">
        <f>E351-E350*(0.1993/1.4399)</f>
        <v>225.54763976700002</v>
      </c>
      <c r="L351" s="12">
        <f>F351-F350*(0.1993/1.4399)</f>
        <v>15.858414010999997</v>
      </c>
    </row>
    <row r="352" spans="1:12" x14ac:dyDescent="0.25">
      <c r="A352" s="14">
        <v>2020</v>
      </c>
      <c r="B352" s="14" t="s">
        <v>38</v>
      </c>
      <c r="C352" s="14" t="s">
        <v>7</v>
      </c>
      <c r="D352" s="14" t="s">
        <v>9</v>
      </c>
      <c r="E352" s="15">
        <v>1458.0152292930004</v>
      </c>
      <c r="F352" s="15">
        <v>102.20452106800001</v>
      </c>
      <c r="G352" s="14">
        <v>2020</v>
      </c>
      <c r="H352" s="14" t="s">
        <v>38</v>
      </c>
      <c r="I352" s="14" t="s">
        <v>7</v>
      </c>
      <c r="J352" s="14" t="s">
        <v>9</v>
      </c>
      <c r="K352" s="12">
        <f>E352-E350*(1.2406/1.4399)</f>
        <v>1255.9847474870005</v>
      </c>
      <c r="L352" s="12">
        <f>F352-F350*(1.2406/1.4399)</f>
        <v>87.382539410000007</v>
      </c>
    </row>
    <row r="353" spans="1:12" x14ac:dyDescent="0.25">
      <c r="A353" s="12">
        <v>2020</v>
      </c>
      <c r="B353" s="12" t="s">
        <v>38</v>
      </c>
      <c r="C353" s="12" t="s">
        <v>18</v>
      </c>
      <c r="D353" s="12" t="s">
        <v>17</v>
      </c>
      <c r="E353" s="15">
        <v>1927.0782098009997</v>
      </c>
      <c r="F353" s="15">
        <v>135.608340019</v>
      </c>
      <c r="G353" s="12">
        <v>2020</v>
      </c>
      <c r="H353" s="12" t="s">
        <v>38</v>
      </c>
      <c r="I353" s="12" t="s">
        <v>18</v>
      </c>
      <c r="J353" s="12" t="s">
        <v>17</v>
      </c>
      <c r="K353" s="19">
        <f>E353-E352-E351</f>
        <v>211.05953304799931</v>
      </c>
      <c r="L353" s="19">
        <f>F353-F352-F351</f>
        <v>15.164282140999994</v>
      </c>
    </row>
    <row r="354" spans="1:12" x14ac:dyDescent="0.25">
      <c r="A354" s="16">
        <v>2020</v>
      </c>
      <c r="B354" s="16" t="s">
        <v>38</v>
      </c>
      <c r="C354" s="16" t="s">
        <v>18</v>
      </c>
      <c r="D354" s="16" t="s">
        <v>21</v>
      </c>
      <c r="E354" s="15">
        <v>2604.0354053834999</v>
      </c>
      <c r="F354" s="15">
        <v>172.05134533950002</v>
      </c>
      <c r="G354" s="16">
        <v>2020</v>
      </c>
      <c r="H354" s="16" t="s">
        <v>38</v>
      </c>
      <c r="I354" s="16" t="s">
        <v>18</v>
      </c>
      <c r="J354" s="16" t="s">
        <v>21</v>
      </c>
      <c r="K354" s="19">
        <f t="shared" ref="K354:L356" si="32">E354-E353</f>
        <v>676.95719558250016</v>
      </c>
      <c r="L354" s="19">
        <f t="shared" si="32"/>
        <v>36.443005320500021</v>
      </c>
    </row>
    <row r="355" spans="1:12" x14ac:dyDescent="0.25">
      <c r="A355" s="17">
        <v>2020</v>
      </c>
      <c r="B355" s="17" t="s">
        <v>38</v>
      </c>
      <c r="C355" s="17" t="s">
        <v>18</v>
      </c>
      <c r="D355" s="17" t="s">
        <v>22</v>
      </c>
      <c r="E355" s="15">
        <v>2966.8004136250001</v>
      </c>
      <c r="F355" s="15">
        <v>201.14571369879997</v>
      </c>
      <c r="G355" s="17">
        <v>2020</v>
      </c>
      <c r="H355" s="17" t="s">
        <v>38</v>
      </c>
      <c r="I355" s="17" t="s">
        <v>18</v>
      </c>
      <c r="J355" s="17" t="s">
        <v>22</v>
      </c>
      <c r="K355" s="19">
        <f t="shared" si="32"/>
        <v>362.76500824150025</v>
      </c>
      <c r="L355" s="19">
        <f t="shared" si="32"/>
        <v>29.094368359299949</v>
      </c>
    </row>
    <row r="356" spans="1:12" x14ac:dyDescent="0.25">
      <c r="A356" s="18">
        <v>2020</v>
      </c>
      <c r="B356" s="18" t="s">
        <v>38</v>
      </c>
      <c r="C356" s="18" t="s">
        <v>18</v>
      </c>
      <c r="D356" s="18" t="s">
        <v>23</v>
      </c>
      <c r="E356" s="15">
        <v>3657.6729500000001</v>
      </c>
      <c r="F356" s="15">
        <v>250.97432000000001</v>
      </c>
      <c r="G356" s="18">
        <v>2020</v>
      </c>
      <c r="H356" s="18" t="s">
        <v>38</v>
      </c>
      <c r="I356" s="18" t="s">
        <v>18</v>
      </c>
      <c r="J356" s="18" t="s">
        <v>23</v>
      </c>
      <c r="K356" s="19">
        <f t="shared" si="32"/>
        <v>690.87253637499998</v>
      </c>
      <c r="L356" s="19">
        <f t="shared" si="32"/>
        <v>49.82860630120004</v>
      </c>
    </row>
    <row r="357" spans="1:12" x14ac:dyDescent="0.25">
      <c r="A357" s="14">
        <v>2020</v>
      </c>
      <c r="B357" s="14" t="s">
        <v>38</v>
      </c>
      <c r="C357" s="14" t="s">
        <v>7</v>
      </c>
      <c r="D357" s="14" t="s">
        <v>6</v>
      </c>
      <c r="E357" s="15">
        <v>135.40895181499999</v>
      </c>
      <c r="F357" s="15">
        <v>9.9342880450000006</v>
      </c>
      <c r="G357" s="14">
        <v>2020</v>
      </c>
      <c r="H357" s="14" t="s">
        <v>38</v>
      </c>
      <c r="I357" s="14" t="s">
        <v>7</v>
      </c>
      <c r="J357" s="14" t="s">
        <v>6</v>
      </c>
      <c r="K357" s="19">
        <f>E357</f>
        <v>135.40895181499999</v>
      </c>
      <c r="L357" s="19">
        <f>F357</f>
        <v>9.9342880450000006</v>
      </c>
    </row>
    <row r="358" spans="1:12" x14ac:dyDescent="0.25">
      <c r="A358" s="14">
        <v>2020</v>
      </c>
      <c r="B358" s="14" t="s">
        <v>38</v>
      </c>
      <c r="C358" s="14" t="s">
        <v>7</v>
      </c>
      <c r="D358" s="14" t="s">
        <v>8</v>
      </c>
      <c r="E358" s="15">
        <v>149.00733864</v>
      </c>
      <c r="F358" s="15">
        <v>10.534064039999999</v>
      </c>
      <c r="G358" s="14">
        <v>2020</v>
      </c>
      <c r="H358" s="14" t="s">
        <v>38</v>
      </c>
      <c r="I358" s="14" t="s">
        <v>7</v>
      </c>
      <c r="J358" s="14" t="s">
        <v>8</v>
      </c>
      <c r="K358" s="12">
        <f>E358-E357*(0.1151/0.8315)</f>
        <v>130.263417589</v>
      </c>
      <c r="L358" s="12">
        <f>F358-F357*(0.1151/0.8315)</f>
        <v>9.1589148469999984</v>
      </c>
    </row>
    <row r="359" spans="1:12" x14ac:dyDescent="0.25">
      <c r="A359" s="14">
        <v>2020</v>
      </c>
      <c r="B359" s="14" t="s">
        <v>38</v>
      </c>
      <c r="C359" s="14" t="s">
        <v>7</v>
      </c>
      <c r="D359" s="14" t="s">
        <v>9</v>
      </c>
      <c r="E359" s="15">
        <v>841.9543267800002</v>
      </c>
      <c r="F359" s="15">
        <v>59.019643279999997</v>
      </c>
      <c r="G359" s="14">
        <v>2020</v>
      </c>
      <c r="H359" s="14" t="s">
        <v>38</v>
      </c>
      <c r="I359" s="14" t="s">
        <v>7</v>
      </c>
      <c r="J359" s="14" t="s">
        <v>9</v>
      </c>
      <c r="K359" s="12">
        <f>E359-E358*(0.7164/0.8315)</f>
        <v>713.57325955005911</v>
      </c>
      <c r="L359" s="12">
        <f>F359-F358*(0.7164/0.8315)</f>
        <v>49.943752145597109</v>
      </c>
    </row>
    <row r="360" spans="1:12" x14ac:dyDescent="0.25">
      <c r="A360" s="12">
        <v>2020</v>
      </c>
      <c r="B360" s="12" t="s">
        <v>38</v>
      </c>
      <c r="C360" s="12" t="s">
        <v>19</v>
      </c>
      <c r="D360" s="12" t="s">
        <v>24</v>
      </c>
      <c r="E360" s="15">
        <v>1611.531957384</v>
      </c>
      <c r="F360" s="15">
        <v>111.604479156</v>
      </c>
      <c r="G360" s="12">
        <v>2020</v>
      </c>
      <c r="H360" s="12" t="s">
        <v>38</v>
      </c>
      <c r="I360" s="12" t="s">
        <v>19</v>
      </c>
      <c r="J360" s="12" t="s">
        <v>24</v>
      </c>
      <c r="K360" s="19">
        <f>E360-E359-E358</f>
        <v>620.57029196399981</v>
      </c>
      <c r="L360" s="19">
        <f>F360-F359-F358</f>
        <v>42.050771836000003</v>
      </c>
    </row>
    <row r="361" spans="1:12" x14ac:dyDescent="0.25">
      <c r="A361" s="17">
        <v>2020</v>
      </c>
      <c r="B361" s="17" t="s">
        <v>38</v>
      </c>
      <c r="C361" s="17" t="s">
        <v>19</v>
      </c>
      <c r="D361" s="17" t="s">
        <v>25</v>
      </c>
      <c r="E361" s="15">
        <v>1974.3177455079001</v>
      </c>
      <c r="F361" s="15">
        <v>140.70032400829999</v>
      </c>
      <c r="G361" s="17">
        <v>2020</v>
      </c>
      <c r="H361" s="17" t="s">
        <v>38</v>
      </c>
      <c r="I361" s="17" t="s">
        <v>19</v>
      </c>
      <c r="J361" s="17" t="s">
        <v>25</v>
      </c>
      <c r="K361" s="19">
        <f>E361-E360</f>
        <v>362.78578812390015</v>
      </c>
      <c r="L361" s="19">
        <f>F361-F360</f>
        <v>29.09584485229999</v>
      </c>
    </row>
    <row r="362" spans="1:12" x14ac:dyDescent="0.25">
      <c r="A362" s="18">
        <v>2020</v>
      </c>
      <c r="B362" s="18" t="s">
        <v>38</v>
      </c>
      <c r="C362" s="18" t="s">
        <v>19</v>
      </c>
      <c r="D362" s="18" t="s">
        <v>26</v>
      </c>
      <c r="E362" s="15">
        <v>2665.1902800000003</v>
      </c>
      <c r="F362" s="15">
        <v>190.52893</v>
      </c>
      <c r="G362" s="18">
        <v>2020</v>
      </c>
      <c r="H362" s="18" t="s">
        <v>38</v>
      </c>
      <c r="I362" s="18" t="s">
        <v>19</v>
      </c>
      <c r="J362" s="18" t="s">
        <v>26</v>
      </c>
      <c r="K362" s="19">
        <f>E362-E361</f>
        <v>690.87253449210016</v>
      </c>
      <c r="L362" s="19">
        <f>F362-F361</f>
        <v>49.828605991700016</v>
      </c>
    </row>
    <row r="363" spans="1:12" x14ac:dyDescent="0.25">
      <c r="A363" s="14">
        <v>2020</v>
      </c>
      <c r="B363" s="14" t="s">
        <v>38</v>
      </c>
      <c r="C363" s="14" t="s">
        <v>7</v>
      </c>
      <c r="D363" s="14" t="s">
        <v>6</v>
      </c>
      <c r="E363" s="15">
        <v>207.420784037</v>
      </c>
      <c r="F363" s="15">
        <v>15.217441591000002</v>
      </c>
      <c r="G363" s="14">
        <v>2020</v>
      </c>
      <c r="H363" s="14" t="s">
        <v>38</v>
      </c>
      <c r="I363" s="14" t="s">
        <v>7</v>
      </c>
      <c r="J363" s="14" t="s">
        <v>6</v>
      </c>
      <c r="K363" s="19">
        <f>E363</f>
        <v>207.420784037</v>
      </c>
      <c r="L363" s="19">
        <f>F363</f>
        <v>15.217441591000002</v>
      </c>
    </row>
    <row r="364" spans="1:12" x14ac:dyDescent="0.25">
      <c r="A364" s="14">
        <v>2020</v>
      </c>
      <c r="B364" s="14" t="s">
        <v>38</v>
      </c>
      <c r="C364" s="14" t="s">
        <v>7</v>
      </c>
      <c r="D364" s="14" t="s">
        <v>8</v>
      </c>
      <c r="E364" s="15">
        <v>228.20197973199998</v>
      </c>
      <c r="F364" s="15">
        <v>16.132724001999996</v>
      </c>
      <c r="G364" s="14">
        <v>2020</v>
      </c>
      <c r="H364" s="14" t="s">
        <v>38</v>
      </c>
      <c r="I364" s="14" t="s">
        <v>7</v>
      </c>
      <c r="J364" s="14" t="s">
        <v>8</v>
      </c>
      <c r="K364" s="12">
        <f>E364-E363*(0.1762/1.2737)</f>
        <v>199.50798416999999</v>
      </c>
      <c r="L364" s="12">
        <f>F364-F363*(0.1762/1.2737)</f>
        <v>14.027586835999996</v>
      </c>
    </row>
    <row r="365" spans="1:12" x14ac:dyDescent="0.25">
      <c r="A365" s="14">
        <v>2020</v>
      </c>
      <c r="B365" s="14" t="s">
        <v>38</v>
      </c>
      <c r="C365" s="14" t="s">
        <v>7</v>
      </c>
      <c r="D365" s="14" t="s">
        <v>9</v>
      </c>
      <c r="E365" s="15">
        <v>1289.7571643040003</v>
      </c>
      <c r="F365" s="15">
        <v>90.40990150399999</v>
      </c>
      <c r="G365" s="14">
        <v>2020</v>
      </c>
      <c r="H365" s="14" t="s">
        <v>38</v>
      </c>
      <c r="I365" s="14" t="s">
        <v>7</v>
      </c>
      <c r="J365" s="14" t="s">
        <v>9</v>
      </c>
      <c r="K365" s="12">
        <f>E365-E363*(1.0975/1.2737)</f>
        <v>1111.0303758290004</v>
      </c>
      <c r="L365" s="12">
        <f>F365-F363*(1.0975/1.2737)</f>
        <v>77.297597078999985</v>
      </c>
    </row>
    <row r="366" spans="1:12" x14ac:dyDescent="0.25">
      <c r="A366" s="12">
        <v>2020</v>
      </c>
      <c r="B366" s="12" t="s">
        <v>38</v>
      </c>
      <c r="C366" s="12" t="s">
        <v>20</v>
      </c>
      <c r="D366" s="12" t="s">
        <v>28</v>
      </c>
      <c r="E366" s="15">
        <v>2641.6209319649997</v>
      </c>
      <c r="F366" s="15">
        <v>185.88317676299999</v>
      </c>
      <c r="G366" s="12">
        <v>2020</v>
      </c>
      <c r="H366" s="12" t="s">
        <v>38</v>
      </c>
      <c r="I366" s="12" t="s">
        <v>20</v>
      </c>
      <c r="J366" s="12" t="s">
        <v>28</v>
      </c>
      <c r="K366" s="19">
        <f>E366-E365-E364</f>
        <v>1123.6617879289995</v>
      </c>
      <c r="L366" s="19">
        <f>F366-F365-F364</f>
        <v>79.340551257000016</v>
      </c>
    </row>
    <row r="367" spans="1:12" x14ac:dyDescent="0.25">
      <c r="A367" s="16">
        <v>2020</v>
      </c>
      <c r="B367" s="16" t="s">
        <v>38</v>
      </c>
      <c r="C367" s="16" t="s">
        <v>20</v>
      </c>
      <c r="D367" s="16" t="s">
        <v>27</v>
      </c>
      <c r="E367" s="15">
        <v>3318.3877737779999</v>
      </c>
      <c r="F367" s="15">
        <v>222.3130346085</v>
      </c>
      <c r="G367" s="16">
        <v>2020</v>
      </c>
      <c r="H367" s="16" t="s">
        <v>38</v>
      </c>
      <c r="I367" s="16" t="s">
        <v>20</v>
      </c>
      <c r="J367" s="16" t="s">
        <v>27</v>
      </c>
      <c r="K367" s="19">
        <f t="shared" ref="K367:L369" si="33">E367-E366</f>
        <v>676.76684181300016</v>
      </c>
      <c r="L367" s="19">
        <f t="shared" si="33"/>
        <v>36.42985784550001</v>
      </c>
    </row>
    <row r="368" spans="1:12" x14ac:dyDescent="0.25">
      <c r="A368" s="17">
        <v>2020</v>
      </c>
      <c r="B368" s="17" t="s">
        <v>38</v>
      </c>
      <c r="C368" s="17" t="s">
        <v>20</v>
      </c>
      <c r="D368" s="17" t="s">
        <v>29</v>
      </c>
      <c r="E368" s="15">
        <v>3681.1561252355004</v>
      </c>
      <c r="F368" s="15">
        <v>251.40763838869998</v>
      </c>
      <c r="G368" s="17">
        <v>2020</v>
      </c>
      <c r="H368" s="17" t="s">
        <v>38</v>
      </c>
      <c r="I368" s="17" t="s">
        <v>20</v>
      </c>
      <c r="J368" s="17" t="s">
        <v>29</v>
      </c>
      <c r="K368" s="19">
        <f t="shared" si="33"/>
        <v>362.76835145750056</v>
      </c>
      <c r="L368" s="19">
        <f t="shared" si="33"/>
        <v>29.094603780199975</v>
      </c>
    </row>
    <row r="369" spans="1:12" x14ac:dyDescent="0.25">
      <c r="A369" s="18">
        <v>2020</v>
      </c>
      <c r="B369" s="18" t="s">
        <v>38</v>
      </c>
      <c r="C369" s="18" t="s">
        <v>20</v>
      </c>
      <c r="D369" s="18" t="s">
        <v>30</v>
      </c>
      <c r="E369" s="15">
        <v>4372.0286599999999</v>
      </c>
      <c r="F369" s="15">
        <v>301.23624000000001</v>
      </c>
      <c r="G369" s="18">
        <v>2020</v>
      </c>
      <c r="H369" s="18" t="s">
        <v>38</v>
      </c>
      <c r="I369" s="18" t="s">
        <v>20</v>
      </c>
      <c r="J369" s="18" t="s">
        <v>30</v>
      </c>
      <c r="K369" s="19">
        <f t="shared" si="33"/>
        <v>690.87253476449951</v>
      </c>
      <c r="L369" s="19">
        <f t="shared" si="33"/>
        <v>49.82860161130003</v>
      </c>
    </row>
    <row r="370" spans="1:12" x14ac:dyDescent="0.25">
      <c r="E370" s="15"/>
      <c r="F370" s="15"/>
    </row>
    <row r="371" spans="1:12" x14ac:dyDescent="0.25">
      <c r="A371" s="14">
        <v>2020</v>
      </c>
      <c r="B371" s="14" t="s">
        <v>39</v>
      </c>
      <c r="C371" s="14" t="s">
        <v>7</v>
      </c>
      <c r="D371" s="14" t="s">
        <v>6</v>
      </c>
      <c r="E371" s="15">
        <v>224.18184673500002</v>
      </c>
      <c r="F371" s="15">
        <v>16.766713964000001</v>
      </c>
      <c r="G371" s="14">
        <v>2020</v>
      </c>
      <c r="H371" s="14" t="s">
        <v>39</v>
      </c>
      <c r="I371" s="14" t="s">
        <v>7</v>
      </c>
      <c r="J371" s="14" t="s">
        <v>6</v>
      </c>
      <c r="K371" s="19">
        <f>E371</f>
        <v>224.18184673500002</v>
      </c>
      <c r="L371" s="19">
        <f>F371</f>
        <v>16.766713964000001</v>
      </c>
    </row>
    <row r="372" spans="1:12" x14ac:dyDescent="0.25">
      <c r="A372" s="14">
        <v>2020</v>
      </c>
      <c r="B372" s="14" t="s">
        <v>39</v>
      </c>
      <c r="C372" s="14" t="s">
        <v>7</v>
      </c>
      <c r="D372" s="14" t="s">
        <v>8</v>
      </c>
      <c r="E372" s="15">
        <v>241.08097595999999</v>
      </c>
      <c r="F372" s="15">
        <v>17.578834019999999</v>
      </c>
      <c r="G372" s="14">
        <v>2020</v>
      </c>
      <c r="H372" s="14" t="s">
        <v>39</v>
      </c>
      <c r="I372" s="14" t="s">
        <v>7</v>
      </c>
      <c r="J372" s="14" t="s">
        <v>8</v>
      </c>
      <c r="K372" s="12">
        <f>E372-E371*(0.1993/1.4399)</f>
        <v>210.05143081499997</v>
      </c>
      <c r="L372" s="12">
        <f>F372-F371*(0.1993/1.4399)</f>
        <v>15.258113071999999</v>
      </c>
    </row>
    <row r="373" spans="1:12" x14ac:dyDescent="0.25">
      <c r="A373" s="14">
        <v>2020</v>
      </c>
      <c r="B373" s="14" t="s">
        <v>39</v>
      </c>
      <c r="C373" s="14" t="s">
        <v>7</v>
      </c>
      <c r="D373" s="14" t="s">
        <v>9</v>
      </c>
      <c r="E373" s="15">
        <v>1366.7500959930003</v>
      </c>
      <c r="F373" s="15">
        <v>98.636971871</v>
      </c>
      <c r="G373" s="14">
        <v>2020</v>
      </c>
      <c r="H373" s="14" t="s">
        <v>39</v>
      </c>
      <c r="I373" s="14" t="s">
        <v>7</v>
      </c>
      <c r="J373" s="14" t="s">
        <v>9</v>
      </c>
      <c r="K373" s="12">
        <f>E373-E371*(1.2406/1.4399)</f>
        <v>1173.5977944030003</v>
      </c>
      <c r="L373" s="12">
        <f>F373-F371*(1.2406/1.4399)</f>
        <v>84.190978854999997</v>
      </c>
    </row>
    <row r="374" spans="1:12" x14ac:dyDescent="0.25">
      <c r="A374" s="12">
        <v>2020</v>
      </c>
      <c r="B374" s="12" t="s">
        <v>39</v>
      </c>
      <c r="C374" s="12" t="s">
        <v>18</v>
      </c>
      <c r="D374" s="12" t="s">
        <v>17</v>
      </c>
      <c r="E374" s="15">
        <v>1804.7452701560001</v>
      </c>
      <c r="F374" s="15">
        <v>130.781038489</v>
      </c>
      <c r="G374" s="12">
        <v>2020</v>
      </c>
      <c r="H374" s="12" t="s">
        <v>39</v>
      </c>
      <c r="I374" s="12" t="s">
        <v>18</v>
      </c>
      <c r="J374" s="12" t="s">
        <v>17</v>
      </c>
      <c r="K374" s="19">
        <f>E374-E373-E372</f>
        <v>196.91419820299978</v>
      </c>
      <c r="L374" s="19">
        <f>F374-F373-F372</f>
        <v>14.565232597999998</v>
      </c>
    </row>
    <row r="375" spans="1:12" x14ac:dyDescent="0.25">
      <c r="A375" s="16">
        <v>2020</v>
      </c>
      <c r="B375" s="16" t="s">
        <v>39</v>
      </c>
      <c r="C375" s="16" t="s">
        <v>18</v>
      </c>
      <c r="D375" s="16" t="s">
        <v>21</v>
      </c>
      <c r="E375" s="15">
        <v>2476.5566782275</v>
      </c>
      <c r="F375" s="15">
        <v>167.00613486149999</v>
      </c>
      <c r="G375" s="16">
        <v>2020</v>
      </c>
      <c r="H375" s="16" t="s">
        <v>39</v>
      </c>
      <c r="I375" s="16" t="s">
        <v>18</v>
      </c>
      <c r="J375" s="16" t="s">
        <v>21</v>
      </c>
      <c r="K375" s="19">
        <f t="shared" ref="K375:L377" si="34">E375-E374</f>
        <v>671.81140807149995</v>
      </c>
      <c r="L375" s="19">
        <f t="shared" si="34"/>
        <v>36.225096372499991</v>
      </c>
    </row>
    <row r="376" spans="1:12" x14ac:dyDescent="0.25">
      <c r="A376" s="17">
        <v>2020</v>
      </c>
      <c r="B376" s="17" t="s">
        <v>39</v>
      </c>
      <c r="C376" s="17" t="s">
        <v>18</v>
      </c>
      <c r="D376" s="17" t="s">
        <v>22</v>
      </c>
      <c r="E376" s="15">
        <v>2820.9755922289996</v>
      </c>
      <c r="F376" s="15">
        <v>195.32354985270001</v>
      </c>
      <c r="G376" s="17">
        <v>2020</v>
      </c>
      <c r="H376" s="17" t="s">
        <v>39</v>
      </c>
      <c r="I376" s="17" t="s">
        <v>18</v>
      </c>
      <c r="J376" s="17" t="s">
        <v>22</v>
      </c>
      <c r="K376" s="19">
        <f t="shared" si="34"/>
        <v>344.41891400149962</v>
      </c>
      <c r="L376" s="19">
        <f t="shared" si="34"/>
        <v>28.317414991200025</v>
      </c>
    </row>
    <row r="377" spans="1:12" x14ac:dyDescent="0.25">
      <c r="A377" s="18">
        <v>2020</v>
      </c>
      <c r="B377" s="18" t="s">
        <v>39</v>
      </c>
      <c r="C377" s="18" t="s">
        <v>18</v>
      </c>
      <c r="D377" s="18" t="s">
        <v>23</v>
      </c>
      <c r="E377" s="15">
        <v>3508.7834499999999</v>
      </c>
      <c r="F377" s="15">
        <v>245.02237</v>
      </c>
      <c r="G377" s="18">
        <v>2020</v>
      </c>
      <c r="H377" s="18" t="s">
        <v>39</v>
      </c>
      <c r="I377" s="18" t="s">
        <v>18</v>
      </c>
      <c r="J377" s="18" t="s">
        <v>23</v>
      </c>
      <c r="K377" s="19">
        <f t="shared" si="34"/>
        <v>687.80785777100027</v>
      </c>
      <c r="L377" s="19">
        <f t="shared" si="34"/>
        <v>49.698820147299983</v>
      </c>
    </row>
    <row r="378" spans="1:12" x14ac:dyDescent="0.25">
      <c r="A378" s="14">
        <v>2020</v>
      </c>
      <c r="B378" s="14" t="s">
        <v>39</v>
      </c>
      <c r="C378" s="14" t="s">
        <v>7</v>
      </c>
      <c r="D378" s="14" t="s">
        <v>6</v>
      </c>
      <c r="E378" s="15">
        <v>129.45843847500001</v>
      </c>
      <c r="F378" s="15">
        <v>9.68228534</v>
      </c>
      <c r="G378" s="14">
        <v>2020</v>
      </c>
      <c r="H378" s="14" t="s">
        <v>39</v>
      </c>
      <c r="I378" s="14" t="s">
        <v>7</v>
      </c>
      <c r="J378" s="14" t="s">
        <v>6</v>
      </c>
      <c r="K378" s="19">
        <f>E378</f>
        <v>129.45843847500001</v>
      </c>
      <c r="L378" s="19">
        <f>F378</f>
        <v>9.68228534</v>
      </c>
    </row>
    <row r="379" spans="1:12" x14ac:dyDescent="0.25">
      <c r="A379" s="14">
        <v>2020</v>
      </c>
      <c r="B379" s="14" t="s">
        <v>39</v>
      </c>
      <c r="C379" s="14" t="s">
        <v>7</v>
      </c>
      <c r="D379" s="14" t="s">
        <v>8</v>
      </c>
      <c r="E379" s="15">
        <v>139.23393264000001</v>
      </c>
      <c r="F379" s="15">
        <v>10.152481679999999</v>
      </c>
      <c r="G379" s="14">
        <v>2020</v>
      </c>
      <c r="H379" s="14" t="s">
        <v>39</v>
      </c>
      <c r="I379" s="14" t="s">
        <v>7</v>
      </c>
      <c r="J379" s="14" t="s">
        <v>8</v>
      </c>
      <c r="K379" s="12">
        <f>E379-E378*(0.1151/0.8315)</f>
        <v>121.313708625</v>
      </c>
      <c r="L379" s="12">
        <f>F379-F378*(0.1151/0.8315)</f>
        <v>8.8122158439999989</v>
      </c>
    </row>
    <row r="380" spans="1:12" x14ac:dyDescent="0.25">
      <c r="A380" s="14">
        <v>2020</v>
      </c>
      <c r="B380" s="14" t="s">
        <v>39</v>
      </c>
      <c r="C380" s="14" t="s">
        <v>7</v>
      </c>
      <c r="D380" s="14" t="s">
        <v>9</v>
      </c>
      <c r="E380" s="15">
        <v>789.25180878000003</v>
      </c>
      <c r="F380" s="15">
        <v>56.959504659999993</v>
      </c>
      <c r="G380" s="14">
        <v>2020</v>
      </c>
      <c r="H380" s="14" t="s">
        <v>39</v>
      </c>
      <c r="I380" s="14" t="s">
        <v>7</v>
      </c>
      <c r="J380" s="14" t="s">
        <v>9</v>
      </c>
      <c r="K380" s="12">
        <f>E380-E379*(0.7164/0.8315)</f>
        <v>669.29126837916294</v>
      </c>
      <c r="L380" s="12">
        <f>F380-F379*(0.7164/0.8315)</f>
        <v>48.212375525241121</v>
      </c>
    </row>
    <row r="381" spans="1:12" x14ac:dyDescent="0.25">
      <c r="A381" s="12">
        <v>2020</v>
      </c>
      <c r="B381" s="12" t="s">
        <v>39</v>
      </c>
      <c r="C381" s="12" t="s">
        <v>19</v>
      </c>
      <c r="D381" s="12" t="s">
        <v>24</v>
      </c>
      <c r="E381" s="15">
        <v>1521.4714472879998</v>
      </c>
      <c r="F381" s="15">
        <v>107.99454767399999</v>
      </c>
      <c r="G381" s="12">
        <v>2020</v>
      </c>
      <c r="H381" s="12" t="s">
        <v>39</v>
      </c>
      <c r="I381" s="12" t="s">
        <v>19</v>
      </c>
      <c r="J381" s="12" t="s">
        <v>24</v>
      </c>
      <c r="K381" s="19">
        <f>E381-E380-E379</f>
        <v>592.98570586799974</v>
      </c>
      <c r="L381" s="19">
        <f>F381-F380-F379</f>
        <v>40.882561333999995</v>
      </c>
    </row>
    <row r="382" spans="1:12" x14ac:dyDescent="0.25">
      <c r="A382" s="17">
        <v>2020</v>
      </c>
      <c r="B382" s="17" t="s">
        <v>39</v>
      </c>
      <c r="C382" s="17" t="s">
        <v>19</v>
      </c>
      <c r="D382" s="17" t="s">
        <v>25</v>
      </c>
      <c r="E382" s="15">
        <v>1865.9099033731</v>
      </c>
      <c r="F382" s="15">
        <v>136.31339090290001</v>
      </c>
      <c r="G382" s="17">
        <v>2020</v>
      </c>
      <c r="H382" s="17" t="s">
        <v>39</v>
      </c>
      <c r="I382" s="17" t="s">
        <v>19</v>
      </c>
      <c r="J382" s="17" t="s">
        <v>25</v>
      </c>
      <c r="K382" s="19">
        <f>E382-E381</f>
        <v>344.43845608510014</v>
      </c>
      <c r="L382" s="19">
        <f>F382-F381</f>
        <v>28.318843228900022</v>
      </c>
    </row>
    <row r="383" spans="1:12" x14ac:dyDescent="0.25">
      <c r="A383" s="18">
        <v>2020</v>
      </c>
      <c r="B383" s="18" t="s">
        <v>39</v>
      </c>
      <c r="C383" s="18" t="s">
        <v>19</v>
      </c>
      <c r="D383" s="18" t="s">
        <v>26</v>
      </c>
      <c r="E383" s="15">
        <v>2553.7177699999997</v>
      </c>
      <c r="F383" s="15">
        <v>186.01221000000001</v>
      </c>
      <c r="G383" s="18">
        <v>2020</v>
      </c>
      <c r="H383" s="18" t="s">
        <v>39</v>
      </c>
      <c r="I383" s="18" t="s">
        <v>19</v>
      </c>
      <c r="J383" s="18" t="s">
        <v>26</v>
      </c>
      <c r="K383" s="19">
        <f>E383-E382</f>
        <v>687.80786662689979</v>
      </c>
      <c r="L383" s="19">
        <f>F383-F382</f>
        <v>49.698819097099999</v>
      </c>
    </row>
    <row r="384" spans="1:12" x14ac:dyDescent="0.25">
      <c r="A384" s="14">
        <v>2020</v>
      </c>
      <c r="B384" s="14" t="s">
        <v>39</v>
      </c>
      <c r="C384" s="14" t="s">
        <v>7</v>
      </c>
      <c r="D384" s="14" t="s">
        <v>6</v>
      </c>
      <c r="E384" s="15">
        <v>198.30572830500003</v>
      </c>
      <c r="F384" s="15">
        <v>14.831421332000001</v>
      </c>
      <c r="G384" s="14">
        <v>2020</v>
      </c>
      <c r="H384" s="14" t="s">
        <v>39</v>
      </c>
      <c r="I384" s="14" t="s">
        <v>7</v>
      </c>
      <c r="J384" s="14" t="s">
        <v>6</v>
      </c>
      <c r="K384" s="19">
        <f>E384</f>
        <v>198.30572830500003</v>
      </c>
      <c r="L384" s="19">
        <f>F384</f>
        <v>14.831421332000001</v>
      </c>
    </row>
    <row r="385" spans="1:12" x14ac:dyDescent="0.25">
      <c r="A385" s="14">
        <v>2020</v>
      </c>
      <c r="B385" s="14" t="s">
        <v>39</v>
      </c>
      <c r="C385" s="14" t="s">
        <v>7</v>
      </c>
      <c r="D385" s="14" t="s">
        <v>8</v>
      </c>
      <c r="E385" s="15">
        <v>213.23418943199999</v>
      </c>
      <c r="F385" s="15">
        <v>15.548337683999998</v>
      </c>
      <c r="G385" s="14">
        <v>2020</v>
      </c>
      <c r="H385" s="14" t="s">
        <v>39</v>
      </c>
      <c r="I385" s="14" t="s">
        <v>7</v>
      </c>
      <c r="J385" s="14" t="s">
        <v>8</v>
      </c>
      <c r="K385" s="12">
        <f>E385-E384*(0.1762/1.2737)</f>
        <v>185.801144502</v>
      </c>
      <c r="L385" s="12">
        <f>F385-F384*(0.1762/1.2737)</f>
        <v>13.496601451999998</v>
      </c>
    </row>
    <row r="386" spans="1:12" x14ac:dyDescent="0.25">
      <c r="A386" s="14">
        <v>2020</v>
      </c>
      <c r="B386" s="14" t="s">
        <v>39</v>
      </c>
      <c r="C386" s="14" t="s">
        <v>7</v>
      </c>
      <c r="D386" s="14" t="s">
        <v>9</v>
      </c>
      <c r="E386" s="15">
        <v>1209.0242219040001</v>
      </c>
      <c r="F386" s="15">
        <v>87.254055087999987</v>
      </c>
      <c r="G386" s="14">
        <v>2020</v>
      </c>
      <c r="H386" s="14" t="s">
        <v>39</v>
      </c>
      <c r="I386" s="14" t="s">
        <v>7</v>
      </c>
      <c r="J386" s="14" t="s">
        <v>9</v>
      </c>
      <c r="K386" s="12">
        <f>E386-E384*(1.0975/1.2737)</f>
        <v>1038.1515385290002</v>
      </c>
      <c r="L386" s="12">
        <f>F386-F384*(1.0975/1.2737)</f>
        <v>74.474369987999992</v>
      </c>
    </row>
    <row r="387" spans="1:12" x14ac:dyDescent="0.25">
      <c r="A387" s="12">
        <v>2020</v>
      </c>
      <c r="B387" s="12" t="s">
        <v>39</v>
      </c>
      <c r="C387" s="12" t="s">
        <v>20</v>
      </c>
      <c r="D387" s="12" t="s">
        <v>28</v>
      </c>
      <c r="E387" s="15">
        <v>2486.755969755</v>
      </c>
      <c r="F387" s="15">
        <v>179.63738391299998</v>
      </c>
      <c r="G387" s="12">
        <v>2020</v>
      </c>
      <c r="H387" s="12" t="s">
        <v>39</v>
      </c>
      <c r="I387" s="12" t="s">
        <v>20</v>
      </c>
      <c r="J387" s="12" t="s">
        <v>28</v>
      </c>
      <c r="K387" s="19">
        <f>E387-E386-E385</f>
        <v>1064.4975584189999</v>
      </c>
      <c r="L387" s="19">
        <f>F387-F386-F385</f>
        <v>76.834991140999989</v>
      </c>
    </row>
    <row r="388" spans="1:12" x14ac:dyDescent="0.25">
      <c r="A388" s="16">
        <v>2020</v>
      </c>
      <c r="B388" s="16" t="s">
        <v>39</v>
      </c>
      <c r="C388" s="16" t="s">
        <v>20</v>
      </c>
      <c r="D388" s="16" t="s">
        <v>27</v>
      </c>
      <c r="E388" s="15">
        <v>3158.3819737139993</v>
      </c>
      <c r="F388" s="15">
        <v>215.8495221135</v>
      </c>
      <c r="G388" s="16">
        <v>2020</v>
      </c>
      <c r="H388" s="16" t="s">
        <v>39</v>
      </c>
      <c r="I388" s="16" t="s">
        <v>20</v>
      </c>
      <c r="J388" s="16" t="s">
        <v>27</v>
      </c>
      <c r="K388" s="19">
        <f t="shared" ref="K388:L390" si="35">E388-E387</f>
        <v>671.62600395899926</v>
      </c>
      <c r="L388" s="19">
        <f t="shared" si="35"/>
        <v>36.212138200500021</v>
      </c>
    </row>
    <row r="389" spans="1:12" x14ac:dyDescent="0.25">
      <c r="A389" s="17">
        <v>2020</v>
      </c>
      <c r="B389" s="17" t="s">
        <v>39</v>
      </c>
      <c r="C389" s="17" t="s">
        <v>20</v>
      </c>
      <c r="D389" s="17" t="s">
        <v>29</v>
      </c>
      <c r="E389" s="15">
        <v>3502.8040504521</v>
      </c>
      <c r="F389" s="15">
        <v>244.16717636750002</v>
      </c>
      <c r="G389" s="17">
        <v>2020</v>
      </c>
      <c r="H389" s="17" t="s">
        <v>39</v>
      </c>
      <c r="I389" s="17" t="s">
        <v>20</v>
      </c>
      <c r="J389" s="17" t="s">
        <v>29</v>
      </c>
      <c r="K389" s="19">
        <f t="shared" si="35"/>
        <v>344.42207673810071</v>
      </c>
      <c r="L389" s="19">
        <f t="shared" si="35"/>
        <v>28.317654254000018</v>
      </c>
    </row>
    <row r="390" spans="1:12" x14ac:dyDescent="0.25">
      <c r="A390" s="18">
        <v>2020</v>
      </c>
      <c r="B390" s="18" t="s">
        <v>39</v>
      </c>
      <c r="C390" s="18" t="s">
        <v>20</v>
      </c>
      <c r="D390" s="18" t="s">
        <v>30</v>
      </c>
      <c r="E390" s="15">
        <v>4190.6119199999994</v>
      </c>
      <c r="F390" s="15">
        <v>293.86599000000001</v>
      </c>
      <c r="G390" s="18">
        <v>2020</v>
      </c>
      <c r="H390" s="18" t="s">
        <v>39</v>
      </c>
      <c r="I390" s="18" t="s">
        <v>20</v>
      </c>
      <c r="J390" s="18" t="s">
        <v>30</v>
      </c>
      <c r="K390" s="19">
        <f t="shared" si="35"/>
        <v>687.80786954789937</v>
      </c>
      <c r="L390" s="19">
        <f t="shared" si="35"/>
        <v>49.698813632499991</v>
      </c>
    </row>
    <row r="391" spans="1:12" x14ac:dyDescent="0.25">
      <c r="A391" s="18">
        <v>2020</v>
      </c>
      <c r="B391" s="18" t="s">
        <v>41</v>
      </c>
      <c r="C391" s="18" t="s">
        <v>18</v>
      </c>
      <c r="D391" s="18" t="s">
        <v>23</v>
      </c>
      <c r="E391" s="15">
        <v>3848.1679681930364</v>
      </c>
      <c r="F391" s="15">
        <v>266.90835345942185</v>
      </c>
      <c r="G391" s="18">
        <v>2020</v>
      </c>
      <c r="H391" s="18" t="s">
        <v>41</v>
      </c>
      <c r="I391" s="18" t="s">
        <v>18</v>
      </c>
      <c r="J391" s="18" t="s">
        <v>23</v>
      </c>
    </row>
    <row r="392" spans="1:12" x14ac:dyDescent="0.25">
      <c r="A392" s="18">
        <v>2020</v>
      </c>
      <c r="B392" s="18" t="s">
        <v>41</v>
      </c>
      <c r="C392" s="18" t="s">
        <v>19</v>
      </c>
      <c r="D392" s="18" t="s">
        <v>26</v>
      </c>
      <c r="E392" s="15">
        <v>2809.1588706611542</v>
      </c>
      <c r="F392" s="15">
        <v>202.53034919537805</v>
      </c>
      <c r="G392" s="18">
        <v>2020</v>
      </c>
      <c r="H392" s="18" t="s">
        <v>41</v>
      </c>
      <c r="I392" s="18" t="s">
        <v>19</v>
      </c>
      <c r="J392" s="18" t="s">
        <v>26</v>
      </c>
    </row>
    <row r="393" spans="1:12" x14ac:dyDescent="0.25">
      <c r="A393" s="18">
        <v>2020</v>
      </c>
      <c r="B393" s="18" t="s">
        <v>41</v>
      </c>
      <c r="C393" s="18" t="s">
        <v>20</v>
      </c>
      <c r="D393" s="18" t="s">
        <v>30</v>
      </c>
      <c r="E393" s="15">
        <v>4606.7687514430727</v>
      </c>
      <c r="F393" s="15">
        <v>320.79776487435441</v>
      </c>
      <c r="G393" s="18">
        <v>2020</v>
      </c>
      <c r="H393" s="18" t="s">
        <v>41</v>
      </c>
      <c r="I393" s="18" t="s">
        <v>20</v>
      </c>
      <c r="J393" s="18" t="s">
        <v>30</v>
      </c>
    </row>
    <row r="394" spans="1:12" x14ac:dyDescent="0.25">
      <c r="E394" s="15"/>
      <c r="F394" s="15"/>
    </row>
    <row r="395" spans="1:12" x14ac:dyDescent="0.25">
      <c r="E395" s="15"/>
      <c r="F395" s="15"/>
    </row>
    <row r="396" spans="1:12" x14ac:dyDescent="0.25">
      <c r="A396" s="14">
        <v>2020</v>
      </c>
      <c r="B396" s="14" t="s">
        <v>40</v>
      </c>
      <c r="C396" s="14" t="s">
        <v>7</v>
      </c>
      <c r="D396" s="14" t="s">
        <v>6</v>
      </c>
      <c r="E396" s="15">
        <v>240.61605899099999</v>
      </c>
      <c r="F396" s="15">
        <v>14.098968036999999</v>
      </c>
      <c r="G396" s="14">
        <v>2020</v>
      </c>
      <c r="H396" s="14" t="s">
        <v>40</v>
      </c>
      <c r="I396" s="14" t="s">
        <v>7</v>
      </c>
      <c r="J396" s="14" t="s">
        <v>6</v>
      </c>
      <c r="K396" s="19">
        <f>E396</f>
        <v>240.61605899099999</v>
      </c>
      <c r="L396" s="19">
        <f>F396</f>
        <v>14.098968036999999</v>
      </c>
    </row>
    <row r="397" spans="1:12" x14ac:dyDescent="0.25">
      <c r="A397" s="14">
        <v>2020</v>
      </c>
      <c r="B397" s="14" t="s">
        <v>40</v>
      </c>
      <c r="C397" s="14" t="s">
        <v>7</v>
      </c>
      <c r="D397" s="14" t="s">
        <v>8</v>
      </c>
      <c r="E397" s="15">
        <v>268.39737495999998</v>
      </c>
      <c r="F397" s="15">
        <v>13.527254620000001</v>
      </c>
      <c r="G397" s="14">
        <v>2020</v>
      </c>
      <c r="H397" s="14" t="s">
        <v>40</v>
      </c>
      <c r="I397" s="14" t="s">
        <v>7</v>
      </c>
      <c r="J397" s="14" t="s">
        <v>8</v>
      </c>
      <c r="K397" s="12">
        <f>E397-E396*(0.1993/1.4399)</f>
        <v>235.09313122299997</v>
      </c>
      <c r="L397" s="12">
        <f>F397-F396*(0.1993/1.4399)</f>
        <v>11.575782761000001</v>
      </c>
    </row>
    <row r="398" spans="1:12" x14ac:dyDescent="0.25">
      <c r="A398" s="14">
        <v>2020</v>
      </c>
      <c r="B398" s="14" t="s">
        <v>40</v>
      </c>
      <c r="C398" s="14" t="s">
        <v>7</v>
      </c>
      <c r="D398" s="14" t="s">
        <v>9</v>
      </c>
      <c r="E398" s="15">
        <v>1514.0546033999999</v>
      </c>
      <c r="F398" s="15">
        <v>76.763773667000009</v>
      </c>
      <c r="G398" s="14">
        <v>2020</v>
      </c>
      <c r="H398" s="14" t="s">
        <v>40</v>
      </c>
      <c r="I398" s="14" t="s">
        <v>7</v>
      </c>
      <c r="J398" s="14" t="s">
        <v>9</v>
      </c>
      <c r="K398" s="12">
        <f>E398-E396*(1.2406/1.4399)</f>
        <v>1306.7427881459998</v>
      </c>
      <c r="L398" s="12">
        <f>F398-F396*(1.2406/1.4399)</f>
        <v>64.616277489000012</v>
      </c>
    </row>
    <row r="399" spans="1:12" x14ac:dyDescent="0.25">
      <c r="A399" s="12">
        <v>2020</v>
      </c>
      <c r="B399" s="12" t="s">
        <v>40</v>
      </c>
      <c r="C399" s="12" t="s">
        <v>18</v>
      </c>
      <c r="D399" s="12" t="s">
        <v>17</v>
      </c>
      <c r="E399" s="15">
        <v>2001.9261302400002</v>
      </c>
      <c r="F399" s="15">
        <v>101.194121223</v>
      </c>
      <c r="G399" s="12">
        <v>2020</v>
      </c>
      <c r="H399" s="12" t="s">
        <v>40</v>
      </c>
      <c r="I399" s="12" t="s">
        <v>18</v>
      </c>
      <c r="J399" s="12" t="s">
        <v>17</v>
      </c>
      <c r="K399" s="19">
        <f>E399-E398-E397</f>
        <v>219.47415188000036</v>
      </c>
      <c r="L399" s="19">
        <f>F399-F398-F397</f>
        <v>10.903092935999986</v>
      </c>
    </row>
    <row r="400" spans="1:12" x14ac:dyDescent="0.25">
      <c r="A400" s="16">
        <v>2020</v>
      </c>
      <c r="B400" s="16" t="s">
        <v>40</v>
      </c>
      <c r="C400" s="16" t="s">
        <v>18</v>
      </c>
      <c r="D400" s="16" t="s">
        <v>21</v>
      </c>
      <c r="E400" s="15">
        <v>2681.9038746389997</v>
      </c>
      <c r="F400" s="15">
        <v>136.07402164949997</v>
      </c>
      <c r="G400" s="16">
        <v>2020</v>
      </c>
      <c r="H400" s="16" t="s">
        <v>40</v>
      </c>
      <c r="I400" s="16" t="s">
        <v>18</v>
      </c>
      <c r="J400" s="16" t="s">
        <v>21</v>
      </c>
      <c r="K400" s="19">
        <f t="shared" ref="K400:L402" si="36">E400-E399</f>
        <v>679.97774439899945</v>
      </c>
      <c r="L400" s="19">
        <f t="shared" si="36"/>
        <v>34.879900426499972</v>
      </c>
    </row>
    <row r="401" spans="1:12" x14ac:dyDescent="0.25">
      <c r="A401" s="17">
        <v>2020</v>
      </c>
      <c r="B401" s="17" t="s">
        <v>40</v>
      </c>
      <c r="C401" s="17" t="s">
        <v>18</v>
      </c>
      <c r="D401" s="17" t="s">
        <v>22</v>
      </c>
      <c r="E401" s="15">
        <v>3055.4964743210003</v>
      </c>
      <c r="F401" s="15">
        <v>159.61541704669997</v>
      </c>
      <c r="G401" s="17">
        <v>2020</v>
      </c>
      <c r="H401" s="17" t="s">
        <v>40</v>
      </c>
      <c r="I401" s="17" t="s">
        <v>18</v>
      </c>
      <c r="J401" s="17" t="s">
        <v>22</v>
      </c>
      <c r="K401" s="19">
        <f t="shared" si="36"/>
        <v>373.59259968200058</v>
      </c>
      <c r="L401" s="19">
        <f t="shared" si="36"/>
        <v>23.541395397200006</v>
      </c>
    </row>
    <row r="402" spans="1:12" x14ac:dyDescent="0.25">
      <c r="A402" s="18">
        <v>2020</v>
      </c>
      <c r="B402" s="18" t="s">
        <v>40</v>
      </c>
      <c r="C402" s="18" t="s">
        <v>18</v>
      </c>
      <c r="D402" s="18" t="s">
        <v>23</v>
      </c>
      <c r="E402" s="15">
        <v>3748.1920900000005</v>
      </c>
      <c r="F402" s="15">
        <v>208.52081000000001</v>
      </c>
      <c r="G402" s="18">
        <v>2020</v>
      </c>
      <c r="H402" s="18" t="s">
        <v>40</v>
      </c>
      <c r="I402" s="18" t="s">
        <v>18</v>
      </c>
      <c r="J402" s="18" t="s">
        <v>23</v>
      </c>
      <c r="K402" s="19">
        <f t="shared" si="36"/>
        <v>692.69561567900018</v>
      </c>
      <c r="L402" s="19">
        <f t="shared" si="36"/>
        <v>48.905392953300037</v>
      </c>
    </row>
    <row r="403" spans="1:12" x14ac:dyDescent="0.25">
      <c r="A403" s="14">
        <v>2020</v>
      </c>
      <c r="B403" s="14" t="s">
        <v>40</v>
      </c>
      <c r="C403" s="14" t="s">
        <v>7</v>
      </c>
      <c r="D403" s="14" t="s">
        <v>6</v>
      </c>
      <c r="E403" s="15">
        <v>138.94871383500001</v>
      </c>
      <c r="F403" s="15">
        <v>8.1417403450000005</v>
      </c>
      <c r="G403" s="14">
        <v>2020</v>
      </c>
      <c r="H403" s="14" t="s">
        <v>40</v>
      </c>
      <c r="I403" s="14" t="s">
        <v>7</v>
      </c>
      <c r="J403" s="14" t="s">
        <v>6</v>
      </c>
      <c r="K403" s="19">
        <f>E403</f>
        <v>138.94871383500001</v>
      </c>
      <c r="L403" s="19">
        <f>F403</f>
        <v>8.1417403450000005</v>
      </c>
    </row>
    <row r="404" spans="1:12" x14ac:dyDescent="0.25">
      <c r="A404" s="14">
        <v>2020</v>
      </c>
      <c r="B404" s="14" t="s">
        <v>40</v>
      </c>
      <c r="C404" s="14" t="s">
        <v>7</v>
      </c>
      <c r="D404" s="14" t="s">
        <v>8</v>
      </c>
      <c r="E404" s="15">
        <v>155.01024863999999</v>
      </c>
      <c r="F404" s="15">
        <v>7.8125320800000004</v>
      </c>
      <c r="G404" s="14">
        <v>2020</v>
      </c>
      <c r="H404" s="14" t="s">
        <v>40</v>
      </c>
      <c r="I404" s="14" t="s">
        <v>7</v>
      </c>
      <c r="J404" s="14" t="s">
        <v>8</v>
      </c>
      <c r="K404" s="12">
        <f>E404-E403*(0.1151/0.8315)</f>
        <v>135.77633768099997</v>
      </c>
      <c r="L404" s="12">
        <f>F404-F403*(0.1151/0.8315)</f>
        <v>6.6855154670000001</v>
      </c>
    </row>
    <row r="405" spans="1:12" x14ac:dyDescent="0.25">
      <c r="A405" s="14">
        <v>2020</v>
      </c>
      <c r="B405" s="14" t="s">
        <v>40</v>
      </c>
      <c r="C405" s="14" t="s">
        <v>7</v>
      </c>
      <c r="D405" s="14" t="s">
        <v>9</v>
      </c>
      <c r="E405" s="15">
        <v>874.31516399999987</v>
      </c>
      <c r="F405" s="15">
        <v>44.328474819999997</v>
      </c>
      <c r="G405" s="14">
        <v>2020</v>
      </c>
      <c r="H405" s="14" t="s">
        <v>40</v>
      </c>
      <c r="I405" s="14" t="s">
        <v>7</v>
      </c>
      <c r="J405" s="14" t="s">
        <v>9</v>
      </c>
      <c r="K405" s="12">
        <f>E405-E404*(0.7164/0.8315)</f>
        <v>740.76213678930117</v>
      </c>
      <c r="L405" s="12">
        <f>F405-F404*(0.7164/0.8315)</f>
        <v>37.597388852336735</v>
      </c>
    </row>
    <row r="406" spans="1:12" x14ac:dyDescent="0.25">
      <c r="A406" s="12">
        <v>2020</v>
      </c>
      <c r="B406" s="12" t="s">
        <v>40</v>
      </c>
      <c r="C406" s="12" t="s">
        <v>19</v>
      </c>
      <c r="D406" s="12" t="s">
        <v>24</v>
      </c>
      <c r="E406" s="15">
        <v>1666.3047774119998</v>
      </c>
      <c r="F406" s="15">
        <v>85.881974075999992</v>
      </c>
      <c r="G406" s="12">
        <v>2020</v>
      </c>
      <c r="H406" s="12" t="s">
        <v>40</v>
      </c>
      <c r="I406" s="12" t="s">
        <v>19</v>
      </c>
      <c r="J406" s="12" t="s">
        <v>24</v>
      </c>
      <c r="K406" s="19">
        <f>E406-E405-E404</f>
        <v>636.97936477199994</v>
      </c>
      <c r="L406" s="19">
        <f>F406-F405-F404</f>
        <v>33.740967175999998</v>
      </c>
    </row>
    <row r="407" spans="1:12" x14ac:dyDescent="0.25">
      <c r="A407" s="17">
        <v>2020</v>
      </c>
      <c r="B407" s="17" t="s">
        <v>40</v>
      </c>
      <c r="C407" s="17" t="s">
        <v>19</v>
      </c>
      <c r="D407" s="17" t="s">
        <v>25</v>
      </c>
      <c r="E407" s="15">
        <v>2039.9189149416</v>
      </c>
      <c r="F407" s="15">
        <v>109.42449537829999</v>
      </c>
      <c r="G407" s="17">
        <v>2020</v>
      </c>
      <c r="H407" s="17" t="s">
        <v>40</v>
      </c>
      <c r="I407" s="17" t="s">
        <v>19</v>
      </c>
      <c r="J407" s="17" t="s">
        <v>25</v>
      </c>
      <c r="K407" s="19">
        <f>E407-E406</f>
        <v>373.61413752960016</v>
      </c>
      <c r="L407" s="19">
        <f>F407-F406</f>
        <v>23.542521302300003</v>
      </c>
    </row>
    <row r="408" spans="1:12" x14ac:dyDescent="0.25">
      <c r="A408" s="18">
        <v>2020</v>
      </c>
      <c r="B408" s="18" t="s">
        <v>40</v>
      </c>
      <c r="C408" s="18" t="s">
        <v>19</v>
      </c>
      <c r="D408" s="18" t="s">
        <v>26</v>
      </c>
      <c r="E408" s="15">
        <v>2732.61454</v>
      </c>
      <c r="F408" s="15">
        <v>158.32989000000001</v>
      </c>
      <c r="G408" s="18">
        <v>2020</v>
      </c>
      <c r="H408" s="18" t="s">
        <v>40</v>
      </c>
      <c r="I408" s="18" t="s">
        <v>19</v>
      </c>
      <c r="J408" s="18" t="s">
        <v>26</v>
      </c>
      <c r="K408" s="19">
        <f>E408-E407</f>
        <v>692.69562505840008</v>
      </c>
      <c r="L408" s="19">
        <f>F408-F407</f>
        <v>48.905394621700012</v>
      </c>
    </row>
    <row r="409" spans="1:12" x14ac:dyDescent="0.25">
      <c r="A409" s="14">
        <v>2020</v>
      </c>
      <c r="B409" s="14" t="s">
        <v>40</v>
      </c>
      <c r="C409" s="14" t="s">
        <v>7</v>
      </c>
      <c r="D409" s="14" t="s">
        <v>6</v>
      </c>
      <c r="E409" s="15">
        <v>212.84302683300001</v>
      </c>
      <c r="F409" s="15">
        <v>12.471599131</v>
      </c>
      <c r="G409" s="14">
        <v>2020</v>
      </c>
      <c r="H409" s="14" t="s">
        <v>40</v>
      </c>
      <c r="I409" s="14" t="s">
        <v>7</v>
      </c>
      <c r="J409" s="14" t="s">
        <v>6</v>
      </c>
      <c r="K409" s="19">
        <f>E409</f>
        <v>212.84302683300001</v>
      </c>
      <c r="L409" s="19">
        <f>F409</f>
        <v>12.471599131</v>
      </c>
    </row>
    <row r="410" spans="1:12" x14ac:dyDescent="0.25">
      <c r="A410" s="14">
        <v>2020</v>
      </c>
      <c r="B410" s="14" t="s">
        <v>40</v>
      </c>
      <c r="C410" s="14" t="s">
        <v>7</v>
      </c>
      <c r="D410" s="14" t="s">
        <v>8</v>
      </c>
      <c r="E410" s="15">
        <v>237.39532523199998</v>
      </c>
      <c r="F410" s="15">
        <v>11.964748204000001</v>
      </c>
      <c r="G410" s="14">
        <v>2020</v>
      </c>
      <c r="H410" s="14" t="s">
        <v>40</v>
      </c>
      <c r="I410" s="14" t="s">
        <v>7</v>
      </c>
      <c r="J410" s="14" t="s">
        <v>8</v>
      </c>
      <c r="K410" s="12">
        <f>E410-E409*(0.1762/1.2737)</f>
        <v>207.95123217399998</v>
      </c>
      <c r="L410" s="12">
        <f>F410-F409*(0.1762/1.2737)</f>
        <v>10.239462998</v>
      </c>
    </row>
    <row r="411" spans="1:12" x14ac:dyDescent="0.25">
      <c r="A411" s="14">
        <v>2020</v>
      </c>
      <c r="B411" s="14" t="s">
        <v>40</v>
      </c>
      <c r="C411" s="14" t="s">
        <v>7</v>
      </c>
      <c r="D411" s="14" t="s">
        <v>9</v>
      </c>
      <c r="E411" s="15">
        <v>1339.3294751999997</v>
      </c>
      <c r="F411" s="15">
        <v>67.905070576</v>
      </c>
      <c r="G411" s="14">
        <v>2020</v>
      </c>
      <c r="H411" s="14" t="s">
        <v>40</v>
      </c>
      <c r="I411" s="14" t="s">
        <v>7</v>
      </c>
      <c r="J411" s="14" t="s">
        <v>9</v>
      </c>
      <c r="K411" s="12">
        <f>E411-E409*(1.0975/1.2737)</f>
        <v>1155.9305414249998</v>
      </c>
      <c r="L411" s="12">
        <f>F411-F409*(1.0975/1.2737)</f>
        <v>57.158756651000004</v>
      </c>
    </row>
    <row r="412" spans="1:12" x14ac:dyDescent="0.25">
      <c r="A412" s="12">
        <v>2020</v>
      </c>
      <c r="B412" s="12" t="s">
        <v>40</v>
      </c>
      <c r="C412" s="12" t="s">
        <v>20</v>
      </c>
      <c r="D412" s="12" t="s">
        <v>28</v>
      </c>
      <c r="E412" s="15">
        <v>2735.5955911619999</v>
      </c>
      <c r="F412" s="15">
        <v>141.40416585900002</v>
      </c>
      <c r="G412" s="12">
        <v>2020</v>
      </c>
      <c r="H412" s="12" t="s">
        <v>40</v>
      </c>
      <c r="I412" s="12" t="s">
        <v>20</v>
      </c>
      <c r="J412" s="12" t="s">
        <v>28</v>
      </c>
      <c r="K412" s="19">
        <f>E412-E411-E410</f>
        <v>1158.8707907300002</v>
      </c>
      <c r="L412" s="19">
        <f>F412-F411-F410</f>
        <v>61.534347079000014</v>
      </c>
    </row>
    <row r="413" spans="1:12" x14ac:dyDescent="0.25">
      <c r="A413" s="16">
        <v>2020</v>
      </c>
      <c r="B413" s="16" t="s">
        <v>40</v>
      </c>
      <c r="C413" s="16" t="s">
        <v>20</v>
      </c>
      <c r="D413" s="16" t="s">
        <v>27</v>
      </c>
      <c r="E413" s="15">
        <v>3415.3800050864993</v>
      </c>
      <c r="F413" s="15">
        <v>176.2723312185</v>
      </c>
      <c r="G413" s="16">
        <v>2020</v>
      </c>
      <c r="H413" s="16" t="s">
        <v>40</v>
      </c>
      <c r="I413" s="16" t="s">
        <v>20</v>
      </c>
      <c r="J413" s="16" t="s">
        <v>27</v>
      </c>
      <c r="K413" s="19">
        <f t="shared" ref="K413:L415" si="37">E413-E412</f>
        <v>679.7844139244994</v>
      </c>
      <c r="L413" s="19">
        <f t="shared" si="37"/>
        <v>34.868165359499983</v>
      </c>
    </row>
    <row r="414" spans="1:12" x14ac:dyDescent="0.25">
      <c r="A414" s="17">
        <v>2020</v>
      </c>
      <c r="B414" s="17" t="s">
        <v>40</v>
      </c>
      <c r="C414" s="17" t="s">
        <v>20</v>
      </c>
      <c r="D414" s="17" t="s">
        <v>29</v>
      </c>
      <c r="E414" s="15">
        <v>3788.9760175965998</v>
      </c>
      <c r="F414" s="15">
        <v>199.81391519939999</v>
      </c>
      <c r="G414" s="17">
        <v>2020</v>
      </c>
      <c r="H414" s="17" t="s">
        <v>40</v>
      </c>
      <c r="I414" s="17" t="s">
        <v>20</v>
      </c>
      <c r="J414" s="17" t="s">
        <v>29</v>
      </c>
      <c r="K414" s="19">
        <f t="shared" si="37"/>
        <v>373.59601251010054</v>
      </c>
      <c r="L414" s="19">
        <f t="shared" si="37"/>
        <v>23.541583980899986</v>
      </c>
    </row>
    <row r="415" spans="1:12" x14ac:dyDescent="0.25">
      <c r="A415" s="18">
        <v>2020</v>
      </c>
      <c r="B415" s="18" t="s">
        <v>40</v>
      </c>
      <c r="C415" s="18" t="s">
        <v>20</v>
      </c>
      <c r="D415" s="18" t="s">
        <v>30</v>
      </c>
      <c r="E415" s="15">
        <v>4479.2494999999999</v>
      </c>
      <c r="F415" s="15">
        <v>248.50627</v>
      </c>
      <c r="G415" s="18">
        <v>2020</v>
      </c>
      <c r="H415" s="18" t="s">
        <v>40</v>
      </c>
      <c r="I415" s="18" t="s">
        <v>20</v>
      </c>
      <c r="J415" s="18" t="s">
        <v>30</v>
      </c>
      <c r="K415" s="19">
        <f t="shared" si="37"/>
        <v>690.27348240340007</v>
      </c>
      <c r="L415" s="19">
        <f t="shared" si="37"/>
        <v>48.692354800600015</v>
      </c>
    </row>
    <row r="416" spans="1:12" x14ac:dyDescent="0.25">
      <c r="E416" s="15"/>
      <c r="F416" s="15"/>
    </row>
    <row r="417" spans="1:12" x14ac:dyDescent="0.25">
      <c r="E417" s="15"/>
      <c r="F417" s="15"/>
    </row>
    <row r="418" spans="1:12" x14ac:dyDescent="0.25">
      <c r="A418" s="14">
        <v>2025</v>
      </c>
      <c r="B418" s="14" t="s">
        <v>40</v>
      </c>
      <c r="C418" s="14" t="s">
        <v>7</v>
      </c>
      <c r="D418" s="14" t="s">
        <v>6</v>
      </c>
      <c r="E418" s="15">
        <v>228.38318695500001</v>
      </c>
      <c r="F418" s="15">
        <v>13.20805871</v>
      </c>
      <c r="G418" s="14">
        <v>2025</v>
      </c>
      <c r="H418" s="14" t="s">
        <v>40</v>
      </c>
      <c r="I418" s="14" t="s">
        <v>7</v>
      </c>
      <c r="J418" s="14" t="s">
        <v>6</v>
      </c>
      <c r="K418" s="19">
        <f>E418</f>
        <v>228.38318695500001</v>
      </c>
      <c r="L418" s="19">
        <f>F418</f>
        <v>13.20805871</v>
      </c>
    </row>
    <row r="419" spans="1:12" x14ac:dyDescent="0.25">
      <c r="A419" s="14">
        <v>2025</v>
      </c>
      <c r="B419" s="14" t="s">
        <v>40</v>
      </c>
      <c r="C419" s="14" t="s">
        <v>7</v>
      </c>
      <c r="D419" s="14" t="s">
        <v>8</v>
      </c>
      <c r="E419" s="15">
        <v>249.37200618</v>
      </c>
      <c r="F419" s="15">
        <v>12.137496800000001</v>
      </c>
      <c r="G419" s="14">
        <v>2025</v>
      </c>
      <c r="H419" s="14" t="s">
        <v>40</v>
      </c>
      <c r="I419" s="14" t="s">
        <v>7</v>
      </c>
      <c r="J419" s="14" t="s">
        <v>8</v>
      </c>
      <c r="K419" s="12">
        <f>E419-E418*(0.1993/1.4399)</f>
        <v>217.76094349499999</v>
      </c>
      <c r="L419" s="12">
        <f>F419-F418*(0.1993/1.4399)</f>
        <v>10.30933783</v>
      </c>
    </row>
    <row r="420" spans="1:12" x14ac:dyDescent="0.25">
      <c r="A420" s="14">
        <v>2025</v>
      </c>
      <c r="B420" s="14" t="s">
        <v>40</v>
      </c>
      <c r="C420" s="14" t="s">
        <v>7</v>
      </c>
      <c r="D420" s="14" t="s">
        <v>9</v>
      </c>
      <c r="E420" s="15">
        <v>1411.3667098989999</v>
      </c>
      <c r="F420" s="15">
        <v>69.263008699000011</v>
      </c>
      <c r="G420" s="14">
        <v>2025</v>
      </c>
      <c r="H420" s="14" t="s">
        <v>40</v>
      </c>
      <c r="I420" s="14" t="s">
        <v>7</v>
      </c>
      <c r="J420" s="14" t="s">
        <v>9</v>
      </c>
      <c r="K420" s="12">
        <f>E420-E418*(1.2406/1.4399)</f>
        <v>1214.594585629</v>
      </c>
      <c r="L420" s="12">
        <f>F420-F418*(1.2406/1.4399)</f>
        <v>57.883108959000012</v>
      </c>
    </row>
    <row r="421" spans="1:12" x14ac:dyDescent="0.25">
      <c r="A421" s="12">
        <v>2025</v>
      </c>
      <c r="B421" s="12" t="s">
        <v>40</v>
      </c>
      <c r="C421" s="12" t="s">
        <v>18</v>
      </c>
      <c r="D421" s="12" t="s">
        <v>17</v>
      </c>
      <c r="E421" s="15">
        <v>1863.4202373270002</v>
      </c>
      <c r="F421" s="15">
        <v>91.080599406999994</v>
      </c>
      <c r="G421" s="12">
        <v>2025</v>
      </c>
      <c r="H421" s="12" t="s">
        <v>40</v>
      </c>
      <c r="I421" s="12" t="s">
        <v>18</v>
      </c>
      <c r="J421" s="12" t="s">
        <v>17</v>
      </c>
      <c r="K421" s="19">
        <f>E421-E420-E419</f>
        <v>202.68152124800028</v>
      </c>
      <c r="L421" s="19">
        <f>F421-F420-F419</f>
        <v>9.6800939079999822</v>
      </c>
    </row>
    <row r="422" spans="1:12" x14ac:dyDescent="0.25">
      <c r="A422" s="16">
        <v>2025</v>
      </c>
      <c r="B422" s="16" t="s">
        <v>40</v>
      </c>
      <c r="C422" s="16" t="s">
        <v>18</v>
      </c>
      <c r="D422" s="16" t="s">
        <v>21</v>
      </c>
      <c r="E422" s="15">
        <v>2537.2892636685001</v>
      </c>
      <c r="F422" s="15">
        <v>125.5155972015</v>
      </c>
      <c r="G422" s="16">
        <v>2025</v>
      </c>
      <c r="H422" s="16" t="s">
        <v>40</v>
      </c>
      <c r="I422" s="16" t="s">
        <v>18</v>
      </c>
      <c r="J422" s="16" t="s">
        <v>21</v>
      </c>
      <c r="K422" s="19">
        <f t="shared" ref="K422:L424" si="38">E422-E421</f>
        <v>673.86902634149988</v>
      </c>
      <c r="L422" s="19">
        <f t="shared" si="38"/>
        <v>34.434997794500006</v>
      </c>
    </row>
    <row r="423" spans="1:12" x14ac:dyDescent="0.25">
      <c r="A423" s="17">
        <v>2025</v>
      </c>
      <c r="B423" s="17" t="s">
        <v>40</v>
      </c>
      <c r="C423" s="17" t="s">
        <v>18</v>
      </c>
      <c r="D423" s="17" t="s">
        <v>22</v>
      </c>
      <c r="E423" s="15">
        <v>2889.1023806296998</v>
      </c>
      <c r="F423" s="15">
        <v>147.47080476899998</v>
      </c>
      <c r="G423" s="17">
        <v>2025</v>
      </c>
      <c r="H423" s="17" t="s">
        <v>40</v>
      </c>
      <c r="I423" s="17" t="s">
        <v>18</v>
      </c>
      <c r="J423" s="17" t="s">
        <v>22</v>
      </c>
      <c r="K423" s="19">
        <f t="shared" si="38"/>
        <v>351.81311696119974</v>
      </c>
      <c r="L423" s="19">
        <f t="shared" si="38"/>
        <v>21.955207567499983</v>
      </c>
    </row>
    <row r="424" spans="1:12" x14ac:dyDescent="0.25">
      <c r="A424" s="18">
        <v>2025</v>
      </c>
      <c r="B424" s="18" t="s">
        <v>40</v>
      </c>
      <c r="C424" s="18" t="s">
        <v>18</v>
      </c>
      <c r="D424" s="18" t="s">
        <v>23</v>
      </c>
      <c r="E424" s="15">
        <v>3578.1597799999995</v>
      </c>
      <c r="F424" s="15">
        <v>196.11123000000001</v>
      </c>
      <c r="G424" s="18">
        <v>2025</v>
      </c>
      <c r="H424" s="18" t="s">
        <v>40</v>
      </c>
      <c r="I424" s="18" t="s">
        <v>18</v>
      </c>
      <c r="J424" s="18" t="s">
        <v>23</v>
      </c>
      <c r="K424" s="19">
        <f t="shared" si="38"/>
        <v>689.05739937029966</v>
      </c>
      <c r="L424" s="19">
        <f t="shared" si="38"/>
        <v>48.640425231000023</v>
      </c>
    </row>
    <row r="425" spans="1:12" x14ac:dyDescent="0.25">
      <c r="A425" s="14">
        <v>2025</v>
      </c>
      <c r="B425" s="14" t="s">
        <v>40</v>
      </c>
      <c r="C425" s="14" t="s">
        <v>7</v>
      </c>
      <c r="D425" s="14" t="s">
        <v>6</v>
      </c>
      <c r="E425" s="15">
        <v>131.884589175</v>
      </c>
      <c r="F425" s="15">
        <v>7.6272663500000002</v>
      </c>
      <c r="G425" s="14">
        <v>2025</v>
      </c>
      <c r="H425" s="14" t="s">
        <v>40</v>
      </c>
      <c r="I425" s="14" t="s">
        <v>7</v>
      </c>
      <c r="J425" s="14" t="s">
        <v>6</v>
      </c>
      <c r="K425" s="19">
        <f>E425</f>
        <v>131.884589175</v>
      </c>
      <c r="L425" s="19">
        <f>F425</f>
        <v>7.6272663500000002</v>
      </c>
    </row>
    <row r="426" spans="1:12" x14ac:dyDescent="0.25">
      <c r="A426" s="14">
        <v>2025</v>
      </c>
      <c r="B426" s="14" t="s">
        <v>40</v>
      </c>
      <c r="C426" s="14" t="s">
        <v>7</v>
      </c>
      <c r="D426" s="14" t="s">
        <v>8</v>
      </c>
      <c r="E426" s="15">
        <v>144.02233512000001</v>
      </c>
      <c r="F426" s="15">
        <v>7.0098912000000002</v>
      </c>
      <c r="G426" s="14">
        <v>2025</v>
      </c>
      <c r="H426" s="14" t="s">
        <v>40</v>
      </c>
      <c r="I426" s="14" t="s">
        <v>7</v>
      </c>
      <c r="J426" s="14" t="s">
        <v>8</v>
      </c>
      <c r="K426" s="12">
        <f>E426-E425*(0.1151/0.8315)</f>
        <v>125.766272325</v>
      </c>
      <c r="L426" s="12">
        <f>F426-F425*(0.1151/0.8315)</f>
        <v>5.9540904100000001</v>
      </c>
    </row>
    <row r="427" spans="1:12" x14ac:dyDescent="0.25">
      <c r="A427" s="14">
        <v>2025</v>
      </c>
      <c r="B427" s="14" t="s">
        <v>40</v>
      </c>
      <c r="C427" s="14" t="s">
        <v>7</v>
      </c>
      <c r="D427" s="14" t="s">
        <v>9</v>
      </c>
      <c r="E427" s="15">
        <v>815.01638953999998</v>
      </c>
      <c r="F427" s="15">
        <v>39.997037540000001</v>
      </c>
      <c r="G427" s="14">
        <v>2025</v>
      </c>
      <c r="H427" s="14" t="s">
        <v>40</v>
      </c>
      <c r="I427" s="14" t="s">
        <v>7</v>
      </c>
      <c r="J427" s="14" t="s">
        <v>9</v>
      </c>
      <c r="K427" s="12">
        <f>E427-E426*(0.7164/0.8315)</f>
        <v>690.93027904094038</v>
      </c>
      <c r="L427" s="12">
        <f>F427-F426*(0.7164/0.8315)</f>
        <v>33.957487262573665</v>
      </c>
    </row>
    <row r="428" spans="1:12" x14ac:dyDescent="0.25">
      <c r="A428" s="12">
        <v>2025</v>
      </c>
      <c r="B428" s="12" t="s">
        <v>40</v>
      </c>
      <c r="C428" s="12" t="s">
        <v>19</v>
      </c>
      <c r="D428" s="12" t="s">
        <v>24</v>
      </c>
      <c r="E428" s="15">
        <v>1563.2707436279995</v>
      </c>
      <c r="F428" s="15">
        <v>78.362915219999991</v>
      </c>
      <c r="G428" s="12">
        <v>2025</v>
      </c>
      <c r="H428" s="12" t="s">
        <v>40</v>
      </c>
      <c r="I428" s="12" t="s">
        <v>19</v>
      </c>
      <c r="J428" s="12" t="s">
        <v>24</v>
      </c>
      <c r="K428" s="19">
        <f>E428-E427-E426</f>
        <v>604.23201896799958</v>
      </c>
      <c r="L428" s="19">
        <f>F428-F427-F426</f>
        <v>31.355986479999991</v>
      </c>
    </row>
    <row r="429" spans="1:12" x14ac:dyDescent="0.25">
      <c r="A429" s="17">
        <v>2025</v>
      </c>
      <c r="B429" s="17" t="s">
        <v>40</v>
      </c>
      <c r="C429" s="17" t="s">
        <v>19</v>
      </c>
      <c r="D429" s="17" t="s">
        <v>25</v>
      </c>
      <c r="E429" s="15">
        <v>1915.1039668622998</v>
      </c>
      <c r="F429" s="15">
        <v>100.31913876429999</v>
      </c>
      <c r="G429" s="17">
        <v>2025</v>
      </c>
      <c r="H429" s="17" t="s">
        <v>40</v>
      </c>
      <c r="I429" s="17" t="s">
        <v>19</v>
      </c>
      <c r="J429" s="17" t="s">
        <v>25</v>
      </c>
      <c r="K429" s="19">
        <f>E429-E428</f>
        <v>351.83322323430025</v>
      </c>
      <c r="L429" s="19">
        <f>F429-F428</f>
        <v>21.956223544300002</v>
      </c>
    </row>
    <row r="430" spans="1:12" x14ac:dyDescent="0.25">
      <c r="A430" s="18">
        <v>2025</v>
      </c>
      <c r="B430" s="18" t="s">
        <v>40</v>
      </c>
      <c r="C430" s="18" t="s">
        <v>19</v>
      </c>
      <c r="D430" s="18" t="s">
        <v>26</v>
      </c>
      <c r="E430" s="15">
        <v>2604.1613599999996</v>
      </c>
      <c r="F430" s="15">
        <v>148.95956000000001</v>
      </c>
      <c r="G430" s="18">
        <v>2025</v>
      </c>
      <c r="H430" s="18" t="s">
        <v>40</v>
      </c>
      <c r="I430" s="18" t="s">
        <v>19</v>
      </c>
      <c r="J430" s="18" t="s">
        <v>26</v>
      </c>
      <c r="K430" s="19">
        <f>E430-E429</f>
        <v>689.05739313769982</v>
      </c>
      <c r="L430" s="19">
        <f>F430-F429</f>
        <v>48.640421235700018</v>
      </c>
    </row>
    <row r="431" spans="1:12" x14ac:dyDescent="0.25">
      <c r="A431" s="14">
        <v>2025</v>
      </c>
      <c r="B431" s="14" t="s">
        <v>40</v>
      </c>
      <c r="C431" s="14" t="s">
        <v>7</v>
      </c>
      <c r="D431" s="14" t="s">
        <v>6</v>
      </c>
      <c r="E431" s="15">
        <v>202.02213016500002</v>
      </c>
      <c r="F431" s="15">
        <v>11.68352273</v>
      </c>
      <c r="G431" s="14">
        <v>2025</v>
      </c>
      <c r="H431" s="14" t="s">
        <v>40</v>
      </c>
      <c r="I431" s="14" t="s">
        <v>7</v>
      </c>
      <c r="J431" s="14" t="s">
        <v>6</v>
      </c>
      <c r="K431" s="19">
        <f>E431</f>
        <v>202.02213016500002</v>
      </c>
      <c r="L431" s="19">
        <f>F431</f>
        <v>11.68352273</v>
      </c>
    </row>
    <row r="432" spans="1:12" x14ac:dyDescent="0.25">
      <c r="A432" s="14">
        <v>2025</v>
      </c>
      <c r="B432" s="14" t="s">
        <v>40</v>
      </c>
      <c r="C432" s="14" t="s">
        <v>7</v>
      </c>
      <c r="D432" s="14" t="s">
        <v>8</v>
      </c>
      <c r="E432" s="15">
        <v>220.56753915600001</v>
      </c>
      <c r="F432" s="15">
        <v>10.735518560000001</v>
      </c>
      <c r="G432" s="14">
        <v>2025</v>
      </c>
      <c r="H432" s="14" t="s">
        <v>40</v>
      </c>
      <c r="I432" s="14" t="s">
        <v>7</v>
      </c>
      <c r="J432" s="14" t="s">
        <v>8</v>
      </c>
      <c r="K432" s="12">
        <f>E432-E431*(0.1762/1.2737)</f>
        <v>192.62037786600001</v>
      </c>
      <c r="L432" s="12">
        <f>F432-F431*(0.1762/1.2737)</f>
        <v>9.1192535800000005</v>
      </c>
    </row>
    <row r="433" spans="1:12" x14ac:dyDescent="0.25">
      <c r="A433" s="14">
        <v>2025</v>
      </c>
      <c r="B433" s="14" t="s">
        <v>40</v>
      </c>
      <c r="C433" s="14" t="s">
        <v>7</v>
      </c>
      <c r="D433" s="14" t="s">
        <v>9</v>
      </c>
      <c r="E433" s="15">
        <v>1248.4919834719999</v>
      </c>
      <c r="F433" s="15">
        <v>61.269909871999999</v>
      </c>
      <c r="G433" s="14">
        <v>2025</v>
      </c>
      <c r="H433" s="14" t="s">
        <v>40</v>
      </c>
      <c r="I433" s="14" t="s">
        <v>7</v>
      </c>
      <c r="J433" s="14" t="s">
        <v>9</v>
      </c>
      <c r="K433" s="12">
        <f>E433-E431*(1.0975/1.2737)</f>
        <v>1074.4170145969999</v>
      </c>
      <c r="L433" s="12">
        <f>F433-F431*(1.0975/1.2737)</f>
        <v>51.202652122000003</v>
      </c>
    </row>
    <row r="434" spans="1:12" x14ac:dyDescent="0.25">
      <c r="A434" s="12">
        <v>2025</v>
      </c>
      <c r="B434" s="12" t="s">
        <v>40</v>
      </c>
      <c r="C434" s="12" t="s">
        <v>20</v>
      </c>
      <c r="D434" s="12" t="s">
        <v>28</v>
      </c>
      <c r="E434" s="15">
        <v>2557.6939948260001</v>
      </c>
      <c r="F434" s="15">
        <v>128.424485178</v>
      </c>
      <c r="G434" s="12">
        <v>2025</v>
      </c>
      <c r="H434" s="12" t="s">
        <v>40</v>
      </c>
      <c r="I434" s="12" t="s">
        <v>20</v>
      </c>
      <c r="J434" s="12" t="s">
        <v>28</v>
      </c>
      <c r="K434" s="19">
        <f>E434-E433-E432</f>
        <v>1088.6344721980001</v>
      </c>
      <c r="L434" s="19">
        <f>F434-F433-F432</f>
        <v>56.419056745999995</v>
      </c>
    </row>
    <row r="435" spans="1:12" x14ac:dyDescent="0.25">
      <c r="A435" s="16">
        <v>2025</v>
      </c>
      <c r="B435" s="16" t="s">
        <v>40</v>
      </c>
      <c r="C435" s="16" t="s">
        <v>20</v>
      </c>
      <c r="D435" s="16" t="s">
        <v>27</v>
      </c>
      <c r="E435" s="15">
        <v>3231.3753374099997</v>
      </c>
      <c r="F435" s="15">
        <v>162.84816617849998</v>
      </c>
      <c r="G435" s="16">
        <v>2025</v>
      </c>
      <c r="H435" s="16" t="s">
        <v>40</v>
      </c>
      <c r="I435" s="16" t="s">
        <v>20</v>
      </c>
      <c r="J435" s="16" t="s">
        <v>27</v>
      </c>
      <c r="K435" s="19">
        <f t="shared" ref="K435:L437" si="39">E435-E434</f>
        <v>673.68134258399959</v>
      </c>
      <c r="L435" s="19">
        <f t="shared" si="39"/>
        <v>34.423681000499982</v>
      </c>
    </row>
    <row r="436" spans="1:12" x14ac:dyDescent="0.25">
      <c r="A436" s="17">
        <v>2025</v>
      </c>
      <c r="B436" s="17" t="s">
        <v>40</v>
      </c>
      <c r="C436" s="17" t="s">
        <v>20</v>
      </c>
      <c r="D436" s="17" t="s">
        <v>29</v>
      </c>
      <c r="E436" s="15">
        <v>3583.1916853610996</v>
      </c>
      <c r="F436" s="15">
        <v>184.80354078669998</v>
      </c>
      <c r="G436" s="17">
        <v>2025</v>
      </c>
      <c r="H436" s="17" t="s">
        <v>40</v>
      </c>
      <c r="I436" s="17" t="s">
        <v>20</v>
      </c>
      <c r="J436" s="17" t="s">
        <v>29</v>
      </c>
      <c r="K436" s="19">
        <f t="shared" si="39"/>
        <v>351.81634795109994</v>
      </c>
      <c r="L436" s="19">
        <f t="shared" si="39"/>
        <v>21.955374608200003</v>
      </c>
    </row>
    <row r="437" spans="1:12" x14ac:dyDescent="0.25">
      <c r="A437" s="18">
        <v>2025</v>
      </c>
      <c r="B437" s="18" t="s">
        <v>40</v>
      </c>
      <c r="C437" s="18" t="s">
        <v>20</v>
      </c>
      <c r="D437" s="18" t="s">
        <v>30</v>
      </c>
      <c r="E437" s="15">
        <v>4269.8269299999993</v>
      </c>
      <c r="F437" s="15">
        <v>233.23093</v>
      </c>
      <c r="G437" s="18">
        <v>2025</v>
      </c>
      <c r="H437" s="18" t="s">
        <v>40</v>
      </c>
      <c r="I437" s="18" t="s">
        <v>20</v>
      </c>
      <c r="J437" s="18" t="s">
        <v>30</v>
      </c>
      <c r="K437" s="19">
        <f t="shared" si="39"/>
        <v>686.63524463889962</v>
      </c>
      <c r="L437" s="19">
        <f t="shared" si="39"/>
        <v>48.427389213300017</v>
      </c>
    </row>
    <row r="438" spans="1:12" x14ac:dyDescent="0.25">
      <c r="E438" s="15"/>
      <c r="F438" s="15"/>
    </row>
    <row r="439" spans="1:12" x14ac:dyDescent="0.25">
      <c r="E439" s="15"/>
      <c r="F439" s="15"/>
    </row>
    <row r="440" spans="1:12" x14ac:dyDescent="0.25">
      <c r="A440" s="14">
        <v>2030</v>
      </c>
      <c r="B440" s="14" t="s">
        <v>40</v>
      </c>
      <c r="C440" s="14" t="s">
        <v>7</v>
      </c>
      <c r="D440" s="14" t="s">
        <v>6</v>
      </c>
      <c r="E440" s="15">
        <v>219.58970325599998</v>
      </c>
      <c r="F440" s="15">
        <v>13.014305766</v>
      </c>
      <c r="G440" s="14">
        <v>2030</v>
      </c>
      <c r="H440" s="14" t="s">
        <v>40</v>
      </c>
      <c r="I440" s="14" t="s">
        <v>7</v>
      </c>
      <c r="J440" s="14" t="s">
        <v>6</v>
      </c>
      <c r="K440" s="19">
        <f>E440</f>
        <v>219.58970325599998</v>
      </c>
      <c r="L440" s="19">
        <f>F440</f>
        <v>13.014305766</v>
      </c>
    </row>
    <row r="441" spans="1:12" x14ac:dyDescent="0.25">
      <c r="A441" s="14">
        <v>2030</v>
      </c>
      <c r="B441" s="14" t="s">
        <v>40</v>
      </c>
      <c r="C441" s="14" t="s">
        <v>7</v>
      </c>
      <c r="D441" s="14" t="s">
        <v>8</v>
      </c>
      <c r="E441" s="15">
        <v>235.75651560999998</v>
      </c>
      <c r="F441" s="15">
        <v>11.84206298</v>
      </c>
      <c r="G441" s="14">
        <v>2030</v>
      </c>
      <c r="H441" s="14" t="s">
        <v>40</v>
      </c>
      <c r="I441" s="14" t="s">
        <v>7</v>
      </c>
      <c r="J441" s="14" t="s">
        <v>8</v>
      </c>
      <c r="K441" s="12">
        <f>E441-E440*(0.1993/1.4399)</f>
        <v>205.36258001799999</v>
      </c>
      <c r="L441" s="12">
        <f>F441-F440*(0.1993/1.4399)</f>
        <v>10.040721818</v>
      </c>
    </row>
    <row r="442" spans="1:12" x14ac:dyDescent="0.25">
      <c r="A442" s="14">
        <v>2030</v>
      </c>
      <c r="B442" s="14" t="s">
        <v>40</v>
      </c>
      <c r="C442" s="14" t="s">
        <v>7</v>
      </c>
      <c r="D442" s="14" t="s">
        <v>9</v>
      </c>
      <c r="E442" s="15">
        <v>1337.873294878</v>
      </c>
      <c r="F442" s="15">
        <v>67.667957620999999</v>
      </c>
      <c r="G442" s="14">
        <v>2030</v>
      </c>
      <c r="H442" s="14" t="s">
        <v>40</v>
      </c>
      <c r="I442" s="14" t="s">
        <v>7</v>
      </c>
      <c r="J442" s="14" t="s">
        <v>9</v>
      </c>
      <c r="K442" s="12">
        <f>E442-E440*(1.2406/1.4399)</f>
        <v>1148.6775272140001</v>
      </c>
      <c r="L442" s="12">
        <f>F442-F440*(1.2406/1.4399)</f>
        <v>56.454993017</v>
      </c>
    </row>
    <row r="443" spans="1:12" x14ac:dyDescent="0.25">
      <c r="A443" s="12">
        <v>2030</v>
      </c>
      <c r="B443" s="12" t="s">
        <v>40</v>
      </c>
      <c r="C443" s="12" t="s">
        <v>18</v>
      </c>
      <c r="D443" s="12" t="s">
        <v>17</v>
      </c>
      <c r="E443" s="15">
        <v>1764.2401005149998</v>
      </c>
      <c r="F443" s="15">
        <v>88.924141028999998</v>
      </c>
      <c r="G443" s="12">
        <v>2030</v>
      </c>
      <c r="H443" s="12" t="s">
        <v>40</v>
      </c>
      <c r="I443" s="12" t="s">
        <v>18</v>
      </c>
      <c r="J443" s="12" t="s">
        <v>17</v>
      </c>
      <c r="K443" s="19">
        <f>E443-E442-E441</f>
        <v>190.61029002699976</v>
      </c>
      <c r="L443" s="19">
        <f>F443-F442-F441</f>
        <v>9.4141204279999986</v>
      </c>
    </row>
    <row r="444" spans="1:12" x14ac:dyDescent="0.25">
      <c r="A444" s="16">
        <v>2030</v>
      </c>
      <c r="B444" s="16" t="s">
        <v>40</v>
      </c>
      <c r="C444" s="16" t="s">
        <v>18</v>
      </c>
      <c r="D444" s="16" t="s">
        <v>21</v>
      </c>
      <c r="E444" s="15">
        <v>2433.7179520995005</v>
      </c>
      <c r="F444" s="15">
        <v>123.26239640549998</v>
      </c>
      <c r="G444" s="16">
        <v>2030</v>
      </c>
      <c r="H444" s="16" t="s">
        <v>40</v>
      </c>
      <c r="I444" s="16" t="s">
        <v>18</v>
      </c>
      <c r="J444" s="16" t="s">
        <v>21</v>
      </c>
      <c r="K444" s="19">
        <f t="shared" ref="K444:L446" si="40">E444-E443</f>
        <v>669.47785158450074</v>
      </c>
      <c r="L444" s="19">
        <f t="shared" si="40"/>
        <v>34.338255376499987</v>
      </c>
    </row>
    <row r="445" spans="1:12" x14ac:dyDescent="0.25">
      <c r="A445" s="17">
        <v>2030</v>
      </c>
      <c r="B445" s="17" t="s">
        <v>40</v>
      </c>
      <c r="C445" s="17" t="s">
        <v>18</v>
      </c>
      <c r="D445" s="17" t="s">
        <v>22</v>
      </c>
      <c r="E445" s="15">
        <v>2769.8750579851003</v>
      </c>
      <c r="F445" s="15">
        <v>144.87265362810001</v>
      </c>
      <c r="G445" s="17">
        <v>2030</v>
      </c>
      <c r="H445" s="17" t="s">
        <v>40</v>
      </c>
      <c r="I445" s="17" t="s">
        <v>18</v>
      </c>
      <c r="J445" s="17" t="s">
        <v>22</v>
      </c>
      <c r="K445" s="19">
        <f t="shared" si="40"/>
        <v>336.15710588559978</v>
      </c>
      <c r="L445" s="19">
        <f t="shared" si="40"/>
        <v>21.610257222600026</v>
      </c>
    </row>
    <row r="446" spans="1:12" x14ac:dyDescent="0.25">
      <c r="A446" s="18">
        <v>2030</v>
      </c>
      <c r="B446" s="18" t="s">
        <v>40</v>
      </c>
      <c r="C446" s="18" t="s">
        <v>18</v>
      </c>
      <c r="D446" s="18" t="s">
        <v>23</v>
      </c>
      <c r="E446" s="15">
        <v>3456.31718</v>
      </c>
      <c r="F446" s="15">
        <v>193.45545000000001</v>
      </c>
      <c r="G446" s="18">
        <v>2030</v>
      </c>
      <c r="H446" s="18" t="s">
        <v>40</v>
      </c>
      <c r="I446" s="18" t="s">
        <v>18</v>
      </c>
      <c r="J446" s="18" t="s">
        <v>23</v>
      </c>
      <c r="K446" s="19">
        <f t="shared" si="40"/>
        <v>686.44212201489972</v>
      </c>
      <c r="L446" s="19">
        <f t="shared" si="40"/>
        <v>48.582796371900002</v>
      </c>
    </row>
    <row r="447" spans="1:12" x14ac:dyDescent="0.25">
      <c r="A447" s="14">
        <v>2030</v>
      </c>
      <c r="B447" s="14" t="s">
        <v>40</v>
      </c>
      <c r="C447" s="14" t="s">
        <v>7</v>
      </c>
      <c r="D447" s="14" t="s">
        <v>6</v>
      </c>
      <c r="E447" s="15">
        <v>126.80661035999999</v>
      </c>
      <c r="F447" s="15">
        <v>7.5153797100000004</v>
      </c>
      <c r="G447" s="14">
        <v>2030</v>
      </c>
      <c r="H447" s="14" t="s">
        <v>40</v>
      </c>
      <c r="I447" s="14" t="s">
        <v>7</v>
      </c>
      <c r="J447" s="14" t="s">
        <v>6</v>
      </c>
      <c r="K447" s="19">
        <f>E447</f>
        <v>126.80661035999999</v>
      </c>
      <c r="L447" s="19">
        <f>F447</f>
        <v>7.5153797100000004</v>
      </c>
    </row>
    <row r="448" spans="1:12" x14ac:dyDescent="0.25">
      <c r="A448" s="14">
        <v>2030</v>
      </c>
      <c r="B448" s="14" t="s">
        <v>40</v>
      </c>
      <c r="C448" s="14" t="s">
        <v>7</v>
      </c>
      <c r="D448" s="14" t="s">
        <v>8</v>
      </c>
      <c r="E448" s="15">
        <v>136.15884323999998</v>
      </c>
      <c r="F448" s="15">
        <v>6.8392663200000001</v>
      </c>
      <c r="G448" s="14">
        <v>2030</v>
      </c>
      <c r="H448" s="14" t="s">
        <v>40</v>
      </c>
      <c r="I448" s="14" t="s">
        <v>7</v>
      </c>
      <c r="J448" s="14" t="s">
        <v>8</v>
      </c>
      <c r="K448" s="12">
        <f>E448-E447*(0.1151/0.8315)</f>
        <v>118.60569729599999</v>
      </c>
      <c r="L448" s="12">
        <f>F448-F447*(0.1151/0.8315)</f>
        <v>5.798953386</v>
      </c>
    </row>
    <row r="449" spans="1:12" x14ac:dyDescent="0.25">
      <c r="A449" s="14">
        <v>2030</v>
      </c>
      <c r="B449" s="14" t="s">
        <v>40</v>
      </c>
      <c r="C449" s="14" t="s">
        <v>7</v>
      </c>
      <c r="D449" s="14" t="s">
        <v>9</v>
      </c>
      <c r="E449" s="15">
        <v>772.57643587999985</v>
      </c>
      <c r="F449" s="15">
        <v>39.075949659999999</v>
      </c>
      <c r="G449" s="14">
        <v>2030</v>
      </c>
      <c r="H449" s="14" t="s">
        <v>40</v>
      </c>
      <c r="I449" s="14" t="s">
        <v>7</v>
      </c>
      <c r="J449" s="14" t="s">
        <v>9</v>
      </c>
      <c r="K449" s="12">
        <f>E449-E448*(0.7164/0.8315)</f>
        <v>655.26531706203718</v>
      </c>
      <c r="L449" s="12">
        <f>F449-F448*(0.7164/0.8315)</f>
        <v>33.183405593075165</v>
      </c>
    </row>
    <row r="450" spans="1:12" x14ac:dyDescent="0.25">
      <c r="A450" s="12">
        <v>2030</v>
      </c>
      <c r="B450" s="12" t="s">
        <v>40</v>
      </c>
      <c r="C450" s="12" t="s">
        <v>19</v>
      </c>
      <c r="D450" s="12" t="s">
        <v>24</v>
      </c>
      <c r="E450" s="15">
        <v>1489.4271581939997</v>
      </c>
      <c r="F450" s="15">
        <v>76.752539099999993</v>
      </c>
      <c r="G450" s="12">
        <v>2030</v>
      </c>
      <c r="H450" s="12" t="s">
        <v>40</v>
      </c>
      <c r="I450" s="12" t="s">
        <v>19</v>
      </c>
      <c r="J450" s="12" t="s">
        <v>24</v>
      </c>
      <c r="K450" s="19">
        <f>E450-E449-E448</f>
        <v>580.69187907399987</v>
      </c>
      <c r="L450" s="19">
        <f>F450-F449-F448</f>
        <v>30.837323119999994</v>
      </c>
    </row>
    <row r="451" spans="1:12" x14ac:dyDescent="0.25">
      <c r="A451" s="17">
        <v>2030</v>
      </c>
      <c r="B451" s="17" t="s">
        <v>40</v>
      </c>
      <c r="C451" s="17" t="s">
        <v>19</v>
      </c>
      <c r="D451" s="17" t="s">
        <v>25</v>
      </c>
      <c r="E451" s="15">
        <v>1825.6033575495999</v>
      </c>
      <c r="F451" s="15">
        <v>98.363791077399995</v>
      </c>
      <c r="G451" s="17">
        <v>2030</v>
      </c>
      <c r="H451" s="17" t="s">
        <v>40</v>
      </c>
      <c r="I451" s="17" t="s">
        <v>19</v>
      </c>
      <c r="J451" s="17" t="s">
        <v>25</v>
      </c>
      <c r="K451" s="19">
        <f>E451-E450</f>
        <v>336.17619935560015</v>
      </c>
      <c r="L451" s="19">
        <f>F451-F450</f>
        <v>21.611251977400002</v>
      </c>
    </row>
    <row r="452" spans="1:12" x14ac:dyDescent="0.25">
      <c r="A452" s="18">
        <v>2030</v>
      </c>
      <c r="B452" s="18" t="s">
        <v>40</v>
      </c>
      <c r="C452" s="18" t="s">
        <v>19</v>
      </c>
      <c r="D452" s="18" t="s">
        <v>26</v>
      </c>
      <c r="E452" s="15">
        <v>2512.0454599999998</v>
      </c>
      <c r="F452" s="15">
        <v>146.94658999999999</v>
      </c>
      <c r="G452" s="18">
        <v>2030</v>
      </c>
      <c r="H452" s="18" t="s">
        <v>40</v>
      </c>
      <c r="I452" s="18" t="s">
        <v>19</v>
      </c>
      <c r="J452" s="18" t="s">
        <v>26</v>
      </c>
      <c r="K452" s="19">
        <f>E452-E451</f>
        <v>686.44210245039994</v>
      </c>
      <c r="L452" s="19">
        <f>F452-F451</f>
        <v>48.582798922599991</v>
      </c>
    </row>
    <row r="453" spans="1:12" x14ac:dyDescent="0.25">
      <c r="A453" s="14">
        <v>2030</v>
      </c>
      <c r="B453" s="14" t="s">
        <v>40</v>
      </c>
      <c r="C453" s="14" t="s">
        <v>7</v>
      </c>
      <c r="D453" s="14" t="s">
        <v>6</v>
      </c>
      <c r="E453" s="15">
        <v>194.24363152799998</v>
      </c>
      <c r="F453" s="15">
        <v>11.512133658</v>
      </c>
      <c r="G453" s="14">
        <v>2030</v>
      </c>
      <c r="H453" s="14" t="s">
        <v>40</v>
      </c>
      <c r="I453" s="14" t="s">
        <v>7</v>
      </c>
      <c r="J453" s="14" t="s">
        <v>6</v>
      </c>
      <c r="K453" s="19">
        <f>E453</f>
        <v>194.24363152799998</v>
      </c>
      <c r="L453" s="19">
        <f>F453</f>
        <v>11.512133658</v>
      </c>
    </row>
    <row r="454" spans="1:12" x14ac:dyDescent="0.25">
      <c r="A454" s="14">
        <v>2030</v>
      </c>
      <c r="B454" s="14" t="s">
        <v>40</v>
      </c>
      <c r="C454" s="14" t="s">
        <v>7</v>
      </c>
      <c r="D454" s="14" t="s">
        <v>8</v>
      </c>
      <c r="E454" s="15">
        <v>208.52474696199997</v>
      </c>
      <c r="F454" s="15">
        <v>10.474209715999999</v>
      </c>
      <c r="G454" s="14">
        <v>2030</v>
      </c>
      <c r="H454" s="14" t="s">
        <v>40</v>
      </c>
      <c r="I454" s="14" t="s">
        <v>7</v>
      </c>
      <c r="J454" s="14" t="s">
        <v>8</v>
      </c>
      <c r="K454" s="12">
        <f>E454-E453*(0.1762/1.2737)</f>
        <v>181.65364083399996</v>
      </c>
      <c r="L454" s="12">
        <f>F454-F453*(0.1762/1.2737)</f>
        <v>8.8816542079999987</v>
      </c>
    </row>
    <row r="455" spans="1:12" x14ac:dyDescent="0.25">
      <c r="A455" s="14">
        <v>2030</v>
      </c>
      <c r="B455" s="14" t="s">
        <v>40</v>
      </c>
      <c r="C455" s="14" t="s">
        <v>7</v>
      </c>
      <c r="D455" s="14" t="s">
        <v>9</v>
      </c>
      <c r="E455" s="15">
        <v>1183.4798651839997</v>
      </c>
      <c r="F455" s="15">
        <v>59.858931087999991</v>
      </c>
      <c r="G455" s="14">
        <v>2030</v>
      </c>
      <c r="H455" s="14" t="s">
        <v>40</v>
      </c>
      <c r="I455" s="14" t="s">
        <v>7</v>
      </c>
      <c r="J455" s="14" t="s">
        <v>9</v>
      </c>
      <c r="K455" s="12">
        <f>E455-E453*(1.0975/1.2737)</f>
        <v>1016.1073397839997</v>
      </c>
      <c r="L455" s="12">
        <f>F455-F453*(1.0975/1.2737)</f>
        <v>49.939352937999992</v>
      </c>
    </row>
    <row r="456" spans="1:12" x14ac:dyDescent="0.25">
      <c r="A456" s="12">
        <v>2030</v>
      </c>
      <c r="B456" s="12" t="s">
        <v>40</v>
      </c>
      <c r="C456" s="12" t="s">
        <v>20</v>
      </c>
      <c r="D456" s="12" t="s">
        <v>28</v>
      </c>
      <c r="E456" s="15">
        <v>2430.1504006769997</v>
      </c>
      <c r="F456" s="15">
        <v>125.63977195800001</v>
      </c>
      <c r="G456" s="12">
        <v>2030</v>
      </c>
      <c r="H456" s="12" t="s">
        <v>40</v>
      </c>
      <c r="I456" s="12" t="s">
        <v>20</v>
      </c>
      <c r="J456" s="12" t="s">
        <v>28</v>
      </c>
      <c r="K456" s="19">
        <f>E456-E455-E454</f>
        <v>1038.1457885310001</v>
      </c>
      <c r="L456" s="19">
        <f>F456-F455-F454</f>
        <v>55.306631154000023</v>
      </c>
    </row>
    <row r="457" spans="1:12" x14ac:dyDescent="0.25">
      <c r="A457" s="16">
        <v>2030</v>
      </c>
      <c r="B457" s="16" t="s">
        <v>40</v>
      </c>
      <c r="C457" s="16" t="s">
        <v>20</v>
      </c>
      <c r="D457" s="16" t="s">
        <v>27</v>
      </c>
      <c r="E457" s="15">
        <v>3099.4445876789996</v>
      </c>
      <c r="F457" s="15">
        <v>159.96678988950001</v>
      </c>
      <c r="G457" s="16">
        <v>2030</v>
      </c>
      <c r="H457" s="16" t="s">
        <v>40</v>
      </c>
      <c r="I457" s="16" t="s">
        <v>20</v>
      </c>
      <c r="J457" s="16" t="s">
        <v>27</v>
      </c>
      <c r="K457" s="19">
        <f t="shared" ref="K457:L459" si="41">E457-E456</f>
        <v>669.29418700199994</v>
      </c>
      <c r="L457" s="19">
        <f t="shared" si="41"/>
        <v>34.327017931499995</v>
      </c>
    </row>
    <row r="458" spans="1:12" x14ac:dyDescent="0.25">
      <c r="A458" s="17">
        <v>2030</v>
      </c>
      <c r="B458" s="17" t="s">
        <v>40</v>
      </c>
      <c r="C458" s="17" t="s">
        <v>20</v>
      </c>
      <c r="D458" s="17" t="s">
        <v>29</v>
      </c>
      <c r="E458" s="15">
        <v>3435.6048048712005</v>
      </c>
      <c r="F458" s="15">
        <v>181.57722502879997</v>
      </c>
      <c r="G458" s="17">
        <v>2030</v>
      </c>
      <c r="H458" s="17" t="s">
        <v>40</v>
      </c>
      <c r="I458" s="17" t="s">
        <v>20</v>
      </c>
      <c r="J458" s="17" t="s">
        <v>29</v>
      </c>
      <c r="K458" s="19">
        <f t="shared" si="41"/>
        <v>336.16021719220089</v>
      </c>
      <c r="L458" s="19">
        <f t="shared" si="41"/>
        <v>21.610435139299966</v>
      </c>
    </row>
    <row r="459" spans="1:12" x14ac:dyDescent="0.25">
      <c r="A459" s="18">
        <v>2030</v>
      </c>
      <c r="B459" s="18" t="s">
        <v>40</v>
      </c>
      <c r="C459" s="18" t="s">
        <v>20</v>
      </c>
      <c r="D459" s="18" t="s">
        <v>30</v>
      </c>
      <c r="E459" s="15">
        <v>4119.6247700000004</v>
      </c>
      <c r="F459" s="15">
        <v>229.94698</v>
      </c>
      <c r="G459" s="18">
        <v>2030</v>
      </c>
      <c r="H459" s="18" t="s">
        <v>40</v>
      </c>
      <c r="I459" s="18" t="s">
        <v>20</v>
      </c>
      <c r="J459" s="18" t="s">
        <v>30</v>
      </c>
      <c r="K459" s="19">
        <f t="shared" si="41"/>
        <v>684.01996512879987</v>
      </c>
      <c r="L459" s="19">
        <f t="shared" si="41"/>
        <v>48.369754971200024</v>
      </c>
    </row>
    <row r="460" spans="1:12" x14ac:dyDescent="0.25">
      <c r="E460" s="15"/>
      <c r="F460" s="15"/>
    </row>
    <row r="461" spans="1:12" x14ac:dyDescent="0.25">
      <c r="E461" s="15"/>
      <c r="F461" s="15"/>
    </row>
    <row r="462" spans="1:12" x14ac:dyDescent="0.25">
      <c r="A462" s="14">
        <v>2035</v>
      </c>
      <c r="B462" s="14" t="s">
        <v>40</v>
      </c>
      <c r="C462" s="14" t="s">
        <v>7</v>
      </c>
      <c r="D462" s="14" t="s">
        <v>6</v>
      </c>
      <c r="E462" s="15">
        <v>214.00519509600002</v>
      </c>
      <c r="F462" s="15">
        <v>12.673006269</v>
      </c>
      <c r="G462" s="14">
        <v>2035</v>
      </c>
      <c r="H462" s="14" t="s">
        <v>40</v>
      </c>
      <c r="I462" s="14" t="s">
        <v>7</v>
      </c>
      <c r="J462" s="14" t="s">
        <v>6</v>
      </c>
      <c r="K462" s="19">
        <f>E462</f>
        <v>214.00519509600002</v>
      </c>
      <c r="L462" s="19">
        <f>F462</f>
        <v>12.673006269</v>
      </c>
    </row>
    <row r="463" spans="1:12" x14ac:dyDescent="0.25">
      <c r="A463" s="14">
        <v>2035</v>
      </c>
      <c r="B463" s="14" t="s">
        <v>40</v>
      </c>
      <c r="C463" s="14" t="s">
        <v>7</v>
      </c>
      <c r="D463" s="14" t="s">
        <v>8</v>
      </c>
      <c r="E463" s="15">
        <v>227.17690324999998</v>
      </c>
      <c r="F463" s="15">
        <v>11.31496795</v>
      </c>
      <c r="G463" s="14">
        <v>2035</v>
      </c>
      <c r="H463" s="14" t="s">
        <v>40</v>
      </c>
      <c r="I463" s="14" t="s">
        <v>7</v>
      </c>
      <c r="J463" s="14" t="s">
        <v>8</v>
      </c>
      <c r="K463" s="12">
        <f>E463-E462*(0.1993/1.4399)</f>
        <v>197.55593277799997</v>
      </c>
      <c r="L463" s="12">
        <f>F463-F462*(0.1993/1.4399)</f>
        <v>9.5608668669999997</v>
      </c>
    </row>
    <row r="464" spans="1:12" x14ac:dyDescent="0.25">
      <c r="A464" s="14">
        <v>2035</v>
      </c>
      <c r="B464" s="14" t="s">
        <v>40</v>
      </c>
      <c r="C464" s="14" t="s">
        <v>7</v>
      </c>
      <c r="D464" s="14" t="s">
        <v>9</v>
      </c>
      <c r="E464" s="15">
        <v>1291.5569561080001</v>
      </c>
      <c r="F464" s="15">
        <v>64.822705855000009</v>
      </c>
      <c r="G464" s="14">
        <v>2035</v>
      </c>
      <c r="H464" s="14" t="s">
        <v>40</v>
      </c>
      <c r="I464" s="14" t="s">
        <v>7</v>
      </c>
      <c r="J464" s="14" t="s">
        <v>9</v>
      </c>
      <c r="K464" s="12">
        <f>E464-E462*(1.2406/1.4399)</f>
        <v>1107.172731484</v>
      </c>
      <c r="L464" s="12">
        <f>F464-F462*(1.2406/1.4399)</f>
        <v>53.903800669000006</v>
      </c>
    </row>
    <row r="465" spans="1:12" x14ac:dyDescent="0.25">
      <c r="A465" s="12">
        <v>2035</v>
      </c>
      <c r="B465" s="12" t="s">
        <v>40</v>
      </c>
      <c r="C465" s="12" t="s">
        <v>18</v>
      </c>
      <c r="D465" s="12" t="s">
        <v>17</v>
      </c>
      <c r="E465" s="15">
        <v>1701.6779932149998</v>
      </c>
      <c r="F465" s="15">
        <v>85.083271413999995</v>
      </c>
      <c r="G465" s="12">
        <v>2035</v>
      </c>
      <c r="H465" s="12" t="s">
        <v>40</v>
      </c>
      <c r="I465" s="12" t="s">
        <v>18</v>
      </c>
      <c r="J465" s="12" t="s">
        <v>17</v>
      </c>
      <c r="K465" s="19">
        <f>E465-E464-E463</f>
        <v>182.94413385699968</v>
      </c>
      <c r="L465" s="19">
        <f>F465-F464-F463</f>
        <v>8.9455976089999858</v>
      </c>
    </row>
    <row r="466" spans="1:12" x14ac:dyDescent="0.25">
      <c r="A466" s="16">
        <v>2035</v>
      </c>
      <c r="B466" s="16" t="s">
        <v>40</v>
      </c>
      <c r="C466" s="16" t="s">
        <v>18</v>
      </c>
      <c r="D466" s="16" t="s">
        <v>21</v>
      </c>
      <c r="E466" s="15">
        <v>2368.3671530310003</v>
      </c>
      <c r="F466" s="15">
        <v>119.2510988625</v>
      </c>
      <c r="G466" s="16">
        <v>2035</v>
      </c>
      <c r="H466" s="16" t="s">
        <v>40</v>
      </c>
      <c r="I466" s="16" t="s">
        <v>18</v>
      </c>
      <c r="J466" s="16" t="s">
        <v>21</v>
      </c>
      <c r="K466" s="19">
        <f t="shared" ref="K466:L468" si="42">E466-E465</f>
        <v>666.68915981600048</v>
      </c>
      <c r="L466" s="19">
        <f t="shared" si="42"/>
        <v>34.167827448500006</v>
      </c>
    </row>
    <row r="467" spans="1:12" x14ac:dyDescent="0.25">
      <c r="A467" s="17">
        <v>2035</v>
      </c>
      <c r="B467" s="17" t="s">
        <v>40</v>
      </c>
      <c r="C467" s="17" t="s">
        <v>18</v>
      </c>
      <c r="D467" s="17" t="s">
        <v>22</v>
      </c>
      <c r="E467" s="15">
        <v>2694.5815332218999</v>
      </c>
      <c r="F467" s="15">
        <v>140.25369961829998</v>
      </c>
      <c r="G467" s="17">
        <v>2035</v>
      </c>
      <c r="H467" s="17" t="s">
        <v>40</v>
      </c>
      <c r="I467" s="17" t="s">
        <v>18</v>
      </c>
      <c r="J467" s="17" t="s">
        <v>22</v>
      </c>
      <c r="K467" s="19">
        <f t="shared" si="42"/>
        <v>326.21438019089965</v>
      </c>
      <c r="L467" s="19">
        <f t="shared" si="42"/>
        <v>21.002600755799975</v>
      </c>
    </row>
    <row r="468" spans="1:12" x14ac:dyDescent="0.25">
      <c r="A468" s="18">
        <v>2035</v>
      </c>
      <c r="B468" s="18" t="s">
        <v>40</v>
      </c>
      <c r="C468" s="18" t="s">
        <v>18</v>
      </c>
      <c r="D468" s="18" t="s">
        <v>23</v>
      </c>
      <c r="E468" s="15">
        <v>3379.3627300000003</v>
      </c>
      <c r="F468" s="15">
        <v>188.73500000000001</v>
      </c>
      <c r="G468" s="18">
        <v>2035</v>
      </c>
      <c r="H468" s="18" t="s">
        <v>40</v>
      </c>
      <c r="I468" s="18" t="s">
        <v>18</v>
      </c>
      <c r="J468" s="18" t="s">
        <v>23</v>
      </c>
      <c r="K468" s="19">
        <f t="shared" si="42"/>
        <v>684.78119677810037</v>
      </c>
      <c r="L468" s="19">
        <f t="shared" si="42"/>
        <v>48.481300381700038</v>
      </c>
    </row>
    <row r="469" spans="1:12" x14ac:dyDescent="0.25">
      <c r="A469" s="14">
        <v>2035</v>
      </c>
      <c r="B469" s="14" t="s">
        <v>40</v>
      </c>
      <c r="C469" s="14" t="s">
        <v>7</v>
      </c>
      <c r="D469" s="14" t="s">
        <v>6</v>
      </c>
      <c r="E469" s="15">
        <v>123.58172076000001</v>
      </c>
      <c r="F469" s="15">
        <v>7.3182892650000007</v>
      </c>
      <c r="G469" s="14">
        <v>2035</v>
      </c>
      <c r="H469" s="14" t="s">
        <v>40</v>
      </c>
      <c r="I469" s="14" t="s">
        <v>7</v>
      </c>
      <c r="J469" s="14" t="s">
        <v>6</v>
      </c>
      <c r="K469" s="19">
        <f>E469</f>
        <v>123.58172076000001</v>
      </c>
      <c r="L469" s="19">
        <f>F469</f>
        <v>7.3182892650000007</v>
      </c>
    </row>
    <row r="470" spans="1:12" x14ac:dyDescent="0.25">
      <c r="A470" s="14">
        <v>2035</v>
      </c>
      <c r="B470" s="14" t="s">
        <v>40</v>
      </c>
      <c r="C470" s="14" t="s">
        <v>7</v>
      </c>
      <c r="D470" s="14" t="s">
        <v>8</v>
      </c>
      <c r="E470" s="15">
        <v>131.20377299999998</v>
      </c>
      <c r="F470" s="15">
        <v>6.5348477999999997</v>
      </c>
      <c r="G470" s="14">
        <v>2035</v>
      </c>
      <c r="H470" s="14" t="s">
        <v>40</v>
      </c>
      <c r="I470" s="14" t="s">
        <v>7</v>
      </c>
      <c r="J470" s="14" t="s">
        <v>8</v>
      </c>
      <c r="K470" s="12">
        <f>E470-E469*(0.1151/0.8315)</f>
        <v>114.09703089599998</v>
      </c>
      <c r="L470" s="12">
        <f>F470-F469*(0.1151/0.8315)</f>
        <v>5.5218170189999993</v>
      </c>
    </row>
    <row r="471" spans="1:12" x14ac:dyDescent="0.25">
      <c r="A471" s="14">
        <v>2035</v>
      </c>
      <c r="B471" s="14" t="s">
        <v>40</v>
      </c>
      <c r="C471" s="14" t="s">
        <v>7</v>
      </c>
      <c r="D471" s="14" t="s">
        <v>9</v>
      </c>
      <c r="E471" s="15">
        <v>745.83032168</v>
      </c>
      <c r="F471" s="15">
        <v>37.432913300000003</v>
      </c>
      <c r="G471" s="14">
        <v>2035</v>
      </c>
      <c r="H471" s="14" t="s">
        <v>40</v>
      </c>
      <c r="I471" s="14" t="s">
        <v>7</v>
      </c>
      <c r="J471" s="14" t="s">
        <v>9</v>
      </c>
      <c r="K471" s="12">
        <f>E471-E470*(0.7164/0.8315)</f>
        <v>632.78836981325321</v>
      </c>
      <c r="L471" s="12">
        <f>F471-F470*(0.7164/0.8315)</f>
        <v>31.802648761310888</v>
      </c>
    </row>
    <row r="472" spans="1:12" x14ac:dyDescent="0.25">
      <c r="A472" s="12">
        <v>2035</v>
      </c>
      <c r="B472" s="12" t="s">
        <v>40</v>
      </c>
      <c r="C472" s="12" t="s">
        <v>19</v>
      </c>
      <c r="D472" s="12" t="s">
        <v>24</v>
      </c>
      <c r="E472" s="15">
        <v>1442.7761902199998</v>
      </c>
      <c r="F472" s="15">
        <v>73.891429505999994</v>
      </c>
      <c r="G472" s="12">
        <v>2035</v>
      </c>
      <c r="H472" s="12" t="s">
        <v>40</v>
      </c>
      <c r="I472" s="12" t="s">
        <v>19</v>
      </c>
      <c r="J472" s="12" t="s">
        <v>24</v>
      </c>
      <c r="K472" s="19">
        <f>E472-E471-E470</f>
        <v>565.74209553999981</v>
      </c>
      <c r="L472" s="19">
        <f>F472-F471-F470</f>
        <v>29.92366840599999</v>
      </c>
    </row>
    <row r="473" spans="1:12" x14ac:dyDescent="0.25">
      <c r="A473" s="17">
        <v>2035</v>
      </c>
      <c r="B473" s="17" t="s">
        <v>40</v>
      </c>
      <c r="C473" s="17" t="s">
        <v>19</v>
      </c>
      <c r="D473" s="17" t="s">
        <v>25</v>
      </c>
      <c r="E473" s="15">
        <v>1769.0090076410997</v>
      </c>
      <c r="F473" s="15">
        <v>94.89499277489999</v>
      </c>
      <c r="G473" s="17">
        <v>2035</v>
      </c>
      <c r="H473" s="17" t="s">
        <v>40</v>
      </c>
      <c r="I473" s="17" t="s">
        <v>19</v>
      </c>
      <c r="J473" s="17" t="s">
        <v>25</v>
      </c>
      <c r="K473" s="19">
        <f>E473-E472</f>
        <v>326.23281742109998</v>
      </c>
      <c r="L473" s="19">
        <f>F473-F472</f>
        <v>21.003563268899995</v>
      </c>
    </row>
    <row r="474" spans="1:12" x14ac:dyDescent="0.25">
      <c r="A474" s="18">
        <v>2035</v>
      </c>
      <c r="B474" s="18" t="s">
        <v>40</v>
      </c>
      <c r="C474" s="18" t="s">
        <v>19</v>
      </c>
      <c r="D474" s="18" t="s">
        <v>26</v>
      </c>
      <c r="E474" s="15">
        <v>2453.7902100000001</v>
      </c>
      <c r="F474" s="15">
        <v>143.37628000000001</v>
      </c>
      <c r="G474" s="18">
        <v>2035</v>
      </c>
      <c r="H474" s="18" t="s">
        <v>40</v>
      </c>
      <c r="I474" s="18" t="s">
        <v>19</v>
      </c>
      <c r="J474" s="18" t="s">
        <v>26</v>
      </c>
      <c r="K474" s="19">
        <f>E474-E473</f>
        <v>684.78120235890037</v>
      </c>
      <c r="L474" s="19">
        <f>F474-F473</f>
        <v>48.481287225100019</v>
      </c>
    </row>
    <row r="475" spans="1:12" x14ac:dyDescent="0.25">
      <c r="A475" s="14">
        <v>2035</v>
      </c>
      <c r="B475" s="14" t="s">
        <v>40</v>
      </c>
      <c r="C475" s="14" t="s">
        <v>7</v>
      </c>
      <c r="D475" s="14" t="s">
        <v>6</v>
      </c>
      <c r="E475" s="15">
        <v>189.30371344800002</v>
      </c>
      <c r="F475" s="15">
        <v>11.210228547000002</v>
      </c>
      <c r="G475" s="14">
        <v>2035</v>
      </c>
      <c r="H475" s="14" t="s">
        <v>40</v>
      </c>
      <c r="I475" s="14" t="s">
        <v>7</v>
      </c>
      <c r="J475" s="14" t="s">
        <v>6</v>
      </c>
      <c r="K475" s="19">
        <f>E475</f>
        <v>189.30371344800002</v>
      </c>
      <c r="L475" s="19">
        <f>F475</f>
        <v>11.210228547000002</v>
      </c>
    </row>
    <row r="476" spans="1:12" x14ac:dyDescent="0.25">
      <c r="A476" s="14">
        <v>2035</v>
      </c>
      <c r="B476" s="14" t="s">
        <v>40</v>
      </c>
      <c r="C476" s="14" t="s">
        <v>7</v>
      </c>
      <c r="D476" s="14" t="s">
        <v>8</v>
      </c>
      <c r="E476" s="15">
        <v>200.93614864999998</v>
      </c>
      <c r="F476" s="15">
        <v>10.007998389999999</v>
      </c>
      <c r="G476" s="14">
        <v>2035</v>
      </c>
      <c r="H476" s="14" t="s">
        <v>40</v>
      </c>
      <c r="I476" s="14" t="s">
        <v>7</v>
      </c>
      <c r="J476" s="14" t="s">
        <v>8</v>
      </c>
      <c r="K476" s="12">
        <f>E476-E475*(0.1762/1.2737)</f>
        <v>174.74841660199996</v>
      </c>
      <c r="L476" s="12">
        <f>F476-F475*(0.1762/1.2737)</f>
        <v>8.4572075679999994</v>
      </c>
    </row>
    <row r="477" spans="1:12" x14ac:dyDescent="0.25">
      <c r="A477" s="14">
        <v>2035</v>
      </c>
      <c r="B477" s="14" t="s">
        <v>40</v>
      </c>
      <c r="C477" s="14" t="s">
        <v>7</v>
      </c>
      <c r="D477" s="14" t="s">
        <v>9</v>
      </c>
      <c r="E477" s="15">
        <v>1142.5085306239998</v>
      </c>
      <c r="F477" s="15">
        <v>57.342027440000003</v>
      </c>
      <c r="G477" s="14">
        <v>2035</v>
      </c>
      <c r="H477" s="14" t="s">
        <v>40</v>
      </c>
      <c r="I477" s="14" t="s">
        <v>7</v>
      </c>
      <c r="J477" s="14" t="s">
        <v>9</v>
      </c>
      <c r="K477" s="12">
        <f>E477-E475*(1.0975/1.2737)</f>
        <v>979.39254922399982</v>
      </c>
      <c r="L477" s="12">
        <f>F477-F475*(1.0975/1.2737)</f>
        <v>47.682589715000006</v>
      </c>
    </row>
    <row r="478" spans="1:12" x14ac:dyDescent="0.25">
      <c r="A478" s="12">
        <v>2035</v>
      </c>
      <c r="B478" s="12" t="s">
        <v>40</v>
      </c>
      <c r="C478" s="12" t="s">
        <v>20</v>
      </c>
      <c r="D478" s="12" t="s">
        <v>28</v>
      </c>
      <c r="E478" s="15">
        <v>2349.5263773210004</v>
      </c>
      <c r="F478" s="15">
        <v>120.69706002600002</v>
      </c>
      <c r="G478" s="12">
        <v>2035</v>
      </c>
      <c r="H478" s="12" t="s">
        <v>40</v>
      </c>
      <c r="I478" s="12" t="s">
        <v>20</v>
      </c>
      <c r="J478" s="12" t="s">
        <v>28</v>
      </c>
      <c r="K478" s="19">
        <f>E478-E477-E476</f>
        <v>1006.0816980470006</v>
      </c>
      <c r="L478" s="19">
        <f>F478-F477-F476</f>
        <v>53.347034196000017</v>
      </c>
    </row>
    <row r="479" spans="1:12" x14ac:dyDescent="0.25">
      <c r="A479" s="16">
        <v>2035</v>
      </c>
      <c r="B479" s="16" t="s">
        <v>40</v>
      </c>
      <c r="C479" s="16" t="s">
        <v>20</v>
      </c>
      <c r="D479" s="16" t="s">
        <v>27</v>
      </c>
      <c r="E479" s="15">
        <v>3016.0344004394992</v>
      </c>
      <c r="F479" s="15">
        <v>154.85379836850001</v>
      </c>
      <c r="G479" s="16">
        <v>2035</v>
      </c>
      <c r="H479" s="16" t="s">
        <v>40</v>
      </c>
      <c r="I479" s="16" t="s">
        <v>20</v>
      </c>
      <c r="J479" s="16" t="s">
        <v>27</v>
      </c>
      <c r="K479" s="19">
        <f t="shared" ref="K479:L481" si="43">E479-E478</f>
        <v>666.50802311849884</v>
      </c>
      <c r="L479" s="19">
        <f t="shared" si="43"/>
        <v>34.156738342499992</v>
      </c>
    </row>
    <row r="480" spans="1:12" x14ac:dyDescent="0.25">
      <c r="A480" s="17">
        <v>2035</v>
      </c>
      <c r="B480" s="17" t="s">
        <v>40</v>
      </c>
      <c r="C480" s="17" t="s">
        <v>20</v>
      </c>
      <c r="D480" s="17" t="s">
        <v>29</v>
      </c>
      <c r="E480" s="15">
        <v>3342.2518037819996</v>
      </c>
      <c r="F480" s="15">
        <v>175.8565726594</v>
      </c>
      <c r="G480" s="17">
        <v>2035</v>
      </c>
      <c r="H480" s="17" t="s">
        <v>40</v>
      </c>
      <c r="I480" s="17" t="s">
        <v>20</v>
      </c>
      <c r="J480" s="17" t="s">
        <v>29</v>
      </c>
      <c r="K480" s="19">
        <f t="shared" si="43"/>
        <v>326.21740334250035</v>
      </c>
      <c r="L480" s="19">
        <f t="shared" si="43"/>
        <v>21.002774290899993</v>
      </c>
    </row>
    <row r="481" spans="1:12" x14ac:dyDescent="0.25">
      <c r="A481" s="18">
        <v>2035</v>
      </c>
      <c r="B481" s="18" t="s">
        <v>40</v>
      </c>
      <c r="C481" s="18" t="s">
        <v>20</v>
      </c>
      <c r="D481" s="18" t="s">
        <v>30</v>
      </c>
      <c r="E481" s="15">
        <v>4024.6108500000005</v>
      </c>
      <c r="F481" s="15">
        <v>224.12483</v>
      </c>
      <c r="G481" s="18">
        <v>2035</v>
      </c>
      <c r="H481" s="18" t="s">
        <v>40</v>
      </c>
      <c r="I481" s="18" t="s">
        <v>20</v>
      </c>
      <c r="J481" s="18" t="s">
        <v>30</v>
      </c>
      <c r="K481" s="19">
        <f t="shared" si="43"/>
        <v>682.35904621800091</v>
      </c>
      <c r="L481" s="19">
        <f t="shared" si="43"/>
        <v>48.268257340600002</v>
      </c>
    </row>
    <row r="482" spans="1:12" x14ac:dyDescent="0.25">
      <c r="E482" s="15"/>
      <c r="F482" s="15"/>
    </row>
    <row r="483" spans="1:12" x14ac:dyDescent="0.25">
      <c r="E483" s="15"/>
      <c r="F483" s="15"/>
    </row>
    <row r="484" spans="1:12" x14ac:dyDescent="0.25">
      <c r="A484" s="14">
        <v>2040</v>
      </c>
      <c r="B484" s="14" t="s">
        <v>40</v>
      </c>
      <c r="C484" s="14" t="s">
        <v>7</v>
      </c>
      <c r="D484" s="14" t="s">
        <v>6</v>
      </c>
      <c r="E484" s="15">
        <v>210.44514313899998</v>
      </c>
      <c r="F484" s="15">
        <v>12.493076364999999</v>
      </c>
      <c r="G484" s="14">
        <v>2040</v>
      </c>
      <c r="H484" s="14" t="s">
        <v>40</v>
      </c>
      <c r="I484" s="14" t="s">
        <v>7</v>
      </c>
      <c r="J484" s="14" t="s">
        <v>6</v>
      </c>
      <c r="K484" s="19">
        <f>E484</f>
        <v>210.44514313899998</v>
      </c>
      <c r="L484" s="19">
        <f>F484</f>
        <v>12.493076364999999</v>
      </c>
    </row>
    <row r="485" spans="1:12" x14ac:dyDescent="0.25">
      <c r="A485" s="14">
        <v>2040</v>
      </c>
      <c r="B485" s="14" t="s">
        <v>40</v>
      </c>
      <c r="C485" s="14" t="s">
        <v>7</v>
      </c>
      <c r="D485" s="14" t="s">
        <v>8</v>
      </c>
      <c r="E485" s="15">
        <v>221.69802017000004</v>
      </c>
      <c r="F485" s="15">
        <v>11.03759833</v>
      </c>
      <c r="G485" s="14">
        <v>2040</v>
      </c>
      <c r="H485" s="14" t="s">
        <v>40</v>
      </c>
      <c r="I485" s="14" t="s">
        <v>7</v>
      </c>
      <c r="J485" s="14" t="s">
        <v>8</v>
      </c>
      <c r="K485" s="12">
        <f>E485-E484*(0.1993/1.4399)</f>
        <v>192.56980499700003</v>
      </c>
      <c r="L485" s="12">
        <f>F485-F484*(0.1993/1.4399)</f>
        <v>9.3084017750000001</v>
      </c>
    </row>
    <row r="486" spans="1:12" x14ac:dyDescent="0.25">
      <c r="A486" s="14">
        <v>2040</v>
      </c>
      <c r="B486" s="14" t="s">
        <v>40</v>
      </c>
      <c r="C486" s="14" t="s">
        <v>7</v>
      </c>
      <c r="D486" s="14" t="s">
        <v>9</v>
      </c>
      <c r="E486" s="15">
        <v>1261.9804413649999</v>
      </c>
      <c r="F486" s="15">
        <v>63.325422772000003</v>
      </c>
      <c r="G486" s="14">
        <v>2040</v>
      </c>
      <c r="H486" s="14" t="s">
        <v>40</v>
      </c>
      <c r="I486" s="14" t="s">
        <v>7</v>
      </c>
      <c r="J486" s="14" t="s">
        <v>9</v>
      </c>
      <c r="K486" s="12">
        <f>E486-E484*(1.2406/1.4399)</f>
        <v>1080.6635133989998</v>
      </c>
      <c r="L486" s="12">
        <f>F486-F484*(1.2406/1.4399)</f>
        <v>52.561542962000004</v>
      </c>
    </row>
    <row r="487" spans="1:12" x14ac:dyDescent="0.25">
      <c r="A487" s="12">
        <v>2040</v>
      </c>
      <c r="B487" s="12" t="s">
        <v>40</v>
      </c>
      <c r="C487" s="12" t="s">
        <v>18</v>
      </c>
      <c r="D487" s="12" t="s">
        <v>17</v>
      </c>
      <c r="E487" s="15">
        <v>1661.735518551</v>
      </c>
      <c r="F487" s="15">
        <v>83.061624083000012</v>
      </c>
      <c r="G487" s="12">
        <v>2040</v>
      </c>
      <c r="H487" s="12" t="s">
        <v>40</v>
      </c>
      <c r="I487" s="12" t="s">
        <v>18</v>
      </c>
      <c r="J487" s="12" t="s">
        <v>17</v>
      </c>
      <c r="K487" s="19">
        <f>E487-E486-E485</f>
        <v>178.05705701600007</v>
      </c>
      <c r="L487" s="19">
        <f>F487-F486-F485</f>
        <v>8.6986029810000094</v>
      </c>
    </row>
    <row r="488" spans="1:12" x14ac:dyDescent="0.25">
      <c r="A488" s="16">
        <v>2040</v>
      </c>
      <c r="B488" s="16" t="s">
        <v>40</v>
      </c>
      <c r="C488" s="16" t="s">
        <v>18</v>
      </c>
      <c r="D488" s="16" t="s">
        <v>21</v>
      </c>
      <c r="E488" s="15">
        <v>2326.6468635300002</v>
      </c>
      <c r="F488" s="15">
        <v>117.139597806</v>
      </c>
      <c r="G488" s="16">
        <v>2040</v>
      </c>
      <c r="H488" s="16" t="s">
        <v>40</v>
      </c>
      <c r="I488" s="16" t="s">
        <v>18</v>
      </c>
      <c r="J488" s="16" t="s">
        <v>21</v>
      </c>
      <c r="K488" s="19">
        <f t="shared" ref="K488:L490" si="44">E488-E487</f>
        <v>664.91134497900021</v>
      </c>
      <c r="L488" s="19">
        <f t="shared" si="44"/>
        <v>34.077973722999985</v>
      </c>
    </row>
    <row r="489" spans="1:12" x14ac:dyDescent="0.25">
      <c r="A489" s="17">
        <v>2040</v>
      </c>
      <c r="B489" s="17" t="s">
        <v>40</v>
      </c>
      <c r="C489" s="17" t="s">
        <v>18</v>
      </c>
      <c r="D489" s="17" t="s">
        <v>22</v>
      </c>
      <c r="E489" s="15">
        <v>2646.5228560656001</v>
      </c>
      <c r="F489" s="15">
        <v>137.82185312499999</v>
      </c>
      <c r="G489" s="17">
        <v>2040</v>
      </c>
      <c r="H489" s="17" t="s">
        <v>40</v>
      </c>
      <c r="I489" s="17" t="s">
        <v>18</v>
      </c>
      <c r="J489" s="17" t="s">
        <v>22</v>
      </c>
      <c r="K489" s="19">
        <f t="shared" si="44"/>
        <v>319.87599253559983</v>
      </c>
      <c r="L489" s="19">
        <f t="shared" si="44"/>
        <v>20.682255318999992</v>
      </c>
    </row>
    <row r="490" spans="1:12" x14ac:dyDescent="0.25">
      <c r="A490" s="18">
        <v>2040</v>
      </c>
      <c r="B490" s="18" t="s">
        <v>40</v>
      </c>
      <c r="C490" s="18" t="s">
        <v>18</v>
      </c>
      <c r="D490" s="18" t="s">
        <v>23</v>
      </c>
      <c r="E490" s="15">
        <v>3330.2452400000002</v>
      </c>
      <c r="F490" s="15">
        <v>186.24964</v>
      </c>
      <c r="G490" s="18">
        <v>2040</v>
      </c>
      <c r="H490" s="18" t="s">
        <v>40</v>
      </c>
      <c r="I490" s="18" t="s">
        <v>18</v>
      </c>
      <c r="J490" s="18" t="s">
        <v>23</v>
      </c>
      <c r="K490" s="19">
        <f t="shared" si="44"/>
        <v>683.72238393440011</v>
      </c>
      <c r="L490" s="19">
        <f t="shared" si="44"/>
        <v>48.42778687500001</v>
      </c>
    </row>
    <row r="491" spans="1:12" x14ac:dyDescent="0.25">
      <c r="A491" s="14">
        <v>2040</v>
      </c>
      <c r="B491" s="14" t="s">
        <v>40</v>
      </c>
      <c r="C491" s="14" t="s">
        <v>7</v>
      </c>
      <c r="D491" s="14" t="s">
        <v>6</v>
      </c>
      <c r="E491" s="15">
        <v>121.52589521499999</v>
      </c>
      <c r="F491" s="15">
        <v>7.2143850249999995</v>
      </c>
      <c r="G491" s="14">
        <v>2040</v>
      </c>
      <c r="H491" s="14" t="s">
        <v>40</v>
      </c>
      <c r="I491" s="14" t="s">
        <v>7</v>
      </c>
      <c r="J491" s="14" t="s">
        <v>6</v>
      </c>
      <c r="K491" s="19">
        <f>E491</f>
        <v>121.52589521499999</v>
      </c>
      <c r="L491" s="19">
        <f>F491</f>
        <v>7.2143850249999995</v>
      </c>
    </row>
    <row r="492" spans="1:12" x14ac:dyDescent="0.25">
      <c r="A492" s="14">
        <v>2040</v>
      </c>
      <c r="B492" s="14" t="s">
        <v>40</v>
      </c>
      <c r="C492" s="14" t="s">
        <v>7</v>
      </c>
      <c r="D492" s="14" t="s">
        <v>8</v>
      </c>
      <c r="E492" s="15">
        <v>128.03949828</v>
      </c>
      <c r="F492" s="15">
        <v>6.3746557200000007</v>
      </c>
      <c r="G492" s="14">
        <v>2040</v>
      </c>
      <c r="H492" s="14" t="s">
        <v>40</v>
      </c>
      <c r="I492" s="14" t="s">
        <v>7</v>
      </c>
      <c r="J492" s="14" t="s">
        <v>8</v>
      </c>
      <c r="K492" s="12">
        <f>E492-E491*(0.1151/0.8315)</f>
        <v>111.217332869</v>
      </c>
      <c r="L492" s="12">
        <f>F492-F491*(0.1151/0.8315)</f>
        <v>5.3760078350000011</v>
      </c>
    </row>
    <row r="493" spans="1:12" x14ac:dyDescent="0.25">
      <c r="A493" s="14">
        <v>2040</v>
      </c>
      <c r="B493" s="14" t="s">
        <v>40</v>
      </c>
      <c r="C493" s="14" t="s">
        <v>7</v>
      </c>
      <c r="D493" s="14" t="s">
        <v>9</v>
      </c>
      <c r="E493" s="15">
        <v>728.75088789999995</v>
      </c>
      <c r="F493" s="15">
        <v>36.568283120000004</v>
      </c>
      <c r="G493" s="14">
        <v>2040</v>
      </c>
      <c r="H493" s="14" t="s">
        <v>40</v>
      </c>
      <c r="I493" s="14" t="s">
        <v>7</v>
      </c>
      <c r="J493" s="14" t="s">
        <v>9</v>
      </c>
      <c r="K493" s="12">
        <f>E493-E492*(0.7164/0.8315)</f>
        <v>618.43519749976906</v>
      </c>
      <c r="L493" s="12">
        <f>F493-F492*(0.7164/0.8315)</f>
        <v>31.076036147290441</v>
      </c>
    </row>
    <row r="494" spans="1:12" x14ac:dyDescent="0.25">
      <c r="A494" s="12">
        <v>2040</v>
      </c>
      <c r="B494" s="12" t="s">
        <v>40</v>
      </c>
      <c r="C494" s="12" t="s">
        <v>19</v>
      </c>
      <c r="D494" s="12" t="s">
        <v>24</v>
      </c>
      <c r="E494" s="15">
        <v>1413.0021284099998</v>
      </c>
      <c r="F494" s="15">
        <v>72.384932771999999</v>
      </c>
      <c r="G494" s="12">
        <v>2040</v>
      </c>
      <c r="H494" s="12" t="s">
        <v>40</v>
      </c>
      <c r="I494" s="12" t="s">
        <v>19</v>
      </c>
      <c r="J494" s="12" t="s">
        <v>24</v>
      </c>
      <c r="K494" s="19">
        <f>E494-E493-E492</f>
        <v>556.21174222999991</v>
      </c>
      <c r="L494" s="19">
        <f>F494-F493-F492</f>
        <v>29.441993931999995</v>
      </c>
    </row>
    <row r="495" spans="1:12" x14ac:dyDescent="0.25">
      <c r="A495" s="17">
        <v>2040</v>
      </c>
      <c r="B495" s="17" t="s">
        <v>40</v>
      </c>
      <c r="C495" s="17" t="s">
        <v>19</v>
      </c>
      <c r="D495" s="17" t="s">
        <v>25</v>
      </c>
      <c r="E495" s="15">
        <v>1732.8961436263999</v>
      </c>
      <c r="F495" s="15">
        <v>93.068131185999988</v>
      </c>
      <c r="G495" s="17">
        <v>2040</v>
      </c>
      <c r="H495" s="17" t="s">
        <v>40</v>
      </c>
      <c r="I495" s="17" t="s">
        <v>19</v>
      </c>
      <c r="J495" s="17" t="s">
        <v>25</v>
      </c>
      <c r="K495" s="19">
        <f>E495-E494</f>
        <v>319.89401521640002</v>
      </c>
      <c r="L495" s="19">
        <f>F495-F494</f>
        <v>20.683198413999989</v>
      </c>
    </row>
    <row r="496" spans="1:12" x14ac:dyDescent="0.25">
      <c r="A496" s="18">
        <v>2040</v>
      </c>
      <c r="B496" s="18" t="s">
        <v>40</v>
      </c>
      <c r="C496" s="18" t="s">
        <v>19</v>
      </c>
      <c r="D496" s="18" t="s">
        <v>26</v>
      </c>
      <c r="E496" s="15">
        <v>2416.6185300000002</v>
      </c>
      <c r="F496" s="15">
        <v>141.49591000000001</v>
      </c>
      <c r="G496" s="18">
        <v>2040</v>
      </c>
      <c r="H496" s="18" t="s">
        <v>40</v>
      </c>
      <c r="I496" s="18" t="s">
        <v>19</v>
      </c>
      <c r="J496" s="18" t="s">
        <v>26</v>
      </c>
      <c r="K496" s="19">
        <f>E496-E495</f>
        <v>683.72238637360033</v>
      </c>
      <c r="L496" s="19">
        <f>F496-F495</f>
        <v>48.427778814000021</v>
      </c>
    </row>
    <row r="497" spans="1:12" x14ac:dyDescent="0.25">
      <c r="A497" s="14">
        <v>2040</v>
      </c>
      <c r="B497" s="14" t="s">
        <v>40</v>
      </c>
      <c r="C497" s="14" t="s">
        <v>7</v>
      </c>
      <c r="D497" s="14" t="s">
        <v>6</v>
      </c>
      <c r="E497" s="15">
        <v>186.15457935699999</v>
      </c>
      <c r="F497" s="15">
        <v>11.051066994999999</v>
      </c>
      <c r="G497" s="14">
        <v>2040</v>
      </c>
      <c r="H497" s="14" t="s">
        <v>40</v>
      </c>
      <c r="I497" s="14" t="s">
        <v>7</v>
      </c>
      <c r="J497" s="14" t="s">
        <v>6</v>
      </c>
      <c r="K497" s="19">
        <f>E497</f>
        <v>186.15457935699999</v>
      </c>
      <c r="L497" s="19">
        <f>F497</f>
        <v>11.051066994999999</v>
      </c>
    </row>
    <row r="498" spans="1:12" x14ac:dyDescent="0.25">
      <c r="A498" s="14">
        <v>2040</v>
      </c>
      <c r="B498" s="14" t="s">
        <v>40</v>
      </c>
      <c r="C498" s="14" t="s">
        <v>7</v>
      </c>
      <c r="D498" s="14" t="s">
        <v>8</v>
      </c>
      <c r="E498" s="15">
        <v>196.09012051400001</v>
      </c>
      <c r="F498" s="15">
        <v>9.7626671859999998</v>
      </c>
      <c r="G498" s="14">
        <v>2040</v>
      </c>
      <c r="H498" s="14" t="s">
        <v>40</v>
      </c>
      <c r="I498" s="14" t="s">
        <v>7</v>
      </c>
      <c r="J498" s="14" t="s">
        <v>8</v>
      </c>
      <c r="K498" s="12">
        <f>E498-E497*(0.1762/1.2737)</f>
        <v>170.338030632</v>
      </c>
      <c r="L498" s="12">
        <f>F498-F497*(0.1762/1.2737)</f>
        <v>8.2338943160000007</v>
      </c>
    </row>
    <row r="499" spans="1:12" x14ac:dyDescent="0.25">
      <c r="A499" s="14">
        <v>2040</v>
      </c>
      <c r="B499" s="14" t="s">
        <v>40</v>
      </c>
      <c r="C499" s="14" t="s">
        <v>7</v>
      </c>
      <c r="D499" s="14" t="s">
        <v>9</v>
      </c>
      <c r="E499" s="15">
        <v>1116.3452087199998</v>
      </c>
      <c r="F499" s="15">
        <v>56.017534015999999</v>
      </c>
      <c r="G499" s="14">
        <v>2040</v>
      </c>
      <c r="H499" s="14" t="s">
        <v>40</v>
      </c>
      <c r="I499" s="14" t="s">
        <v>7</v>
      </c>
      <c r="J499" s="14" t="s">
        <v>9</v>
      </c>
      <c r="K499" s="12">
        <f>E499-E497*(1.0975/1.2737)</f>
        <v>955.94271924499992</v>
      </c>
      <c r="L499" s="12">
        <f>F499-F497*(1.0975/1.2737)</f>
        <v>46.495239890999997</v>
      </c>
    </row>
    <row r="500" spans="1:12" x14ac:dyDescent="0.25">
      <c r="A500" s="12">
        <v>2040</v>
      </c>
      <c r="B500" s="12" t="s">
        <v>40</v>
      </c>
      <c r="C500" s="12" t="s">
        <v>20</v>
      </c>
      <c r="D500" s="12" t="s">
        <v>28</v>
      </c>
      <c r="E500" s="15">
        <v>2298.0764475870001</v>
      </c>
      <c r="F500" s="15">
        <v>118.094159451</v>
      </c>
      <c r="G500" s="12">
        <v>2040</v>
      </c>
      <c r="H500" s="12" t="s">
        <v>40</v>
      </c>
      <c r="I500" s="12" t="s">
        <v>20</v>
      </c>
      <c r="J500" s="12" t="s">
        <v>28</v>
      </c>
      <c r="K500" s="19">
        <f>E500-E499-E498</f>
        <v>985.64111835300025</v>
      </c>
      <c r="L500" s="19">
        <f>F500-F499-F498</f>
        <v>52.313958248999995</v>
      </c>
    </row>
    <row r="501" spans="1:12" x14ac:dyDescent="0.25">
      <c r="A501" s="16">
        <v>2040</v>
      </c>
      <c r="B501" s="16" t="s">
        <v>40</v>
      </c>
      <c r="C501" s="16" t="s">
        <v>20</v>
      </c>
      <c r="D501" s="16" t="s">
        <v>27</v>
      </c>
      <c r="E501" s="15">
        <v>2962.8083134814992</v>
      </c>
      <c r="F501" s="15">
        <v>152.16112774499999</v>
      </c>
      <c r="G501" s="16">
        <v>2040</v>
      </c>
      <c r="H501" s="16" t="s">
        <v>40</v>
      </c>
      <c r="I501" s="16" t="s">
        <v>20</v>
      </c>
      <c r="J501" s="16" t="s">
        <v>27</v>
      </c>
      <c r="K501" s="19">
        <f t="shared" ref="K501:L503" si="45">E501-E500</f>
        <v>664.73186589449915</v>
      </c>
      <c r="L501" s="19">
        <f t="shared" si="45"/>
        <v>34.066968293999992</v>
      </c>
    </row>
    <row r="502" spans="1:12" x14ac:dyDescent="0.25">
      <c r="A502" s="17">
        <v>2040</v>
      </c>
      <c r="B502" s="17" t="s">
        <v>40</v>
      </c>
      <c r="C502" s="17" t="s">
        <v>20</v>
      </c>
      <c r="D502" s="17" t="s">
        <v>29</v>
      </c>
      <c r="E502" s="15">
        <v>3282.6872804667</v>
      </c>
      <c r="F502" s="15">
        <v>172.84355501309997</v>
      </c>
      <c r="G502" s="17">
        <v>2040</v>
      </c>
      <c r="H502" s="17" t="s">
        <v>40</v>
      </c>
      <c r="I502" s="17" t="s">
        <v>20</v>
      </c>
      <c r="J502" s="17" t="s">
        <v>29</v>
      </c>
      <c r="K502" s="19">
        <f t="shared" si="45"/>
        <v>319.8789669852008</v>
      </c>
      <c r="L502" s="19">
        <f t="shared" si="45"/>
        <v>20.682427268099985</v>
      </c>
    </row>
    <row r="503" spans="1:12" x14ac:dyDescent="0.25">
      <c r="A503" s="18">
        <v>2040</v>
      </c>
      <c r="B503" s="18" t="s">
        <v>40</v>
      </c>
      <c r="C503" s="18" t="s">
        <v>20</v>
      </c>
      <c r="D503" s="18" t="s">
        <v>30</v>
      </c>
      <c r="E503" s="15">
        <v>3963.9875099999999</v>
      </c>
      <c r="F503" s="15">
        <v>221.05829</v>
      </c>
      <c r="G503" s="18">
        <v>2040</v>
      </c>
      <c r="H503" s="18" t="s">
        <v>40</v>
      </c>
      <c r="I503" s="18" t="s">
        <v>20</v>
      </c>
      <c r="J503" s="18" t="s">
        <v>30</v>
      </c>
      <c r="K503" s="19">
        <f t="shared" si="45"/>
        <v>681.3002295332999</v>
      </c>
      <c r="L503" s="19">
        <f t="shared" si="45"/>
        <v>48.214734986900027</v>
      </c>
    </row>
    <row r="504" spans="1:12" x14ac:dyDescent="0.25">
      <c r="E504" s="15"/>
      <c r="F504" s="15"/>
    </row>
    <row r="505" spans="1:12" x14ac:dyDescent="0.25">
      <c r="E505" s="15"/>
      <c r="F505" s="15"/>
    </row>
    <row r="506" spans="1:12" x14ac:dyDescent="0.25">
      <c r="A506" s="14">
        <v>2045</v>
      </c>
      <c r="B506" s="14" t="s">
        <v>40</v>
      </c>
      <c r="C506" s="14" t="s">
        <v>7</v>
      </c>
      <c r="D506" s="14" t="s">
        <v>6</v>
      </c>
      <c r="E506" s="15">
        <v>207.345369616</v>
      </c>
      <c r="F506" s="15">
        <v>12.319482020999999</v>
      </c>
      <c r="G506" s="14">
        <v>2045</v>
      </c>
      <c r="H506" s="14" t="s">
        <v>40</v>
      </c>
      <c r="I506" s="14" t="s">
        <v>7</v>
      </c>
      <c r="J506" s="14" t="s">
        <v>6</v>
      </c>
      <c r="K506" s="19">
        <f>E506</f>
        <v>207.345369616</v>
      </c>
      <c r="L506" s="19">
        <f>F506</f>
        <v>12.319482020999999</v>
      </c>
    </row>
    <row r="507" spans="1:12" x14ac:dyDescent="0.25">
      <c r="A507" s="14">
        <v>2045</v>
      </c>
      <c r="B507" s="14" t="s">
        <v>40</v>
      </c>
      <c r="C507" s="14" t="s">
        <v>7</v>
      </c>
      <c r="D507" s="14" t="s">
        <v>8</v>
      </c>
      <c r="E507" s="15">
        <v>216.90382262999998</v>
      </c>
      <c r="F507" s="15">
        <v>10.76831833</v>
      </c>
      <c r="G507" s="14">
        <v>2045</v>
      </c>
      <c r="H507" s="14" t="s">
        <v>40</v>
      </c>
      <c r="I507" s="14" t="s">
        <v>7</v>
      </c>
      <c r="J507" s="14" t="s">
        <v>8</v>
      </c>
      <c r="K507" s="12">
        <f>E507-E506*(0.1993/1.4399)</f>
        <v>188.20465451799998</v>
      </c>
      <c r="L507" s="12">
        <f>F507-F506*(0.1993/1.4399)</f>
        <v>9.0631493829999989</v>
      </c>
    </row>
    <row r="508" spans="1:12" x14ac:dyDescent="0.25">
      <c r="A508" s="14">
        <v>2045</v>
      </c>
      <c r="B508" s="14" t="s">
        <v>40</v>
      </c>
      <c r="C508" s="14" t="s">
        <v>7</v>
      </c>
      <c r="D508" s="14" t="s">
        <v>9</v>
      </c>
      <c r="E508" s="15">
        <v>1236.1019831920003</v>
      </c>
      <c r="F508" s="15">
        <v>61.871945899000004</v>
      </c>
      <c r="G508" s="14">
        <v>2045</v>
      </c>
      <c r="H508" s="14" t="s">
        <v>40</v>
      </c>
      <c r="I508" s="14" t="s">
        <v>7</v>
      </c>
      <c r="J508" s="14" t="s">
        <v>9</v>
      </c>
      <c r="K508" s="12">
        <f>E508-E506*(1.2406/1.4399)</f>
        <v>1057.4557816880003</v>
      </c>
      <c r="L508" s="12">
        <f>F508-F506*(1.2406/1.4399)</f>
        <v>51.257632825000002</v>
      </c>
    </row>
    <row r="509" spans="1:12" x14ac:dyDescent="0.25">
      <c r="A509" s="12">
        <v>2045</v>
      </c>
      <c r="B509" s="12" t="s">
        <v>40</v>
      </c>
      <c r="C509" s="12" t="s">
        <v>18</v>
      </c>
      <c r="D509" s="12" t="s">
        <v>17</v>
      </c>
      <c r="E509" s="15">
        <v>1626.8076361969997</v>
      </c>
      <c r="F509" s="15">
        <v>81.100558895999995</v>
      </c>
      <c r="G509" s="12">
        <v>2045</v>
      </c>
      <c r="H509" s="12" t="s">
        <v>40</v>
      </c>
      <c r="I509" s="12" t="s">
        <v>18</v>
      </c>
      <c r="J509" s="12" t="s">
        <v>17</v>
      </c>
      <c r="K509" s="19">
        <f>E509-E508-E507</f>
        <v>173.8018303749995</v>
      </c>
      <c r="L509" s="19">
        <f>F509-F508-F507</f>
        <v>8.4602946669999923</v>
      </c>
    </row>
    <row r="510" spans="1:12" x14ac:dyDescent="0.25">
      <c r="A510" s="16">
        <v>2045</v>
      </c>
      <c r="B510" s="16" t="s">
        <v>40</v>
      </c>
      <c r="C510" s="16" t="s">
        <v>18</v>
      </c>
      <c r="D510" s="16" t="s">
        <v>21</v>
      </c>
      <c r="E510" s="15">
        <v>2290.1710556340004</v>
      </c>
      <c r="F510" s="15">
        <v>115.0918453245</v>
      </c>
      <c r="G510" s="16">
        <v>2045</v>
      </c>
      <c r="H510" s="16" t="s">
        <v>40</v>
      </c>
      <c r="I510" s="16" t="s">
        <v>18</v>
      </c>
      <c r="J510" s="16" t="s">
        <v>21</v>
      </c>
      <c r="K510" s="19">
        <f t="shared" ref="K510:L512" si="46">E510-E509</f>
        <v>663.36341943700063</v>
      </c>
      <c r="L510" s="19">
        <f t="shared" si="46"/>
        <v>33.991286428500004</v>
      </c>
    </row>
    <row r="511" spans="1:12" x14ac:dyDescent="0.25">
      <c r="A511" s="17">
        <v>2045</v>
      </c>
      <c r="B511" s="17" t="s">
        <v>40</v>
      </c>
      <c r="C511" s="17" t="s">
        <v>18</v>
      </c>
      <c r="D511" s="17" t="s">
        <v>22</v>
      </c>
      <c r="E511" s="15">
        <v>2604.5282005852996</v>
      </c>
      <c r="F511" s="15">
        <v>135.46502834029999</v>
      </c>
      <c r="G511" s="17">
        <v>2045</v>
      </c>
      <c r="H511" s="17" t="s">
        <v>40</v>
      </c>
      <c r="I511" s="17" t="s">
        <v>18</v>
      </c>
      <c r="J511" s="17" t="s">
        <v>22</v>
      </c>
      <c r="K511" s="19">
        <f t="shared" si="46"/>
        <v>314.35714495129923</v>
      </c>
      <c r="L511" s="19">
        <f t="shared" si="46"/>
        <v>20.373183015799995</v>
      </c>
    </row>
    <row r="512" spans="1:12" x14ac:dyDescent="0.25">
      <c r="A512" s="18">
        <v>2045</v>
      </c>
      <c r="B512" s="18" t="s">
        <v>40</v>
      </c>
      <c r="C512" s="18" t="s">
        <v>18</v>
      </c>
      <c r="D512" s="18" t="s">
        <v>23</v>
      </c>
      <c r="E512" s="15">
        <v>3287.3286699999999</v>
      </c>
      <c r="F512" s="15">
        <v>183.84117000000001</v>
      </c>
      <c r="G512" s="18">
        <v>2045</v>
      </c>
      <c r="H512" s="18" t="s">
        <v>40</v>
      </c>
      <c r="I512" s="18" t="s">
        <v>18</v>
      </c>
      <c r="J512" s="18" t="s">
        <v>23</v>
      </c>
      <c r="K512" s="19">
        <f t="shared" si="46"/>
        <v>682.80046941470027</v>
      </c>
      <c r="L512" s="19">
        <f t="shared" si="46"/>
        <v>48.376141659700011</v>
      </c>
    </row>
    <row r="513" spans="1:12" x14ac:dyDescent="0.25">
      <c r="A513" s="14">
        <v>2045</v>
      </c>
      <c r="B513" s="14" t="s">
        <v>40</v>
      </c>
      <c r="C513" s="14" t="s">
        <v>7</v>
      </c>
      <c r="D513" s="14" t="s">
        <v>6</v>
      </c>
      <c r="E513" s="15">
        <v>119.73586696000001</v>
      </c>
      <c r="F513" s="15">
        <v>7.1141393850000005</v>
      </c>
      <c r="G513" s="14">
        <v>2045</v>
      </c>
      <c r="H513" s="14" t="s">
        <v>40</v>
      </c>
      <c r="I513" s="14" t="s">
        <v>7</v>
      </c>
      <c r="J513" s="14" t="s">
        <v>6</v>
      </c>
      <c r="K513" s="19">
        <f>E513</f>
        <v>119.73586696000001</v>
      </c>
      <c r="L513" s="19">
        <f>F513</f>
        <v>7.1141393850000005</v>
      </c>
    </row>
    <row r="514" spans="1:12" x14ac:dyDescent="0.25">
      <c r="A514" s="14">
        <v>2045</v>
      </c>
      <c r="B514" s="14" t="s">
        <v>40</v>
      </c>
      <c r="C514" s="14" t="s">
        <v>7</v>
      </c>
      <c r="D514" s="14" t="s">
        <v>8</v>
      </c>
      <c r="E514" s="15">
        <v>125.27065691999999</v>
      </c>
      <c r="F514" s="15">
        <v>6.2191357199999997</v>
      </c>
      <c r="G514" s="14">
        <v>2045</v>
      </c>
      <c r="H514" s="14" t="s">
        <v>40</v>
      </c>
      <c r="I514" s="14" t="s">
        <v>7</v>
      </c>
      <c r="J514" s="14" t="s">
        <v>8</v>
      </c>
      <c r="K514" s="12">
        <f>E514-E513*(0.1151/0.8315)</f>
        <v>108.69627533599999</v>
      </c>
      <c r="L514" s="12">
        <f>F514-F513*(0.1151/0.8315)</f>
        <v>5.2343642909999994</v>
      </c>
    </row>
    <row r="515" spans="1:12" x14ac:dyDescent="0.25">
      <c r="A515" s="14">
        <v>2045</v>
      </c>
      <c r="B515" s="14" t="s">
        <v>40</v>
      </c>
      <c r="C515" s="14" t="s">
        <v>7</v>
      </c>
      <c r="D515" s="14" t="s">
        <v>9</v>
      </c>
      <c r="E515" s="15">
        <v>713.80695632000004</v>
      </c>
      <c r="F515" s="15">
        <v>35.728949540000002</v>
      </c>
      <c r="G515" s="14">
        <v>2045</v>
      </c>
      <c r="H515" s="14" t="s">
        <v>40</v>
      </c>
      <c r="I515" s="14" t="s">
        <v>7</v>
      </c>
      <c r="J515" s="14" t="s">
        <v>9</v>
      </c>
      <c r="K515" s="12">
        <f>E515-E514*(0.7164/0.8315)</f>
        <v>605.87683170486116</v>
      </c>
      <c r="L515" s="12">
        <f>F515-F514*(0.7164/0.8315)</f>
        <v>30.370694783766687</v>
      </c>
    </row>
    <row r="516" spans="1:12" x14ac:dyDescent="0.25">
      <c r="A516" s="12">
        <v>2045</v>
      </c>
      <c r="B516" s="12" t="s">
        <v>40</v>
      </c>
      <c r="C516" s="12" t="s">
        <v>19</v>
      </c>
      <c r="D516" s="12" t="s">
        <v>24</v>
      </c>
      <c r="E516" s="15">
        <v>1386.9912655439996</v>
      </c>
      <c r="F516" s="15">
        <v>70.925357717999987</v>
      </c>
      <c r="G516" s="12">
        <v>2045</v>
      </c>
      <c r="H516" s="12" t="s">
        <v>40</v>
      </c>
      <c r="I516" s="12" t="s">
        <v>19</v>
      </c>
      <c r="J516" s="12" t="s">
        <v>24</v>
      </c>
      <c r="K516" s="19">
        <f>E516-E515-E514</f>
        <v>547.91365230399958</v>
      </c>
      <c r="L516" s="19">
        <f>F516-F515-F514</f>
        <v>28.977272457999984</v>
      </c>
    </row>
    <row r="517" spans="1:12" x14ac:dyDescent="0.25">
      <c r="A517" s="17">
        <v>2045</v>
      </c>
      <c r="B517" s="17" t="s">
        <v>40</v>
      </c>
      <c r="C517" s="17" t="s">
        <v>19</v>
      </c>
      <c r="D517" s="17" t="s">
        <v>25</v>
      </c>
      <c r="E517" s="15">
        <v>1701.3660467893999</v>
      </c>
      <c r="F517" s="15">
        <v>91.299451981099992</v>
      </c>
      <c r="G517" s="17">
        <v>2045</v>
      </c>
      <c r="H517" s="17" t="s">
        <v>40</v>
      </c>
      <c r="I517" s="17" t="s">
        <v>19</v>
      </c>
      <c r="J517" s="17" t="s">
        <v>25</v>
      </c>
      <c r="K517" s="19">
        <f>E517-E516</f>
        <v>314.3747812454003</v>
      </c>
      <c r="L517" s="19">
        <f>F517-F516</f>
        <v>20.374094263100005</v>
      </c>
    </row>
    <row r="518" spans="1:12" x14ac:dyDescent="0.25">
      <c r="A518" s="18">
        <v>2045</v>
      </c>
      <c r="B518" s="18" t="s">
        <v>40</v>
      </c>
      <c r="C518" s="18" t="s">
        <v>19</v>
      </c>
      <c r="D518" s="18" t="s">
        <v>26</v>
      </c>
      <c r="E518" s="15">
        <v>2384.1665199999998</v>
      </c>
      <c r="F518" s="15">
        <v>139.6756</v>
      </c>
      <c r="G518" s="18">
        <v>2045</v>
      </c>
      <c r="H518" s="18" t="s">
        <v>40</v>
      </c>
      <c r="I518" s="18" t="s">
        <v>19</v>
      </c>
      <c r="J518" s="18" t="s">
        <v>26</v>
      </c>
      <c r="K518" s="19">
        <f>E518-E517</f>
        <v>682.80047321059988</v>
      </c>
      <c r="L518" s="19">
        <f>F518-F517</f>
        <v>48.376148018900011</v>
      </c>
    </row>
    <row r="519" spans="1:12" x14ac:dyDescent="0.25">
      <c r="A519" s="14">
        <v>2045</v>
      </c>
      <c r="B519" s="14" t="s">
        <v>40</v>
      </c>
      <c r="C519" s="14" t="s">
        <v>7</v>
      </c>
      <c r="D519" s="14" t="s">
        <v>6</v>
      </c>
      <c r="E519" s="15">
        <v>183.41259620800002</v>
      </c>
      <c r="F519" s="15">
        <v>10.897509723000001</v>
      </c>
      <c r="G519" s="14">
        <v>2045</v>
      </c>
      <c r="H519" s="14" t="s">
        <v>40</v>
      </c>
      <c r="I519" s="14" t="s">
        <v>7</v>
      </c>
      <c r="J519" s="14" t="s">
        <v>6</v>
      </c>
      <c r="K519" s="19">
        <f>E519</f>
        <v>183.41259620800002</v>
      </c>
      <c r="L519" s="19">
        <f>F519</f>
        <v>10.897509723000001</v>
      </c>
    </row>
    <row r="520" spans="1:12" x14ac:dyDescent="0.25">
      <c r="A520" s="14">
        <v>2045</v>
      </c>
      <c r="B520" s="14" t="s">
        <v>40</v>
      </c>
      <c r="C520" s="14" t="s">
        <v>7</v>
      </c>
      <c r="D520" s="14" t="s">
        <v>8</v>
      </c>
      <c r="E520" s="15">
        <v>191.84969124599996</v>
      </c>
      <c r="F520" s="15">
        <v>9.5244911859999988</v>
      </c>
      <c r="G520" s="14">
        <v>2045</v>
      </c>
      <c r="H520" s="14" t="s">
        <v>40</v>
      </c>
      <c r="I520" s="14" t="s">
        <v>7</v>
      </c>
      <c r="J520" s="14" t="s">
        <v>8</v>
      </c>
      <c r="K520" s="12">
        <f>E520-E519*(0.1762/1.2737)</f>
        <v>166.47691943799995</v>
      </c>
      <c r="L520" s="12">
        <f>F520-F519*(0.1762/1.2737)</f>
        <v>8.0169609879999992</v>
      </c>
    </row>
    <row r="521" spans="1:12" x14ac:dyDescent="0.25">
      <c r="A521" s="14">
        <v>2045</v>
      </c>
      <c r="B521" s="14" t="s">
        <v>40</v>
      </c>
      <c r="C521" s="14" t="s">
        <v>7</v>
      </c>
      <c r="D521" s="14" t="s">
        <v>9</v>
      </c>
      <c r="E521" s="15">
        <v>1093.4531797760001</v>
      </c>
      <c r="F521" s="15">
        <v>54.731791471999998</v>
      </c>
      <c r="G521" s="14">
        <v>2045</v>
      </c>
      <c r="H521" s="14" t="s">
        <v>40</v>
      </c>
      <c r="I521" s="14" t="s">
        <v>7</v>
      </c>
      <c r="J521" s="14" t="s">
        <v>9</v>
      </c>
      <c r="K521" s="12">
        <f>E521-E519*(1.0975/1.2737)</f>
        <v>935.41335537600003</v>
      </c>
      <c r="L521" s="12">
        <f>F521-F519*(1.0975/1.2737)</f>
        <v>45.341811946999997</v>
      </c>
    </row>
    <row r="522" spans="1:12" x14ac:dyDescent="0.25">
      <c r="A522" s="12">
        <v>2045</v>
      </c>
      <c r="B522" s="12" t="s">
        <v>40</v>
      </c>
      <c r="C522" s="12" t="s">
        <v>20</v>
      </c>
      <c r="D522" s="12" t="s">
        <v>28</v>
      </c>
      <c r="E522" s="15">
        <v>2253.1463097420001</v>
      </c>
      <c r="F522" s="15">
        <v>115.57350214200001</v>
      </c>
      <c r="G522" s="12">
        <v>2045</v>
      </c>
      <c r="H522" s="12" t="s">
        <v>40</v>
      </c>
      <c r="I522" s="12" t="s">
        <v>20</v>
      </c>
      <c r="J522" s="12" t="s">
        <v>28</v>
      </c>
      <c r="K522" s="19">
        <f>E522-E521-E520</f>
        <v>967.84343871999999</v>
      </c>
      <c r="L522" s="19">
        <f>F522-F521-F520</f>
        <v>51.317219484000013</v>
      </c>
    </row>
    <row r="523" spans="1:12" x14ac:dyDescent="0.25">
      <c r="A523" s="16">
        <v>2045</v>
      </c>
      <c r="B523" s="16" t="s">
        <v>40</v>
      </c>
      <c r="C523" s="16" t="s">
        <v>20</v>
      </c>
      <c r="D523" s="16" t="s">
        <v>27</v>
      </c>
      <c r="E523" s="15">
        <v>2916.3316587899999</v>
      </c>
      <c r="F523" s="15">
        <v>149.553860445</v>
      </c>
      <c r="G523" s="16">
        <v>2045</v>
      </c>
      <c r="H523" s="16" t="s">
        <v>40</v>
      </c>
      <c r="I523" s="16" t="s">
        <v>20</v>
      </c>
      <c r="J523" s="16" t="s">
        <v>27</v>
      </c>
      <c r="K523" s="19">
        <f t="shared" ref="K523:L525" si="47">E523-E522</f>
        <v>663.18534904799981</v>
      </c>
      <c r="L523" s="19">
        <f t="shared" si="47"/>
        <v>33.980358302999988</v>
      </c>
    </row>
    <row r="524" spans="1:12" x14ac:dyDescent="0.25">
      <c r="A524" s="17">
        <v>2045</v>
      </c>
      <c r="B524" s="17" t="s">
        <v>40</v>
      </c>
      <c r="C524" s="17" t="s">
        <v>20</v>
      </c>
      <c r="D524" s="17" t="s">
        <v>29</v>
      </c>
      <c r="E524" s="15">
        <v>3230.6917165396999</v>
      </c>
      <c r="F524" s="15">
        <v>169.9272003115</v>
      </c>
      <c r="G524" s="17">
        <v>2045</v>
      </c>
      <c r="H524" s="17" t="s">
        <v>40</v>
      </c>
      <c r="I524" s="17" t="s">
        <v>20</v>
      </c>
      <c r="J524" s="17" t="s">
        <v>29</v>
      </c>
      <c r="K524" s="19">
        <f t="shared" si="47"/>
        <v>314.36005774969999</v>
      </c>
      <c r="L524" s="19">
        <f t="shared" si="47"/>
        <v>20.373339866500004</v>
      </c>
    </row>
    <row r="525" spans="1:12" x14ac:dyDescent="0.25">
      <c r="A525" s="18">
        <v>2045</v>
      </c>
      <c r="B525" s="18" t="s">
        <v>40</v>
      </c>
      <c r="C525" s="18" t="s">
        <v>20</v>
      </c>
      <c r="D525" s="18" t="s">
        <v>30</v>
      </c>
      <c r="E525" s="15">
        <v>3911.0700499999998</v>
      </c>
      <c r="F525" s="15">
        <v>218.09030999999999</v>
      </c>
      <c r="G525" s="18">
        <v>2045</v>
      </c>
      <c r="H525" s="18" t="s">
        <v>40</v>
      </c>
      <c r="I525" s="18" t="s">
        <v>20</v>
      </c>
      <c r="J525" s="18" t="s">
        <v>30</v>
      </c>
      <c r="K525" s="19">
        <f t="shared" si="47"/>
        <v>680.37833346029993</v>
      </c>
      <c r="L525" s="19">
        <f t="shared" si="47"/>
        <v>48.163109688499986</v>
      </c>
    </row>
    <row r="526" spans="1:12" x14ac:dyDescent="0.25">
      <c r="E526" s="15"/>
      <c r="F526" s="15"/>
    </row>
    <row r="527" spans="1:12" x14ac:dyDescent="0.25">
      <c r="E527" s="15"/>
      <c r="F527" s="15"/>
    </row>
    <row r="528" spans="1:12" x14ac:dyDescent="0.25">
      <c r="A528" s="14">
        <v>2050</v>
      </c>
      <c r="B528" s="14" t="s">
        <v>40</v>
      </c>
      <c r="C528" s="14" t="s">
        <v>7</v>
      </c>
      <c r="D528" s="14" t="s">
        <v>6</v>
      </c>
      <c r="E528" s="15">
        <v>204.06555099699997</v>
      </c>
      <c r="F528" s="15">
        <v>12.20200058</v>
      </c>
      <c r="G528" s="14">
        <v>2050</v>
      </c>
      <c r="H528" s="14" t="s">
        <v>40</v>
      </c>
      <c r="I528" s="14" t="s">
        <v>7</v>
      </c>
      <c r="J528" s="14" t="s">
        <v>6</v>
      </c>
      <c r="K528" s="19">
        <f>E528</f>
        <v>204.06555099699997</v>
      </c>
      <c r="L528" s="19">
        <f>F528</f>
        <v>12.20200058</v>
      </c>
    </row>
    <row r="529" spans="1:12" x14ac:dyDescent="0.25">
      <c r="A529" s="14">
        <v>2050</v>
      </c>
      <c r="B529" s="14" t="s">
        <v>40</v>
      </c>
      <c r="C529" s="14" t="s">
        <v>7</v>
      </c>
      <c r="D529" s="14" t="s">
        <v>8</v>
      </c>
      <c r="E529" s="15">
        <v>211.77402179999999</v>
      </c>
      <c r="F529" s="15">
        <v>10.58492182</v>
      </c>
      <c r="G529" s="14">
        <v>2050</v>
      </c>
      <c r="H529" s="14" t="s">
        <v>40</v>
      </c>
      <c r="I529" s="14" t="s">
        <v>7</v>
      </c>
      <c r="J529" s="14" t="s">
        <v>8</v>
      </c>
      <c r="K529" s="12">
        <f>E529-E528*(0.1993/1.4399)</f>
        <v>183.52882122099999</v>
      </c>
      <c r="L529" s="12">
        <f>F529-F528*(0.1993/1.4399)</f>
        <v>8.8960137599999989</v>
      </c>
    </row>
    <row r="530" spans="1:12" x14ac:dyDescent="0.25">
      <c r="A530" s="14">
        <v>2050</v>
      </c>
      <c r="B530" s="14" t="s">
        <v>40</v>
      </c>
      <c r="C530" s="14" t="s">
        <v>7</v>
      </c>
      <c r="D530" s="14" t="s">
        <v>9</v>
      </c>
      <c r="E530" s="15">
        <v>1208.4166341360001</v>
      </c>
      <c r="F530" s="15">
        <v>60.882134154000006</v>
      </c>
      <c r="G530" s="14">
        <v>2050</v>
      </c>
      <c r="H530" s="14" t="s">
        <v>40</v>
      </c>
      <c r="I530" s="14" t="s">
        <v>7</v>
      </c>
      <c r="J530" s="14" t="s">
        <v>9</v>
      </c>
      <c r="K530" s="12">
        <f>E530-E528*(1.2406/1.4399)</f>
        <v>1032.596283718</v>
      </c>
      <c r="L530" s="12">
        <f>F530-F528*(1.2406/1.4399)</f>
        <v>50.369041634000006</v>
      </c>
    </row>
    <row r="531" spans="1:12" x14ac:dyDescent="0.25">
      <c r="A531" s="12">
        <v>2050</v>
      </c>
      <c r="B531" s="12" t="s">
        <v>40</v>
      </c>
      <c r="C531" s="12" t="s">
        <v>18</v>
      </c>
      <c r="D531" s="12" t="s">
        <v>17</v>
      </c>
      <c r="E531" s="15">
        <v>1589.4901623930002</v>
      </c>
      <c r="F531" s="15">
        <v>79.766083916000014</v>
      </c>
      <c r="G531" s="12">
        <v>2050</v>
      </c>
      <c r="H531" s="12" t="s">
        <v>40</v>
      </c>
      <c r="I531" s="12" t="s">
        <v>18</v>
      </c>
      <c r="J531" s="12" t="s">
        <v>17</v>
      </c>
      <c r="K531" s="19">
        <f>E531-E530-E529</f>
        <v>169.29950645700015</v>
      </c>
      <c r="L531" s="19">
        <f>F531-F530-F529</f>
        <v>8.2990279420000075</v>
      </c>
    </row>
    <row r="532" spans="1:12" x14ac:dyDescent="0.25">
      <c r="A532" s="16">
        <v>2050</v>
      </c>
      <c r="B532" s="16" t="s">
        <v>40</v>
      </c>
      <c r="C532" s="16" t="s">
        <v>18</v>
      </c>
      <c r="D532" s="16" t="s">
        <v>21</v>
      </c>
      <c r="E532" s="15">
        <v>2251.2157444424997</v>
      </c>
      <c r="F532" s="15">
        <v>113.69869681499999</v>
      </c>
      <c r="G532" s="16">
        <v>2050</v>
      </c>
      <c r="H532" s="16" t="s">
        <v>40</v>
      </c>
      <c r="I532" s="16" t="s">
        <v>18</v>
      </c>
      <c r="J532" s="16" t="s">
        <v>21</v>
      </c>
      <c r="K532" s="19">
        <f t="shared" ref="K532:L534" si="48">E532-E531</f>
        <v>661.72558204949951</v>
      </c>
      <c r="L532" s="19">
        <f t="shared" si="48"/>
        <v>33.932612898999977</v>
      </c>
    </row>
    <row r="533" spans="1:12" x14ac:dyDescent="0.25">
      <c r="A533" s="17">
        <v>2050</v>
      </c>
      <c r="B533" s="17" t="s">
        <v>40</v>
      </c>
      <c r="C533" s="17" t="s">
        <v>18</v>
      </c>
      <c r="D533" s="17" t="s">
        <v>22</v>
      </c>
      <c r="E533" s="15">
        <v>2559.7334805785995</v>
      </c>
      <c r="F533" s="15">
        <v>133.86270972759999</v>
      </c>
      <c r="G533" s="17">
        <v>2050</v>
      </c>
      <c r="H533" s="17" t="s">
        <v>40</v>
      </c>
      <c r="I533" s="17" t="s">
        <v>18</v>
      </c>
      <c r="J533" s="17" t="s">
        <v>22</v>
      </c>
      <c r="K533" s="19">
        <f t="shared" si="48"/>
        <v>308.51773613609976</v>
      </c>
      <c r="L533" s="19">
        <f t="shared" si="48"/>
        <v>20.164012912600001</v>
      </c>
    </row>
    <row r="534" spans="1:12" x14ac:dyDescent="0.25">
      <c r="A534" s="18">
        <v>2050</v>
      </c>
      <c r="B534" s="18" t="s">
        <v>40</v>
      </c>
      <c r="C534" s="18" t="s">
        <v>18</v>
      </c>
      <c r="D534" s="18" t="s">
        <v>23</v>
      </c>
      <c r="E534" s="15">
        <v>3241.5584899999999</v>
      </c>
      <c r="F534" s="15">
        <v>182.20392000000001</v>
      </c>
      <c r="G534" s="18">
        <v>2050</v>
      </c>
      <c r="H534" s="18" t="s">
        <v>40</v>
      </c>
      <c r="I534" s="18" t="s">
        <v>18</v>
      </c>
      <c r="J534" s="18" t="s">
        <v>23</v>
      </c>
      <c r="K534" s="19">
        <f t="shared" si="48"/>
        <v>681.82500942140041</v>
      </c>
      <c r="L534" s="19">
        <f t="shared" si="48"/>
        <v>48.341210272400019</v>
      </c>
    </row>
    <row r="535" spans="1:12" x14ac:dyDescent="0.25">
      <c r="A535" s="14">
        <v>2050</v>
      </c>
      <c r="B535" s="14" t="s">
        <v>40</v>
      </c>
      <c r="C535" s="14" t="s">
        <v>7</v>
      </c>
      <c r="D535" s="14" t="s">
        <v>6</v>
      </c>
      <c r="E535" s="15">
        <v>117.84186794499999</v>
      </c>
      <c r="F535" s="15">
        <v>7.0462973</v>
      </c>
      <c r="G535" s="14">
        <v>2050</v>
      </c>
      <c r="H535" s="14" t="s">
        <v>40</v>
      </c>
      <c r="I535" s="14" t="s">
        <v>7</v>
      </c>
      <c r="J535" s="14" t="s">
        <v>6</v>
      </c>
      <c r="K535" s="19">
        <f>E535</f>
        <v>117.84186794499999</v>
      </c>
      <c r="L535" s="19">
        <f>F535</f>
        <v>7.0462973</v>
      </c>
    </row>
    <row r="536" spans="1:12" x14ac:dyDescent="0.25">
      <c r="A536" s="14">
        <v>2050</v>
      </c>
      <c r="B536" s="14" t="s">
        <v>40</v>
      </c>
      <c r="C536" s="14" t="s">
        <v>7</v>
      </c>
      <c r="D536" s="14" t="s">
        <v>8</v>
      </c>
      <c r="E536" s="15">
        <v>122.30799119999999</v>
      </c>
      <c r="F536" s="15">
        <v>6.1132168799999995</v>
      </c>
      <c r="G536" s="14">
        <v>2050</v>
      </c>
      <c r="H536" s="14" t="s">
        <v>40</v>
      </c>
      <c r="I536" s="14" t="s">
        <v>7</v>
      </c>
      <c r="J536" s="14" t="s">
        <v>8</v>
      </c>
      <c r="K536" s="12">
        <f>E536-E535*(0.1151/0.8315)</f>
        <v>105.995785547</v>
      </c>
      <c r="L536" s="12">
        <f>F536-F535*(0.1151/0.8315)</f>
        <v>5.1378364599999991</v>
      </c>
    </row>
    <row r="537" spans="1:12" x14ac:dyDescent="0.25">
      <c r="A537" s="14">
        <v>2050</v>
      </c>
      <c r="B537" s="14" t="s">
        <v>40</v>
      </c>
      <c r="C537" s="14" t="s">
        <v>7</v>
      </c>
      <c r="D537" s="14" t="s">
        <v>9</v>
      </c>
      <c r="E537" s="15">
        <v>697.81960656000001</v>
      </c>
      <c r="F537" s="15">
        <v>35.157366840000002</v>
      </c>
      <c r="G537" s="14">
        <v>2050</v>
      </c>
      <c r="H537" s="14" t="s">
        <v>40</v>
      </c>
      <c r="I537" s="14" t="s">
        <v>7</v>
      </c>
      <c r="J537" s="14" t="s">
        <v>9</v>
      </c>
      <c r="K537" s="12">
        <f>E537-E536*(0.7164/0.8315)</f>
        <v>592.44204204324717</v>
      </c>
      <c r="L537" s="12">
        <f>F537-F536*(0.7164/0.8315)</f>
        <v>29.890369157700544</v>
      </c>
    </row>
    <row r="538" spans="1:12" x14ac:dyDescent="0.25">
      <c r="A538" s="12">
        <v>2050</v>
      </c>
      <c r="B538" s="12" t="s">
        <v>40</v>
      </c>
      <c r="C538" s="12" t="s">
        <v>19</v>
      </c>
      <c r="D538" s="12" t="s">
        <v>24</v>
      </c>
      <c r="E538" s="15">
        <v>1359.26121438</v>
      </c>
      <c r="F538" s="15">
        <v>69.933355199999994</v>
      </c>
      <c r="G538" s="12">
        <v>2050</v>
      </c>
      <c r="H538" s="12" t="s">
        <v>40</v>
      </c>
      <c r="I538" s="12" t="s">
        <v>19</v>
      </c>
      <c r="J538" s="12" t="s">
        <v>24</v>
      </c>
      <c r="K538" s="19">
        <f>E538-E537-E536</f>
        <v>539.13361662</v>
      </c>
      <c r="L538" s="19">
        <f>F538-F537-F536</f>
        <v>28.662771479999993</v>
      </c>
    </row>
    <row r="539" spans="1:12" x14ac:dyDescent="0.25">
      <c r="A539" s="17">
        <v>2050</v>
      </c>
      <c r="B539" s="17" t="s">
        <v>40</v>
      </c>
      <c r="C539" s="17" t="s">
        <v>19</v>
      </c>
      <c r="D539" s="17" t="s">
        <v>25</v>
      </c>
      <c r="E539" s="15">
        <v>1667.7962284845999</v>
      </c>
      <c r="F539" s="15">
        <v>90.098274798599988</v>
      </c>
      <c r="G539" s="17">
        <v>2050</v>
      </c>
      <c r="H539" s="17" t="s">
        <v>40</v>
      </c>
      <c r="I539" s="17" t="s">
        <v>19</v>
      </c>
      <c r="J539" s="17" t="s">
        <v>25</v>
      </c>
      <c r="K539" s="19">
        <f>E539-E538</f>
        <v>308.5350141045999</v>
      </c>
      <c r="L539" s="19">
        <f>F539-F538</f>
        <v>20.164919598599994</v>
      </c>
    </row>
    <row r="540" spans="1:12" x14ac:dyDescent="0.25">
      <c r="A540" s="18">
        <v>2050</v>
      </c>
      <c r="B540" s="18" t="s">
        <v>40</v>
      </c>
      <c r="C540" s="18" t="s">
        <v>19</v>
      </c>
      <c r="D540" s="18" t="s">
        <v>26</v>
      </c>
      <c r="E540" s="15">
        <v>2349.6212299999997</v>
      </c>
      <c r="F540" s="15">
        <v>138.43948</v>
      </c>
      <c r="G540" s="18">
        <v>2050</v>
      </c>
      <c r="H540" s="18" t="s">
        <v>40</v>
      </c>
      <c r="I540" s="18" t="s">
        <v>19</v>
      </c>
      <c r="J540" s="18" t="s">
        <v>26</v>
      </c>
      <c r="K540" s="19">
        <f>E540-E539</f>
        <v>681.82500151539989</v>
      </c>
      <c r="L540" s="19">
        <f>F540-F539</f>
        <v>48.341205201400015</v>
      </c>
    </row>
    <row r="541" spans="1:12" x14ac:dyDescent="0.25">
      <c r="A541" s="14">
        <v>2050</v>
      </c>
      <c r="B541" s="14" t="s">
        <v>40</v>
      </c>
      <c r="C541" s="14" t="s">
        <v>7</v>
      </c>
      <c r="D541" s="14" t="s">
        <v>6</v>
      </c>
      <c r="E541" s="15">
        <v>180.51134961099999</v>
      </c>
      <c r="F541" s="15">
        <v>10.79358854</v>
      </c>
      <c r="G541" s="14">
        <v>2050</v>
      </c>
      <c r="H541" s="14" t="s">
        <v>40</v>
      </c>
      <c r="I541" s="14" t="s">
        <v>7</v>
      </c>
      <c r="J541" s="14" t="s">
        <v>6</v>
      </c>
      <c r="K541" s="19">
        <f>E541</f>
        <v>180.51134961099999</v>
      </c>
      <c r="L541" s="19">
        <f>F541</f>
        <v>10.79358854</v>
      </c>
    </row>
    <row r="542" spans="1:12" x14ac:dyDescent="0.25">
      <c r="A542" s="14">
        <v>2050</v>
      </c>
      <c r="B542" s="14" t="s">
        <v>40</v>
      </c>
      <c r="C542" s="14" t="s">
        <v>7</v>
      </c>
      <c r="D542" s="14" t="s">
        <v>8</v>
      </c>
      <c r="E542" s="15">
        <v>187.31242355999998</v>
      </c>
      <c r="F542" s="15">
        <v>9.3622784439999993</v>
      </c>
      <c r="G542" s="14">
        <v>2050</v>
      </c>
      <c r="H542" s="14" t="s">
        <v>40</v>
      </c>
      <c r="I542" s="14" t="s">
        <v>7</v>
      </c>
      <c r="J542" s="14" t="s">
        <v>8</v>
      </c>
      <c r="K542" s="12">
        <f>E542-E541*(0.1762/1.2737)</f>
        <v>162.341001874</v>
      </c>
      <c r="L542" s="12">
        <f>F542-F541*(0.1762/1.2737)</f>
        <v>7.869124403999999</v>
      </c>
    </row>
    <row r="543" spans="1:12" x14ac:dyDescent="0.25">
      <c r="A543" s="14">
        <v>2050</v>
      </c>
      <c r="B543" s="14" t="s">
        <v>40</v>
      </c>
      <c r="C543" s="14" t="s">
        <v>7</v>
      </c>
      <c r="D543" s="14" t="s">
        <v>9</v>
      </c>
      <c r="E543" s="15">
        <v>1068.9627790079999</v>
      </c>
      <c r="F543" s="15">
        <v>53.856206111999995</v>
      </c>
      <c r="G543" s="14">
        <v>2050</v>
      </c>
      <c r="H543" s="14" t="s">
        <v>40</v>
      </c>
      <c r="I543" s="14" t="s">
        <v>7</v>
      </c>
      <c r="J543" s="14" t="s">
        <v>9</v>
      </c>
      <c r="K543" s="12">
        <f>E543-E541*(1.0975/1.2737)</f>
        <v>913.42285108299984</v>
      </c>
      <c r="L543" s="12">
        <f>F543-F541*(1.0975/1.2737)</f>
        <v>44.555771612000001</v>
      </c>
    </row>
    <row r="544" spans="1:12" x14ac:dyDescent="0.25">
      <c r="A544" s="12">
        <v>2050</v>
      </c>
      <c r="B544" s="12" t="s">
        <v>40</v>
      </c>
      <c r="C544" s="12" t="s">
        <v>20</v>
      </c>
      <c r="D544" s="12" t="s">
        <v>28</v>
      </c>
      <c r="E544" s="15">
        <v>2205.2872833209999</v>
      </c>
      <c r="F544" s="15">
        <v>113.86115952600001</v>
      </c>
      <c r="G544" s="12">
        <v>2050</v>
      </c>
      <c r="H544" s="12" t="s">
        <v>40</v>
      </c>
      <c r="I544" s="12" t="s">
        <v>20</v>
      </c>
      <c r="J544" s="12" t="s">
        <v>28</v>
      </c>
      <c r="K544" s="19">
        <f>E544-E543-E542</f>
        <v>949.01208075300008</v>
      </c>
      <c r="L544" s="19">
        <f>F544-F543-F542</f>
        <v>50.642674970000016</v>
      </c>
    </row>
    <row r="545" spans="1:12" x14ac:dyDescent="0.25">
      <c r="A545" s="16">
        <v>2050</v>
      </c>
      <c r="B545" s="16" t="s">
        <v>40</v>
      </c>
      <c r="C545" s="16" t="s">
        <v>20</v>
      </c>
      <c r="D545" s="16" t="s">
        <v>27</v>
      </c>
      <c r="E545" s="15">
        <v>2866.8363064604996</v>
      </c>
      <c r="F545" s="15">
        <v>147.782915148</v>
      </c>
      <c r="G545" s="16">
        <v>2050</v>
      </c>
      <c r="H545" s="16" t="s">
        <v>40</v>
      </c>
      <c r="I545" s="16" t="s">
        <v>20</v>
      </c>
      <c r="J545" s="16" t="s">
        <v>27</v>
      </c>
      <c r="K545" s="19">
        <f t="shared" ref="K545:L547" si="49">E545-E544</f>
        <v>661.5490231394997</v>
      </c>
      <c r="L545" s="19">
        <f t="shared" si="49"/>
        <v>33.921755621999992</v>
      </c>
    </row>
    <row r="546" spans="1:12" x14ac:dyDescent="0.25">
      <c r="A546" s="17">
        <v>2050</v>
      </c>
      <c r="B546" s="17" t="s">
        <v>40</v>
      </c>
      <c r="C546" s="17" t="s">
        <v>20</v>
      </c>
      <c r="D546" s="17" t="s">
        <v>29</v>
      </c>
      <c r="E546" s="15">
        <v>3175.3569126797001</v>
      </c>
      <c r="F546" s="15">
        <v>167.947087815</v>
      </c>
      <c r="G546" s="17">
        <v>2050</v>
      </c>
      <c r="H546" s="17" t="s">
        <v>40</v>
      </c>
      <c r="I546" s="17" t="s">
        <v>20</v>
      </c>
      <c r="J546" s="17" t="s">
        <v>29</v>
      </c>
      <c r="K546" s="19">
        <f t="shared" si="49"/>
        <v>308.52060621920054</v>
      </c>
      <c r="L546" s="19">
        <f t="shared" si="49"/>
        <v>20.164172667000003</v>
      </c>
    </row>
    <row r="547" spans="1:12" x14ac:dyDescent="0.25">
      <c r="A547" s="18">
        <v>2050</v>
      </c>
      <c r="B547" s="18" t="s">
        <v>40</v>
      </c>
      <c r="C547" s="18" t="s">
        <v>20</v>
      </c>
      <c r="D547" s="18" t="s">
        <v>30</v>
      </c>
      <c r="E547" s="15">
        <v>3854.7597700000001</v>
      </c>
      <c r="F547" s="15">
        <v>216.07525000000001</v>
      </c>
      <c r="G547" s="18">
        <v>2050</v>
      </c>
      <c r="H547" s="18" t="s">
        <v>40</v>
      </c>
      <c r="I547" s="18" t="s">
        <v>20</v>
      </c>
      <c r="J547" s="18" t="s">
        <v>30</v>
      </c>
      <c r="K547" s="19">
        <f t="shared" si="49"/>
        <v>679.40285732029997</v>
      </c>
      <c r="L547" s="19">
        <f t="shared" si="49"/>
        <v>48.128162185000008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6098-903F-44A2-B803-2535B0FBA707}">
  <dimension ref="B2:W89"/>
  <sheetViews>
    <sheetView zoomScale="10" zoomScaleNormal="10" workbookViewId="0">
      <selection activeCell="AC72" sqref="AC72"/>
    </sheetView>
  </sheetViews>
  <sheetFormatPr defaultColWidth="8.7109375" defaultRowHeight="15" x14ac:dyDescent="0.25"/>
  <cols>
    <col min="1" max="1" width="8.7109375" style="22"/>
    <col min="2" max="2" width="4.85546875" style="22" bestFit="1" customWidth="1"/>
    <col min="3" max="3" width="15.85546875" style="22" bestFit="1" customWidth="1"/>
    <col min="4" max="4" width="11.42578125" style="22" customWidth="1"/>
    <col min="5" max="12" width="8.7109375" style="22"/>
    <col min="13" max="13" width="4.85546875" style="22" bestFit="1" customWidth="1"/>
    <col min="14" max="14" width="15.85546875" style="22" bestFit="1" customWidth="1"/>
    <col min="15" max="15" width="11.42578125" style="22" customWidth="1"/>
    <col min="16" max="16384" width="8.7109375" style="22"/>
  </cols>
  <sheetData>
    <row r="2" spans="2:22" x14ac:dyDescent="0.25">
      <c r="B2" s="20" t="s">
        <v>0</v>
      </c>
      <c r="C2" s="20" t="s">
        <v>1</v>
      </c>
      <c r="M2" s="20" t="s">
        <v>0</v>
      </c>
      <c r="N2" s="20" t="s">
        <v>1</v>
      </c>
    </row>
    <row r="3" spans="2:22" x14ac:dyDescent="0.25">
      <c r="B3" s="20">
        <v>2010</v>
      </c>
      <c r="C3" s="20" t="s">
        <v>5</v>
      </c>
      <c r="D3" s="20" t="s">
        <v>20</v>
      </c>
      <c r="E3" s="21">
        <v>224.20150132300003</v>
      </c>
      <c r="F3" s="20">
        <v>223.56372481599996</v>
      </c>
      <c r="G3" s="20">
        <v>1238.9337949229998</v>
      </c>
      <c r="H3" s="21">
        <v>1232.667692626</v>
      </c>
      <c r="I3" s="21">
        <v>686.23131030149989</v>
      </c>
      <c r="J3" s="21">
        <v>396.57372658910026</v>
      </c>
      <c r="K3" s="21">
        <v>696.51457942140041</v>
      </c>
      <c r="L3" s="21"/>
      <c r="M3" s="20">
        <v>2010</v>
      </c>
      <c r="N3" s="20" t="s">
        <v>5</v>
      </c>
      <c r="O3" s="20" t="s">
        <v>20</v>
      </c>
      <c r="P3" s="21">
        <v>19.900874701999999</v>
      </c>
      <c r="Q3" s="20">
        <v>20.784450361999998</v>
      </c>
      <c r="R3" s="20">
        <v>113.22357630199998</v>
      </c>
      <c r="S3" s="21">
        <v>109.87642057800005</v>
      </c>
      <c r="T3" s="21">
        <v>39.071338981499991</v>
      </c>
      <c r="U3" s="21">
        <v>38.566519522499959</v>
      </c>
      <c r="V3" s="21">
        <v>51.40326955200004</v>
      </c>
    </row>
    <row r="4" spans="2:22" x14ac:dyDescent="0.25">
      <c r="D4" s="20" t="s">
        <v>19</v>
      </c>
      <c r="E4" s="21">
        <v>146.36378138500001</v>
      </c>
      <c r="F4" s="20">
        <v>145.97028205099997</v>
      </c>
      <c r="G4" s="20">
        <v>791.66859322459175</v>
      </c>
      <c r="H4" s="21">
        <v>671.35389216999943</v>
      </c>
      <c r="I4" s="21">
        <v>396.59315343380013</v>
      </c>
      <c r="J4" s="21">
        <v>696.51459675620026</v>
      </c>
      <c r="O4" s="20" t="s">
        <v>19</v>
      </c>
      <c r="P4" s="21">
        <v>12.991738489999999</v>
      </c>
      <c r="Q4" s="20">
        <v>13.570716934</v>
      </c>
      <c r="R4" s="20">
        <v>71.864916796473835</v>
      </c>
      <c r="S4" s="21">
        <v>56.224241231999983</v>
      </c>
      <c r="T4" s="21">
        <v>38.568300194900019</v>
      </c>
      <c r="U4" s="21">
        <v>51.403276653099994</v>
      </c>
    </row>
    <row r="5" spans="2:22" x14ac:dyDescent="0.25">
      <c r="D5" s="20" t="s">
        <v>18</v>
      </c>
      <c r="E5" s="21">
        <v>253.45665522100003</v>
      </c>
      <c r="F5" s="20">
        <v>252.74369932299996</v>
      </c>
      <c r="G5" s="20">
        <v>1400.5750952420003</v>
      </c>
      <c r="H5" s="21">
        <v>237.10110098299981</v>
      </c>
      <c r="I5" s="21">
        <v>686.43044840999983</v>
      </c>
      <c r="J5" s="21">
        <v>396.57012548560033</v>
      </c>
      <c r="K5" s="21">
        <v>696.51460533540012</v>
      </c>
      <c r="L5" s="21"/>
      <c r="O5" s="20" t="s">
        <v>18</v>
      </c>
      <c r="P5" s="21">
        <v>22.497659954</v>
      </c>
      <c r="Q5" s="20">
        <v>23.497343791999999</v>
      </c>
      <c r="R5" s="20">
        <v>127.99560225800001</v>
      </c>
      <c r="S5" s="21">
        <v>22.432368754000006</v>
      </c>
      <c r="T5" s="21">
        <v>39.086953807999976</v>
      </c>
      <c r="U5" s="21">
        <v>38.566200667899977</v>
      </c>
      <c r="V5" s="21">
        <v>51.403270766100036</v>
      </c>
    </row>
    <row r="6" spans="2:22" x14ac:dyDescent="0.25">
      <c r="B6" s="20">
        <v>2010</v>
      </c>
      <c r="C6" s="20" t="s">
        <v>31</v>
      </c>
      <c r="D6" s="20" t="s">
        <v>20</v>
      </c>
      <c r="E6" s="21">
        <v>231.18992385000001</v>
      </c>
      <c r="F6" s="20">
        <v>243.02945538</v>
      </c>
      <c r="G6" s="20">
        <v>1345.8425188740002</v>
      </c>
      <c r="H6" s="21">
        <v>1282.6300907999998</v>
      </c>
      <c r="I6" s="21">
        <v>633.95120344950055</v>
      </c>
      <c r="J6" s="21">
        <v>410.80536496769901</v>
      </c>
      <c r="K6" s="21">
        <v>705.36976267879982</v>
      </c>
      <c r="L6" s="21"/>
      <c r="M6" s="20">
        <v>2010</v>
      </c>
      <c r="N6" s="20" t="s">
        <v>31</v>
      </c>
      <c r="O6" s="20" t="s">
        <v>20</v>
      </c>
      <c r="P6" s="21">
        <v>14.999002041000001</v>
      </c>
      <c r="Q6" s="20">
        <v>14.254108471999999</v>
      </c>
      <c r="R6" s="20">
        <v>78.742366601000001</v>
      </c>
      <c r="S6" s="21">
        <v>72.236114927000003</v>
      </c>
      <c r="T6" s="21">
        <v>33.040273738499991</v>
      </c>
      <c r="U6" s="21">
        <v>28.148309514699974</v>
      </c>
      <c r="V6" s="21">
        <v>49.748384705800049</v>
      </c>
    </row>
    <row r="7" spans="2:22" x14ac:dyDescent="0.25">
      <c r="D7" s="20" t="s">
        <v>19</v>
      </c>
      <c r="E7" s="21">
        <v>150.92598075000001</v>
      </c>
      <c r="F7" s="20">
        <v>158.68041105</v>
      </c>
      <c r="G7" s="20">
        <v>853.89478731416727</v>
      </c>
      <c r="H7" s="21">
        <v>685.53901265399941</v>
      </c>
      <c r="I7" s="21">
        <v>410.82625107440049</v>
      </c>
      <c r="J7" s="21">
        <v>705.36976749160021</v>
      </c>
      <c r="O7" s="20" t="s">
        <v>19</v>
      </c>
      <c r="P7" s="21">
        <v>9.7916857950000011</v>
      </c>
      <c r="Q7" s="20">
        <v>9.3068332169999994</v>
      </c>
      <c r="R7" s="20">
        <v>50.653592045178598</v>
      </c>
      <c r="S7" s="21">
        <v>36.108527391999992</v>
      </c>
      <c r="T7" s="21">
        <v>28.149493352899981</v>
      </c>
      <c r="U7" s="21">
        <v>49.74838767510002</v>
      </c>
    </row>
    <row r="8" spans="2:22" x14ac:dyDescent="0.25">
      <c r="D8" s="20" t="s">
        <v>18</v>
      </c>
      <c r="E8" s="21">
        <v>261.35696895000001</v>
      </c>
      <c r="F8" s="20">
        <v>274.75101675000002</v>
      </c>
      <c r="G8" s="20">
        <v>1521.4312494330004</v>
      </c>
      <c r="H8" s="21">
        <v>247.85985932400007</v>
      </c>
      <c r="I8" s="21">
        <v>634.15643705999946</v>
      </c>
      <c r="J8" s="21">
        <v>410.80165645039961</v>
      </c>
      <c r="K8" s="21">
        <v>705.3697820326006</v>
      </c>
      <c r="L8" s="21"/>
      <c r="O8" s="20" t="s">
        <v>18</v>
      </c>
      <c r="P8" s="21">
        <v>16.956161607000002</v>
      </c>
      <c r="Q8" s="20">
        <v>16.114533040999998</v>
      </c>
      <c r="R8" s="20">
        <v>89.015776309000017</v>
      </c>
      <c r="S8" s="21">
        <v>14.557118284999977</v>
      </c>
      <c r="T8" s="21">
        <v>33.053318611000009</v>
      </c>
      <c r="U8" s="21">
        <v>28.148111742200001</v>
      </c>
      <c r="V8" s="21">
        <v>49.748380404800002</v>
      </c>
    </row>
    <row r="9" spans="2:22" x14ac:dyDescent="0.25">
      <c r="B9" s="20">
        <v>2010</v>
      </c>
      <c r="C9" s="20" t="s">
        <v>32</v>
      </c>
      <c r="D9" s="20" t="s">
        <v>20</v>
      </c>
      <c r="E9" s="21">
        <v>233.49998259199998</v>
      </c>
      <c r="F9" s="20">
        <v>238.93140818800001</v>
      </c>
      <c r="G9" s="20">
        <v>1320.6434839999997</v>
      </c>
      <c r="H9" s="21">
        <v>1292.9380586770003</v>
      </c>
      <c r="I9" s="21">
        <v>691.47543365699994</v>
      </c>
      <c r="J9" s="21">
        <v>415.25926010699959</v>
      </c>
      <c r="K9" s="21">
        <v>699.6409427790004</v>
      </c>
      <c r="L9" s="21"/>
      <c r="M9" s="20">
        <v>2010</v>
      </c>
      <c r="N9" s="20" t="s">
        <v>32</v>
      </c>
      <c r="O9" s="20" t="s">
        <v>20</v>
      </c>
      <c r="P9" s="21">
        <v>13.752954067999999</v>
      </c>
      <c r="Q9" s="20">
        <v>12.199871677999999</v>
      </c>
      <c r="R9" s="20">
        <v>67.579745395999993</v>
      </c>
      <c r="S9" s="21">
        <v>69.834965906999997</v>
      </c>
      <c r="T9" s="21">
        <v>35.603853046500006</v>
      </c>
      <c r="U9" s="21">
        <v>26.146976315499984</v>
      </c>
      <c r="V9" s="21">
        <v>49.336213589000039</v>
      </c>
    </row>
    <row r="10" spans="2:22" x14ac:dyDescent="0.25">
      <c r="D10" s="20" t="s">
        <v>19</v>
      </c>
      <c r="E10" s="21">
        <v>152.43403903999999</v>
      </c>
      <c r="F10" s="20">
        <v>156.00445278399999</v>
      </c>
      <c r="G10" s="20">
        <v>840.86991929339752</v>
      </c>
      <c r="H10" s="21">
        <v>699.4930699140001</v>
      </c>
      <c r="I10" s="21">
        <v>415.27988042229958</v>
      </c>
      <c r="J10" s="21">
        <v>699.64092906370024</v>
      </c>
      <c r="O10" s="20" t="s">
        <v>19</v>
      </c>
      <c r="P10" s="21">
        <v>8.9782376599999996</v>
      </c>
      <c r="Q10" s="20">
        <v>7.9655405560000005</v>
      </c>
      <c r="R10" s="20">
        <v>43.918370207927836</v>
      </c>
      <c r="S10" s="21">
        <v>37.618693679999993</v>
      </c>
      <c r="T10" s="21">
        <v>26.148071654400013</v>
      </c>
      <c r="U10" s="21">
        <v>49.336208025599987</v>
      </c>
    </row>
    <row r="11" spans="2:22" x14ac:dyDescent="0.25">
      <c r="D11" s="20" t="s">
        <v>18</v>
      </c>
      <c r="E11" s="21">
        <v>263.96845798399994</v>
      </c>
      <c r="F11" s="20">
        <v>270.11763281199995</v>
      </c>
      <c r="G11" s="20">
        <v>1492.944959054</v>
      </c>
      <c r="H11" s="21">
        <v>251.531123949</v>
      </c>
      <c r="I11" s="21">
        <v>691.67992525600039</v>
      </c>
      <c r="J11" s="21">
        <v>415.25551456579979</v>
      </c>
      <c r="K11" s="21">
        <v>699.64092637919975</v>
      </c>
      <c r="L11" s="21"/>
      <c r="O11" s="20" t="s">
        <v>18</v>
      </c>
      <c r="P11" s="21">
        <v>15.547521836</v>
      </c>
      <c r="Q11" s="20">
        <v>13.792115978</v>
      </c>
      <c r="R11" s="20">
        <v>76.396836098000009</v>
      </c>
      <c r="S11" s="21">
        <v>12.891590409999996</v>
      </c>
      <c r="T11" s="21">
        <v>35.616287785999987</v>
      </c>
      <c r="U11" s="21">
        <v>26.146772808000009</v>
      </c>
      <c r="V11" s="21">
        <v>49.336215084000003</v>
      </c>
    </row>
    <row r="12" spans="2:22" x14ac:dyDescent="0.25">
      <c r="B12" s="20">
        <v>2010</v>
      </c>
      <c r="C12" s="20" t="s">
        <v>33</v>
      </c>
      <c r="D12" s="20" t="s">
        <v>20</v>
      </c>
      <c r="E12" s="21">
        <v>218.17765180600003</v>
      </c>
      <c r="F12" s="20">
        <v>212.10760191399993</v>
      </c>
      <c r="G12" s="20">
        <v>1178.0216047820002</v>
      </c>
      <c r="H12" s="21">
        <v>1193.4817716979996</v>
      </c>
      <c r="I12" s="21">
        <v>682.8341776530001</v>
      </c>
      <c r="J12" s="21">
        <v>384.41913523030007</v>
      </c>
      <c r="K12" s="21">
        <v>694.48923691670007</v>
      </c>
      <c r="L12" s="21"/>
      <c r="M12" s="20">
        <v>2010</v>
      </c>
      <c r="N12" s="20" t="s">
        <v>33</v>
      </c>
      <c r="O12" s="20" t="s">
        <v>20</v>
      </c>
      <c r="P12" s="21">
        <v>14.638328412000002</v>
      </c>
      <c r="Q12" s="20">
        <v>13.121503843999999</v>
      </c>
      <c r="R12" s="20">
        <v>72.479966955999998</v>
      </c>
      <c r="S12" s="21">
        <v>75.581590641000005</v>
      </c>
      <c r="T12" s="21">
        <v>36.10324615799999</v>
      </c>
      <c r="U12" s="21">
        <v>27.928987918099978</v>
      </c>
      <c r="V12" s="21">
        <v>49.633886070900019</v>
      </c>
    </row>
    <row r="13" spans="2:22" x14ac:dyDescent="0.25">
      <c r="D13" s="20" t="s">
        <v>19</v>
      </c>
      <c r="E13" s="21">
        <v>142.43127697000003</v>
      </c>
      <c r="F13" s="20">
        <v>138.49009026199997</v>
      </c>
      <c r="G13" s="20">
        <v>755.43044832236944</v>
      </c>
      <c r="H13" s="21">
        <v>653.12507094199941</v>
      </c>
      <c r="I13" s="21">
        <v>384.43770058360042</v>
      </c>
      <c r="J13" s="21">
        <v>694.48923533439984</v>
      </c>
      <c r="O13" s="20" t="s">
        <v>19</v>
      </c>
      <c r="P13" s="21">
        <v>9.5562299400000015</v>
      </c>
      <c r="Q13" s="20">
        <v>8.5672984440000004</v>
      </c>
      <c r="R13" s="20">
        <v>47.027862876442569</v>
      </c>
      <c r="S13" s="21">
        <v>40.298225467999998</v>
      </c>
      <c r="T13" s="21">
        <v>27.930160417399989</v>
      </c>
      <c r="U13" s="21">
        <v>49.633885574600015</v>
      </c>
    </row>
    <row r="14" spans="2:22" x14ac:dyDescent="0.25">
      <c r="D14" s="20" t="s">
        <v>18</v>
      </c>
      <c r="E14" s="21">
        <v>246.64677776200003</v>
      </c>
      <c r="F14" s="20">
        <v>239.79191641599991</v>
      </c>
      <c r="G14" s="20">
        <v>1331.7161104410004</v>
      </c>
      <c r="H14" s="21">
        <v>227.75294795499974</v>
      </c>
      <c r="I14" s="21">
        <v>683.0294846610002</v>
      </c>
      <c r="J14" s="21">
        <v>384.41562257770011</v>
      </c>
      <c r="K14" s="21">
        <v>694.48924018729986</v>
      </c>
      <c r="L14" s="21"/>
      <c r="O14" s="20" t="s">
        <v>18</v>
      </c>
      <c r="P14" s="21">
        <v>16.548425124000001</v>
      </c>
      <c r="Q14" s="20">
        <v>14.834044112000001</v>
      </c>
      <c r="R14" s="20">
        <v>81.936380021000019</v>
      </c>
      <c r="S14" s="21">
        <v>14.265579615999979</v>
      </c>
      <c r="T14" s="21">
        <v>36.116070578499986</v>
      </c>
      <c r="U14" s="21">
        <v>27.928758064300013</v>
      </c>
      <c r="V14" s="21">
        <v>49.633892484200004</v>
      </c>
    </row>
    <row r="15" spans="2:22" x14ac:dyDescent="0.25">
      <c r="B15" s="20">
        <v>2010</v>
      </c>
      <c r="C15" s="20" t="s">
        <v>34</v>
      </c>
      <c r="D15" s="20" t="s">
        <v>20</v>
      </c>
      <c r="E15" s="21">
        <v>240.56454690500001</v>
      </c>
      <c r="F15" s="20">
        <v>246.23738669200003</v>
      </c>
      <c r="G15" s="20">
        <v>1359.4886529689998</v>
      </c>
      <c r="H15" s="21">
        <v>1338.7917756419999</v>
      </c>
      <c r="I15" s="21">
        <v>695.46025128899964</v>
      </c>
      <c r="J15" s="21">
        <v>429.47835000030045</v>
      </c>
      <c r="K15" s="21">
        <v>702.01618650269847</v>
      </c>
      <c r="L15" s="21"/>
      <c r="M15" s="20">
        <v>2010</v>
      </c>
      <c r="N15" s="20" t="s">
        <v>34</v>
      </c>
      <c r="O15" s="20" t="s">
        <v>20</v>
      </c>
      <c r="P15" s="21">
        <v>17.728566615000002</v>
      </c>
      <c r="Q15" s="20">
        <v>17.569549623999997</v>
      </c>
      <c r="R15" s="20">
        <v>96.130061574999985</v>
      </c>
      <c r="S15" s="21">
        <v>95.639828176000009</v>
      </c>
      <c r="T15" s="21">
        <v>37.846165290000016</v>
      </c>
      <c r="U15" s="21">
        <v>34.14887693999998</v>
      </c>
      <c r="V15" s="21">
        <v>50.672891780000043</v>
      </c>
    </row>
    <row r="16" spans="2:22" x14ac:dyDescent="0.25">
      <c r="D16" s="20" t="s">
        <v>19</v>
      </c>
      <c r="E16" s="21">
        <v>157.04594547500002</v>
      </c>
      <c r="F16" s="20">
        <v>160.77471662500005</v>
      </c>
      <c r="G16" s="20">
        <v>865.54187394329995</v>
      </c>
      <c r="H16" s="21">
        <v>720.87374439200005</v>
      </c>
      <c r="I16" s="21">
        <v>429.49961460019995</v>
      </c>
      <c r="J16" s="21">
        <v>702.01618798780009</v>
      </c>
      <c r="O16" s="20" t="s">
        <v>19</v>
      </c>
      <c r="P16" s="21">
        <v>11.573606925</v>
      </c>
      <c r="Q16" s="20">
        <v>11.471589134999999</v>
      </c>
      <c r="R16" s="20">
        <v>61.462036551603134</v>
      </c>
      <c r="S16" s="21">
        <v>49.650244657999991</v>
      </c>
      <c r="T16" s="21">
        <v>34.150401603400013</v>
      </c>
      <c r="U16" s="21">
        <v>50.672901958599994</v>
      </c>
    </row>
    <row r="17" spans="2:22" x14ac:dyDescent="0.25">
      <c r="D17" s="20" t="s">
        <v>18</v>
      </c>
      <c r="E17" s="21">
        <v>271.95484893500003</v>
      </c>
      <c r="F17" s="20">
        <v>278.37722036500008</v>
      </c>
      <c r="G17" s="20">
        <v>1536.8581843330001</v>
      </c>
      <c r="H17" s="21">
        <v>262.49447823999952</v>
      </c>
      <c r="I17" s="21">
        <v>695.66779634500062</v>
      </c>
      <c r="J17" s="21">
        <v>429.47444829489905</v>
      </c>
      <c r="K17" s="21">
        <v>702.01620348710048</v>
      </c>
      <c r="L17" s="21"/>
      <c r="O17" s="20" t="s">
        <v>18</v>
      </c>
      <c r="P17" s="21">
        <v>20.041896104999999</v>
      </c>
      <c r="Q17" s="20">
        <v>19.862753935000001</v>
      </c>
      <c r="R17" s="20">
        <v>108.67198515500002</v>
      </c>
      <c r="S17" s="21">
        <v>19.061245454000002</v>
      </c>
      <c r="T17" s="21">
        <v>37.860612380499987</v>
      </c>
      <c r="U17" s="21">
        <v>34.148592760500009</v>
      </c>
      <c r="V17" s="21">
        <v>50.672894209999981</v>
      </c>
    </row>
    <row r="18" spans="2:22" x14ac:dyDescent="0.25">
      <c r="B18" s="20">
        <v>2010</v>
      </c>
      <c r="C18" s="20" t="s">
        <v>35</v>
      </c>
      <c r="D18" s="20" t="s">
        <v>20</v>
      </c>
      <c r="E18" s="21">
        <v>241.29399489499994</v>
      </c>
      <c r="F18" s="20">
        <v>251.11301065000001</v>
      </c>
      <c r="G18" s="20">
        <v>1385.412771279</v>
      </c>
      <c r="H18" s="21">
        <v>1343.528030787</v>
      </c>
      <c r="I18" s="21">
        <v>695.8711895309998</v>
      </c>
      <c r="J18" s="21">
        <v>430.94669162150012</v>
      </c>
      <c r="K18" s="21">
        <v>702.26145123649985</v>
      </c>
      <c r="L18" s="21"/>
      <c r="M18" s="20">
        <v>2010</v>
      </c>
      <c r="N18" s="20" t="s">
        <v>35</v>
      </c>
      <c r="O18" s="20" t="s">
        <v>20</v>
      </c>
      <c r="P18" s="21">
        <v>17.326727002000002</v>
      </c>
      <c r="Q18" s="20">
        <v>17.266237501999999</v>
      </c>
      <c r="R18" s="20">
        <v>94.517401449999994</v>
      </c>
      <c r="S18" s="21">
        <v>93.031638083000018</v>
      </c>
      <c r="T18" s="21">
        <v>37.619483585999973</v>
      </c>
      <c r="U18" s="21">
        <v>33.340066724600035</v>
      </c>
      <c r="V18" s="21">
        <v>50.537785652399975</v>
      </c>
    </row>
    <row r="19" spans="2:22" x14ac:dyDescent="0.25">
      <c r="D19" s="20" t="s">
        <v>19</v>
      </c>
      <c r="E19" s="21">
        <v>157.52214552499996</v>
      </c>
      <c r="F19" s="20">
        <v>163.958288815</v>
      </c>
      <c r="G19" s="20">
        <v>880.0757848166686</v>
      </c>
      <c r="H19" s="21">
        <v>723.07974067999987</v>
      </c>
      <c r="I19" s="21">
        <v>430.96823642549998</v>
      </c>
      <c r="J19" s="21">
        <v>702.26146821450038</v>
      </c>
      <c r="O19" s="20" t="s">
        <v>19</v>
      </c>
      <c r="P19" s="21">
        <v>11.31127699</v>
      </c>
      <c r="Q19" s="20">
        <v>11.273552834</v>
      </c>
      <c r="R19" s="20">
        <v>60.385168072805769</v>
      </c>
      <c r="S19" s="21">
        <v>48.43402395599999</v>
      </c>
      <c r="T19" s="21">
        <v>33.341570574800016</v>
      </c>
      <c r="U19" s="21">
        <v>50.537790889199982</v>
      </c>
    </row>
    <row r="20" spans="2:22" x14ac:dyDescent="0.25">
      <c r="D20" s="20" t="s">
        <v>18</v>
      </c>
      <c r="E20" s="21">
        <v>272.77947966499994</v>
      </c>
      <c r="F20" s="20">
        <v>283.88951294499998</v>
      </c>
      <c r="G20" s="20">
        <v>1566.1643336080003</v>
      </c>
      <c r="H20" s="21">
        <v>263.62642360599983</v>
      </c>
      <c r="I20" s="21">
        <v>696.08000061999974</v>
      </c>
      <c r="J20" s="21">
        <v>430.94280945000082</v>
      </c>
      <c r="K20" s="21">
        <v>702.2614401059991</v>
      </c>
      <c r="L20" s="21"/>
      <c r="O20" s="20" t="s">
        <v>18</v>
      </c>
      <c r="P20" s="21">
        <v>19.587622054000001</v>
      </c>
      <c r="Q20" s="20">
        <v>19.519859791999998</v>
      </c>
      <c r="R20" s="20">
        <v>106.84891774900002</v>
      </c>
      <c r="S20" s="21">
        <v>18.437631789999987</v>
      </c>
      <c r="T20" s="21">
        <v>37.633781667999983</v>
      </c>
      <c r="U20" s="21">
        <v>33.339799884099989</v>
      </c>
      <c r="V20" s="21">
        <v>50.537787062900009</v>
      </c>
    </row>
    <row r="21" spans="2:22" x14ac:dyDescent="0.25">
      <c r="B21" s="20">
        <v>2015</v>
      </c>
      <c r="C21" s="20" t="s">
        <v>5</v>
      </c>
      <c r="D21" s="20" t="s">
        <v>20</v>
      </c>
      <c r="E21" s="21">
        <v>219.63631852000003</v>
      </c>
      <c r="F21" s="20">
        <v>217.00000348399996</v>
      </c>
      <c r="G21" s="20">
        <v>1204.0347592719997</v>
      </c>
      <c r="H21" s="21">
        <v>1203.0359919080001</v>
      </c>
      <c r="I21" s="21">
        <v>683.65649554500033</v>
      </c>
      <c r="J21" s="21">
        <v>387.3852057952995</v>
      </c>
      <c r="K21" s="21">
        <v>694.97968547570053</v>
      </c>
      <c r="L21" s="21"/>
      <c r="M21" s="20">
        <v>2015</v>
      </c>
      <c r="N21" s="20" t="s">
        <v>5</v>
      </c>
      <c r="O21" s="20" t="s">
        <v>20</v>
      </c>
      <c r="P21" s="21">
        <v>18.787431636000001</v>
      </c>
      <c r="Q21" s="20">
        <v>19.192495321999999</v>
      </c>
      <c r="R21" s="20">
        <v>104.75922158799999</v>
      </c>
      <c r="S21" s="21">
        <v>102.64932573600001</v>
      </c>
      <c r="T21" s="21">
        <v>38.443348541999967</v>
      </c>
      <c r="U21" s="21">
        <v>36.325463169499983</v>
      </c>
      <c r="V21" s="21">
        <v>51.028904006500056</v>
      </c>
    </row>
    <row r="22" spans="2:22" x14ac:dyDescent="0.25">
      <c r="D22" s="20" t="s">
        <v>19</v>
      </c>
      <c r="E22" s="21">
        <v>143.38352740000002</v>
      </c>
      <c r="F22" s="20">
        <v>141.68459011999997</v>
      </c>
      <c r="G22" s="20">
        <v>770.36647300180141</v>
      </c>
      <c r="H22" s="21">
        <v>657.53831603399999</v>
      </c>
      <c r="I22" s="21">
        <v>387.40407469510023</v>
      </c>
      <c r="J22" s="21">
        <v>694.97966565090019</v>
      </c>
      <c r="O22" s="20" t="s">
        <v>19</v>
      </c>
      <c r="P22" s="21">
        <v>12.26485782</v>
      </c>
      <c r="Q22" s="20">
        <v>12.531271931999999</v>
      </c>
      <c r="R22" s="20">
        <v>66.695325730386045</v>
      </c>
      <c r="S22" s="21">
        <v>52.854647822000018</v>
      </c>
      <c r="T22" s="21">
        <v>36.327108624899978</v>
      </c>
      <c r="U22" s="21">
        <v>51.028916233100006</v>
      </c>
    </row>
    <row r="23" spans="2:22" x14ac:dyDescent="0.25">
      <c r="D23" s="20" t="s">
        <v>18</v>
      </c>
      <c r="E23" s="21">
        <v>248.29578004000001</v>
      </c>
      <c r="F23" s="20">
        <v>245.32312633999999</v>
      </c>
      <c r="G23" s="20">
        <v>1361.1229552389998</v>
      </c>
      <c r="H23" s="21">
        <v>230.01655728500003</v>
      </c>
      <c r="I23" s="21">
        <v>683.85324309899988</v>
      </c>
      <c r="J23" s="21">
        <v>387.38165910420048</v>
      </c>
      <c r="K23" s="21">
        <v>694.97967889279971</v>
      </c>
      <c r="L23" s="21"/>
      <c r="O23" s="20" t="s">
        <v>18</v>
      </c>
      <c r="P23" s="21">
        <v>21.238928171999998</v>
      </c>
      <c r="Q23" s="20">
        <v>21.697569686000001</v>
      </c>
      <c r="R23" s="20">
        <v>118.42694472800002</v>
      </c>
      <c r="S23" s="21">
        <v>20.704460176999987</v>
      </c>
      <c r="T23" s="21">
        <v>38.458382831999984</v>
      </c>
      <c r="U23" s="21">
        <v>36.325163309999994</v>
      </c>
      <c r="V23" s="21">
        <v>51.028911095000012</v>
      </c>
    </row>
    <row r="24" spans="2:22" x14ac:dyDescent="0.25">
      <c r="B24" s="20">
        <v>2015</v>
      </c>
      <c r="C24" s="20" t="s">
        <v>32</v>
      </c>
      <c r="D24" s="20" t="s">
        <v>20</v>
      </c>
      <c r="E24" s="21">
        <v>216.86189423200008</v>
      </c>
      <c r="F24" s="20">
        <v>215.42068834999995</v>
      </c>
      <c r="G24" s="20">
        <v>1195.6379679119996</v>
      </c>
      <c r="H24" s="21">
        <v>1184.9433008160004</v>
      </c>
      <c r="I24" s="21">
        <v>682.09140464700022</v>
      </c>
      <c r="J24" s="21">
        <v>381.77100427979985</v>
      </c>
      <c r="K24" s="21">
        <v>694.04684976320095</v>
      </c>
      <c r="L24" s="21"/>
      <c r="M24" s="20">
        <v>2015</v>
      </c>
      <c r="N24" s="20" t="s">
        <v>32</v>
      </c>
      <c r="O24" s="20" t="s">
        <v>20</v>
      </c>
      <c r="P24" s="21">
        <v>15.777627588000001</v>
      </c>
      <c r="Q24" s="20">
        <v>15.14408018</v>
      </c>
      <c r="R24" s="20">
        <v>83.233993732000002</v>
      </c>
      <c r="S24" s="21">
        <v>82.976732982000001</v>
      </c>
      <c r="T24" s="21">
        <v>36.745777651499964</v>
      </c>
      <c r="U24" s="21">
        <v>30.222118454999986</v>
      </c>
      <c r="V24" s="21">
        <v>50.016949411500036</v>
      </c>
    </row>
    <row r="25" spans="2:22" x14ac:dyDescent="0.25">
      <c r="D25" s="20" t="s">
        <v>19</v>
      </c>
      <c r="E25" s="21">
        <v>141.57232084000006</v>
      </c>
      <c r="F25" s="20">
        <v>140.65346110399994</v>
      </c>
      <c r="G25" s="20">
        <v>764.42885052256634</v>
      </c>
      <c r="H25" s="21">
        <v>649.14100634200008</v>
      </c>
      <c r="I25" s="21">
        <v>381.78968317240037</v>
      </c>
      <c r="J25" s="21">
        <v>694.04684950560022</v>
      </c>
      <c r="O25" s="20" t="s">
        <v>19</v>
      </c>
      <c r="P25" s="21">
        <v>10.299990060000001</v>
      </c>
      <c r="Q25" s="20">
        <v>9.8879220360000009</v>
      </c>
      <c r="R25" s="20">
        <v>53.462427610891162</v>
      </c>
      <c r="S25" s="21">
        <v>43.745942095999979</v>
      </c>
      <c r="T25" s="21">
        <v>30.223444721100009</v>
      </c>
      <c r="U25" s="21">
        <v>50.01695158290002</v>
      </c>
    </row>
    <row r="26" spans="2:22" x14ac:dyDescent="0.25">
      <c r="D26" s="20" t="s">
        <v>18</v>
      </c>
      <c r="E26" s="21">
        <v>245.15933226400006</v>
      </c>
      <c r="F26" s="20">
        <v>243.53775966199998</v>
      </c>
      <c r="G26" s="20">
        <v>1351.6305751129998</v>
      </c>
      <c r="H26" s="21">
        <v>225.71090317600027</v>
      </c>
      <c r="I26" s="21">
        <v>682.28723768849977</v>
      </c>
      <c r="J26" s="21">
        <v>381.76753172510053</v>
      </c>
      <c r="K26" s="21">
        <v>694.04686037139982</v>
      </c>
      <c r="L26" s="21"/>
      <c r="O26" s="20" t="s">
        <v>18</v>
      </c>
      <c r="P26" s="21">
        <v>17.836386875999999</v>
      </c>
      <c r="Q26" s="20">
        <v>17.120673608000001</v>
      </c>
      <c r="R26" s="20">
        <v>94.093415300000018</v>
      </c>
      <c r="S26" s="21">
        <v>16.033616995999978</v>
      </c>
      <c r="T26" s="21">
        <v>36.759280767000007</v>
      </c>
      <c r="U26" s="21">
        <v>30.221886902800009</v>
      </c>
      <c r="V26" s="21">
        <v>50.016949550199968</v>
      </c>
    </row>
    <row r="27" spans="2:22" x14ac:dyDescent="0.25">
      <c r="B27" s="20">
        <v>2015</v>
      </c>
      <c r="C27" s="20" t="s">
        <v>36</v>
      </c>
      <c r="D27" s="20" t="s">
        <v>20</v>
      </c>
      <c r="E27" s="21">
        <v>250.190789395</v>
      </c>
      <c r="F27" s="20">
        <v>261.29376035599995</v>
      </c>
      <c r="G27" s="20">
        <v>1439.543004915</v>
      </c>
      <c r="H27" s="21">
        <v>1401.2745630810002</v>
      </c>
      <c r="I27" s="21">
        <v>700.88935796550049</v>
      </c>
      <c r="J27" s="21">
        <v>448.85361161150013</v>
      </c>
      <c r="K27" s="21">
        <v>705.2527426759998</v>
      </c>
      <c r="L27" s="21"/>
      <c r="M27" s="20">
        <v>2015</v>
      </c>
      <c r="N27" s="20" t="s">
        <v>36</v>
      </c>
      <c r="O27" s="20" t="s">
        <v>20</v>
      </c>
      <c r="P27" s="21">
        <v>15.329667298</v>
      </c>
      <c r="Q27" s="20">
        <v>14.378254146</v>
      </c>
      <c r="R27" s="20">
        <v>79.162108498000009</v>
      </c>
      <c r="S27" s="21">
        <v>80.069065230999996</v>
      </c>
      <c r="T27" s="21">
        <v>36.493132501499986</v>
      </c>
      <c r="U27" s="21">
        <v>29.320496857900025</v>
      </c>
      <c r="V27" s="21">
        <v>49.866335467599981</v>
      </c>
    </row>
    <row r="28" spans="2:22" x14ac:dyDescent="0.25">
      <c r="D28" s="20" t="s">
        <v>19</v>
      </c>
      <c r="E28" s="21">
        <v>163.33017302499999</v>
      </c>
      <c r="F28" s="20">
        <v>170.60560143499995</v>
      </c>
      <c r="G28" s="20">
        <v>913.99658602534203</v>
      </c>
      <c r="H28" s="21">
        <v>750.00520950400005</v>
      </c>
      <c r="I28" s="21">
        <v>448.87605274929956</v>
      </c>
      <c r="J28" s="21">
        <v>705.25275042670137</v>
      </c>
      <c r="O28" s="20" t="s">
        <v>19</v>
      </c>
      <c r="P28" s="21">
        <v>10.007551509999999</v>
      </c>
      <c r="Q28" s="20">
        <v>9.3878832259999996</v>
      </c>
      <c r="R28" s="20">
        <v>51.018021553767895</v>
      </c>
      <c r="S28" s="21">
        <v>42.39032212799998</v>
      </c>
      <c r="T28" s="21">
        <v>29.321763576199999</v>
      </c>
      <c r="U28" s="21">
        <v>49.866336555800018</v>
      </c>
    </row>
    <row r="29" spans="2:22" x14ac:dyDescent="0.25">
      <c r="D29" s="20" t="s">
        <v>18</v>
      </c>
      <c r="E29" s="21">
        <v>282.837181165</v>
      </c>
      <c r="F29" s="20">
        <v>295.39916637499994</v>
      </c>
      <c r="G29" s="20">
        <v>1627.3567801700001</v>
      </c>
      <c r="H29" s="21">
        <v>277.4331848319996</v>
      </c>
      <c r="I29" s="21">
        <v>701.10224785650007</v>
      </c>
      <c r="J29" s="21">
        <v>448.84954852479996</v>
      </c>
      <c r="K29" s="21">
        <v>705.25275107669995</v>
      </c>
      <c r="L29" s="21"/>
      <c r="O29" s="20" t="s">
        <v>18</v>
      </c>
      <c r="P29" s="21">
        <v>17.329974045999997</v>
      </c>
      <c r="Q29" s="20">
        <v>16.254867947999998</v>
      </c>
      <c r="R29" s="20">
        <v>89.490296467000022</v>
      </c>
      <c r="S29" s="21">
        <v>15.338438803999971</v>
      </c>
      <c r="T29" s="21">
        <v>36.506384765000007</v>
      </c>
      <c r="U29" s="21">
        <v>29.320252624999995</v>
      </c>
      <c r="V29" s="21">
        <v>49.86633534500001</v>
      </c>
    </row>
    <row r="30" spans="2:22" x14ac:dyDescent="0.25">
      <c r="B30" s="20">
        <v>2015</v>
      </c>
      <c r="C30" s="20" t="s">
        <v>33</v>
      </c>
      <c r="D30" s="20" t="s">
        <v>20</v>
      </c>
      <c r="E30" s="21">
        <v>216.16593181500002</v>
      </c>
      <c r="F30" s="20">
        <v>209.26484248399998</v>
      </c>
      <c r="G30" s="20">
        <v>1162.9067778630001</v>
      </c>
      <c r="H30" s="21">
        <v>1180.4240754309994</v>
      </c>
      <c r="I30" s="21">
        <v>681.69952470450062</v>
      </c>
      <c r="J30" s="21">
        <v>380.37005089159948</v>
      </c>
      <c r="K30" s="21">
        <v>693.81284681090028</v>
      </c>
      <c r="L30" s="21"/>
      <c r="M30" s="20">
        <v>2015</v>
      </c>
      <c r="N30" s="20" t="s">
        <v>33</v>
      </c>
      <c r="O30" s="20" t="s">
        <v>20</v>
      </c>
      <c r="P30" s="21">
        <v>14.138885168000002</v>
      </c>
      <c r="Q30" s="20">
        <v>12.419287221999999</v>
      </c>
      <c r="R30" s="20">
        <v>68.746318079999995</v>
      </c>
      <c r="S30" s="21">
        <v>72.339823887000009</v>
      </c>
      <c r="T30" s="21">
        <v>35.821557829499994</v>
      </c>
      <c r="U30" s="21">
        <v>26.923743622099977</v>
      </c>
      <c r="V30" s="21">
        <v>49.465974191400022</v>
      </c>
    </row>
    <row r="31" spans="2:22" x14ac:dyDescent="0.25">
      <c r="D31" s="20" t="s">
        <v>19</v>
      </c>
      <c r="E31" s="21">
        <v>141.11798092500001</v>
      </c>
      <c r="F31" s="20">
        <v>136.63395073499998</v>
      </c>
      <c r="G31" s="20">
        <v>746.18773088607099</v>
      </c>
      <c r="H31" s="21">
        <v>647.03696746800017</v>
      </c>
      <c r="I31" s="21">
        <v>380.38839119599925</v>
      </c>
      <c r="J31" s="21">
        <v>693.81285969600049</v>
      </c>
      <c r="O31" s="20" t="s">
        <v>19</v>
      </c>
      <c r="P31" s="21">
        <v>9.23018216</v>
      </c>
      <c r="Q31" s="20">
        <v>8.1087961360000005</v>
      </c>
      <c r="R31" s="20">
        <v>44.74352039197835</v>
      </c>
      <c r="S31" s="21">
        <v>38.786768300000006</v>
      </c>
      <c r="T31" s="21">
        <v>26.924858018899997</v>
      </c>
      <c r="U31" s="21">
        <v>49.465972781099993</v>
      </c>
    </row>
    <row r="32" spans="2:22" x14ac:dyDescent="0.25">
      <c r="D32" s="20" t="s">
        <v>18</v>
      </c>
      <c r="E32" s="21">
        <v>244.37255650500001</v>
      </c>
      <c r="F32" s="20">
        <v>236.57805543500001</v>
      </c>
      <c r="G32" s="20">
        <v>1314.6293248260001</v>
      </c>
      <c r="H32" s="21">
        <v>224.63100241799981</v>
      </c>
      <c r="I32" s="21">
        <v>681.89381122150007</v>
      </c>
      <c r="J32" s="21">
        <v>380.36657831800039</v>
      </c>
      <c r="K32" s="21">
        <v>693.81285127649926</v>
      </c>
      <c r="L32" s="21"/>
      <c r="O32" s="20" t="s">
        <v>18</v>
      </c>
      <c r="P32" s="21">
        <v>15.983811535999999</v>
      </c>
      <c r="Q32" s="20">
        <v>14.040158397999999</v>
      </c>
      <c r="R32" s="20">
        <v>77.715619801000003</v>
      </c>
      <c r="S32" s="21">
        <v>13.490509225</v>
      </c>
      <c r="T32" s="21">
        <v>35.834124416499989</v>
      </c>
      <c r="U32" s="21">
        <v>26.923523928899982</v>
      </c>
      <c r="V32" s="21">
        <v>49.465972694600026</v>
      </c>
    </row>
    <row r="33" spans="2:23" x14ac:dyDescent="0.25">
      <c r="B33" s="20">
        <v>2015</v>
      </c>
      <c r="C33" s="20" t="s">
        <v>34</v>
      </c>
      <c r="D33" s="20" t="s">
        <v>20</v>
      </c>
      <c r="E33" s="21">
        <v>237.30961929200001</v>
      </c>
      <c r="F33" s="20">
        <v>241.59059342799995</v>
      </c>
      <c r="G33" s="20">
        <v>1334.7818294839999</v>
      </c>
      <c r="H33" s="21">
        <v>1317.6647349669995</v>
      </c>
      <c r="I33" s="21">
        <v>693.62446400250064</v>
      </c>
      <c r="J33" s="21">
        <v>422.92702028429994</v>
      </c>
      <c r="K33" s="21">
        <v>700.92182854219936</v>
      </c>
      <c r="L33" s="21"/>
      <c r="M33" s="20">
        <v>2015</v>
      </c>
      <c r="N33" s="20" t="s">
        <v>34</v>
      </c>
      <c r="O33" s="20" t="s">
        <v>20</v>
      </c>
      <c r="P33" s="21">
        <v>17.984733159000001</v>
      </c>
      <c r="Q33" s="20">
        <v>17.931879431999999</v>
      </c>
      <c r="R33" s="20">
        <v>98.056548743000008</v>
      </c>
      <c r="S33" s="21">
        <v>97.302583086999988</v>
      </c>
      <c r="T33" s="21">
        <v>37.990635967500026</v>
      </c>
      <c r="U33" s="21">
        <v>34.664482070299982</v>
      </c>
      <c r="V33" s="21">
        <v>50.759027541199998</v>
      </c>
    </row>
    <row r="34" spans="2:23" x14ac:dyDescent="0.25">
      <c r="D34" s="20" t="s">
        <v>19</v>
      </c>
      <c r="E34" s="21">
        <v>154.92105554</v>
      </c>
      <c r="F34" s="20">
        <v>157.74065748399997</v>
      </c>
      <c r="G34" s="20">
        <v>850.44985779748652</v>
      </c>
      <c r="H34" s="21">
        <v>711.02336957399973</v>
      </c>
      <c r="I34" s="21">
        <v>422.94791920329976</v>
      </c>
      <c r="J34" s="21">
        <v>700.92182244270089</v>
      </c>
      <c r="O34" s="20" t="s">
        <v>19</v>
      </c>
      <c r="P34" s="21">
        <v>11.740838205000001</v>
      </c>
      <c r="Q34" s="20">
        <v>11.708167263</v>
      </c>
      <c r="R34" s="20">
        <v>62.639966366075768</v>
      </c>
      <c r="S34" s="21">
        <v>50.42549229399998</v>
      </c>
      <c r="T34" s="21">
        <v>34.666040422700007</v>
      </c>
      <c r="U34" s="21">
        <v>50.759024203300015</v>
      </c>
    </row>
    <row r="35" spans="2:23" x14ac:dyDescent="0.25">
      <c r="D35" s="20" t="s">
        <v>18</v>
      </c>
      <c r="E35" s="21">
        <v>268.27519888399996</v>
      </c>
      <c r="F35" s="20">
        <v>273.12381971199994</v>
      </c>
      <c r="G35" s="20">
        <v>1508.9279825570002</v>
      </c>
      <c r="H35" s="21">
        <v>257.44329374600028</v>
      </c>
      <c r="I35" s="21">
        <v>693.83028167449947</v>
      </c>
      <c r="J35" s="21">
        <v>422.92319745880059</v>
      </c>
      <c r="K35" s="21">
        <v>700.92181596769979</v>
      </c>
      <c r="L35" s="21"/>
      <c r="O35" s="20" t="s">
        <v>18</v>
      </c>
      <c r="P35" s="21">
        <v>20.331488792999998</v>
      </c>
      <c r="Q35" s="20">
        <v>20.272383279000003</v>
      </c>
      <c r="R35" s="20">
        <v>110.84981181400002</v>
      </c>
      <c r="S35" s="21">
        <v>19.45878785899999</v>
      </c>
      <c r="T35" s="21">
        <v>38.005227992999977</v>
      </c>
      <c r="U35" s="21">
        <v>34.664193548399993</v>
      </c>
      <c r="V35" s="21">
        <v>50.759026713600008</v>
      </c>
    </row>
    <row r="36" spans="2:23" x14ac:dyDescent="0.25">
      <c r="B36" s="20">
        <v>2015</v>
      </c>
      <c r="C36" s="20" t="s">
        <v>35</v>
      </c>
      <c r="D36" s="20" t="s">
        <v>20</v>
      </c>
      <c r="E36" s="21">
        <v>237.06025430600002</v>
      </c>
      <c r="F36" s="20">
        <v>245.0856515159999</v>
      </c>
      <c r="G36" s="20">
        <v>1353.3655377939997</v>
      </c>
      <c r="H36" s="21">
        <v>1316.0474819490009</v>
      </c>
      <c r="I36" s="21">
        <v>693.48330241799886</v>
      </c>
      <c r="J36" s="21">
        <v>422.42519348000087</v>
      </c>
      <c r="K36" s="21">
        <v>700.83798853699864</v>
      </c>
      <c r="L36" s="21"/>
      <c r="M36" s="20">
        <v>2015</v>
      </c>
      <c r="N36" s="20" t="s">
        <v>35</v>
      </c>
      <c r="O36" s="20" t="s">
        <v>20</v>
      </c>
      <c r="P36" s="21">
        <v>17.071133623000001</v>
      </c>
      <c r="Q36" s="20">
        <v>16.903237925999996</v>
      </c>
      <c r="R36" s="20">
        <v>92.587351415000001</v>
      </c>
      <c r="S36" s="21">
        <v>91.372670117999988</v>
      </c>
      <c r="T36" s="21">
        <v>37.475330189999994</v>
      </c>
      <c r="U36" s="21">
        <v>32.825639230199982</v>
      </c>
      <c r="V36" s="21">
        <v>50.451857497800063</v>
      </c>
      <c r="W36" s="20"/>
    </row>
    <row r="37" spans="2:23" x14ac:dyDescent="0.25">
      <c r="D37" s="20" t="s">
        <v>19</v>
      </c>
      <c r="E37" s="21">
        <v>154.75826447</v>
      </c>
      <c r="F37" s="20">
        <v>160.02280880199996</v>
      </c>
      <c r="G37" s="20">
        <v>860.49421789320968</v>
      </c>
      <c r="H37" s="21">
        <v>710.2670665600001</v>
      </c>
      <c r="I37" s="21">
        <v>422.44627742839998</v>
      </c>
      <c r="J37" s="21">
        <v>700.83797949160044</v>
      </c>
      <c r="O37" s="20" t="s">
        <v>19</v>
      </c>
      <c r="P37" s="21">
        <v>11.144419885</v>
      </c>
      <c r="Q37" s="20">
        <v>11.036537350999998</v>
      </c>
      <c r="R37" s="20">
        <v>59.205567007369815</v>
      </c>
      <c r="S37" s="21">
        <v>47.660543707999992</v>
      </c>
      <c r="T37" s="21">
        <v>32.827103489400002</v>
      </c>
      <c r="U37" s="21">
        <v>50.451858522599991</v>
      </c>
    </row>
    <row r="38" spans="2:23" x14ac:dyDescent="0.25">
      <c r="D38" s="20" t="s">
        <v>18</v>
      </c>
      <c r="E38" s="21">
        <v>267.993295262</v>
      </c>
      <c r="F38" s="20">
        <v>277.07532372599991</v>
      </c>
      <c r="G38" s="20">
        <v>1529.9360537699997</v>
      </c>
      <c r="H38" s="21">
        <v>257.05615448300028</v>
      </c>
      <c r="I38" s="21">
        <v>693.68992344649996</v>
      </c>
      <c r="J38" s="21">
        <v>422.42139318310001</v>
      </c>
      <c r="K38" s="21">
        <v>700.83795612940048</v>
      </c>
      <c r="L38" s="21"/>
      <c r="O38" s="20" t="s">
        <v>18</v>
      </c>
      <c r="P38" s="21">
        <v>19.298677321</v>
      </c>
      <c r="Q38" s="20">
        <v>19.109473172999998</v>
      </c>
      <c r="R38" s="20">
        <v>104.66706345600002</v>
      </c>
      <c r="S38" s="21">
        <v>18.040992135999989</v>
      </c>
      <c r="T38" s="21">
        <v>37.489494509499991</v>
      </c>
      <c r="U38" s="21">
        <v>32.8253705626</v>
      </c>
      <c r="V38" s="21">
        <v>50.451858841899991</v>
      </c>
    </row>
    <row r="39" spans="2:23" x14ac:dyDescent="0.25">
      <c r="B39" s="20">
        <v>2020</v>
      </c>
      <c r="C39" s="20" t="s">
        <v>5</v>
      </c>
      <c r="D39" s="20" t="s">
        <v>20</v>
      </c>
      <c r="E39" s="21">
        <v>216.07548637799999</v>
      </c>
      <c r="F39" s="20">
        <v>211.81354180999998</v>
      </c>
      <c r="G39" s="20">
        <v>1176.4585185700003</v>
      </c>
      <c r="H39" s="21">
        <v>1179.9231721769997</v>
      </c>
      <c r="I39" s="21">
        <v>681.64817794499959</v>
      </c>
      <c r="J39" s="21">
        <v>380.21811483030024</v>
      </c>
      <c r="K39" s="21">
        <v>693.78245828970012</v>
      </c>
      <c r="L39" s="21"/>
      <c r="M39" s="20">
        <v>2020</v>
      </c>
      <c r="N39" s="20" t="s">
        <v>5</v>
      </c>
      <c r="O39" s="20" t="s">
        <v>20</v>
      </c>
      <c r="P39" s="21">
        <v>17.806593477</v>
      </c>
      <c r="Q39" s="20">
        <v>17.785378422000001</v>
      </c>
      <c r="R39" s="20">
        <v>97.277634820999992</v>
      </c>
      <c r="S39" s="21">
        <v>96.282823084000015</v>
      </c>
      <c r="T39" s="21">
        <v>37.890153200999976</v>
      </c>
      <c r="U39" s="21">
        <v>34.351257112500036</v>
      </c>
      <c r="V39" s="21">
        <v>50.69912988249996</v>
      </c>
    </row>
    <row r="40" spans="2:23" x14ac:dyDescent="0.25">
      <c r="D40" s="20" t="s">
        <v>19</v>
      </c>
      <c r="E40" s="21">
        <v>141.05893610999999</v>
      </c>
      <c r="F40" s="20">
        <v>138.29815926599997</v>
      </c>
      <c r="G40" s="20">
        <v>753.55664175795096</v>
      </c>
      <c r="H40" s="21">
        <v>646.76214332599943</v>
      </c>
      <c r="I40" s="21">
        <v>380.23660227650043</v>
      </c>
      <c r="J40" s="21">
        <v>693.78242723749963</v>
      </c>
      <c r="O40" s="20" t="s">
        <v>19</v>
      </c>
      <c r="P40" s="21">
        <v>11.624544615</v>
      </c>
      <c r="Q40" s="20">
        <v>11.612514309000002</v>
      </c>
      <c r="R40" s="20">
        <v>62.127570108127472</v>
      </c>
      <c r="S40" s="21">
        <v>49.886304663999994</v>
      </c>
      <c r="T40" s="21">
        <v>34.352802475999994</v>
      </c>
      <c r="U40" s="21">
        <v>50.699128660000014</v>
      </c>
    </row>
    <row r="41" spans="2:23" x14ac:dyDescent="0.25">
      <c r="D41" s="20" t="s">
        <v>18</v>
      </c>
      <c r="E41" s="21">
        <v>244.27030920599998</v>
      </c>
      <c r="F41" s="20">
        <v>239.45960214799996</v>
      </c>
      <c r="G41" s="20">
        <v>1329.9489817760004</v>
      </c>
      <c r="H41" s="21">
        <v>224.49057237199975</v>
      </c>
      <c r="I41" s="21">
        <v>681.8430404174992</v>
      </c>
      <c r="J41" s="21">
        <v>380.21464116530069</v>
      </c>
      <c r="K41" s="21">
        <v>693.78246291519963</v>
      </c>
      <c r="L41" s="21"/>
      <c r="O41" s="20" t="s">
        <v>18</v>
      </c>
      <c r="P41" s="21">
        <v>20.130104378999999</v>
      </c>
      <c r="Q41" s="20">
        <v>20.106762867</v>
      </c>
      <c r="R41" s="20">
        <v>109.969272256</v>
      </c>
      <c r="S41" s="21">
        <v>19.182312683000006</v>
      </c>
      <c r="T41" s="21">
        <v>37.904667007499967</v>
      </c>
      <c r="U41" s="21">
        <v>34.350983687300015</v>
      </c>
      <c r="V41" s="21">
        <v>50.699127120200018</v>
      </c>
    </row>
    <row r="42" spans="2:23" x14ac:dyDescent="0.25">
      <c r="B42" s="20">
        <v>2020</v>
      </c>
      <c r="C42" s="20" t="s">
        <v>36</v>
      </c>
      <c r="D42" s="20" t="s">
        <v>20</v>
      </c>
      <c r="E42" s="21">
        <v>244.08311768099998</v>
      </c>
      <c r="F42" s="20">
        <v>252.750567504</v>
      </c>
      <c r="G42" s="20">
        <v>1394.1192193449999</v>
      </c>
      <c r="H42" s="21">
        <v>1361.6307829040004</v>
      </c>
      <c r="I42" s="21">
        <v>697.44457630799934</v>
      </c>
      <c r="J42" s="21">
        <v>436.56039075580065</v>
      </c>
      <c r="K42" s="21">
        <v>703.19921550219988</v>
      </c>
      <c r="L42" s="21"/>
      <c r="M42" s="20">
        <v>2020</v>
      </c>
      <c r="N42" s="20" t="s">
        <v>36</v>
      </c>
      <c r="O42" s="20" t="s">
        <v>20</v>
      </c>
      <c r="P42" s="21">
        <v>14.866397134000001</v>
      </c>
      <c r="Q42" s="20">
        <v>13.726181111999999</v>
      </c>
      <c r="R42" s="20">
        <v>75.695060541999993</v>
      </c>
      <c r="S42" s="21">
        <v>77.062108987000002</v>
      </c>
      <c r="T42" s="21">
        <v>36.231847829999992</v>
      </c>
      <c r="U42" s="21">
        <v>28.388059829900016</v>
      </c>
      <c r="V42" s="21">
        <v>49.710574565099989</v>
      </c>
    </row>
    <row r="43" spans="2:23" x14ac:dyDescent="0.25">
      <c r="D43" s="20" t="s">
        <v>19</v>
      </c>
      <c r="E43" s="21">
        <v>159.34294759499997</v>
      </c>
      <c r="F43" s="20">
        <v>165.02744693700001</v>
      </c>
      <c r="G43" s="20">
        <v>886.18990988012035</v>
      </c>
      <c r="H43" s="21">
        <v>731.5214238799997</v>
      </c>
      <c r="I43" s="21">
        <v>436.5821383655998</v>
      </c>
      <c r="J43" s="21">
        <v>703.19922115439977</v>
      </c>
      <c r="O43" s="20" t="s">
        <v>19</v>
      </c>
      <c r="P43" s="21">
        <v>9.7051183300000012</v>
      </c>
      <c r="Q43" s="20">
        <v>8.9621214380000005</v>
      </c>
      <c r="R43" s="20">
        <v>48.897038688180395</v>
      </c>
      <c r="S43" s="21">
        <v>40.988342574000001</v>
      </c>
      <c r="T43" s="21">
        <v>28.389274469700013</v>
      </c>
      <c r="U43" s="21">
        <v>49.710579096299995</v>
      </c>
    </row>
    <row r="44" spans="2:23" x14ac:dyDescent="0.25">
      <c r="D44" s="20" t="s">
        <v>18</v>
      </c>
      <c r="E44" s="21">
        <v>275.93254388699995</v>
      </c>
      <c r="F44" s="20">
        <v>285.740726241</v>
      </c>
      <c r="G44" s="20">
        <v>1576.0067682620002</v>
      </c>
      <c r="H44" s="21">
        <v>267.9548164539994</v>
      </c>
      <c r="I44" s="21">
        <v>697.65431550000039</v>
      </c>
      <c r="J44" s="21">
        <v>436.55644313099992</v>
      </c>
      <c r="K44" s="21">
        <v>703.19921652499988</v>
      </c>
      <c r="L44" s="21"/>
      <c r="O44" s="20" t="s">
        <v>18</v>
      </c>
      <c r="P44" s="21">
        <v>16.806253618</v>
      </c>
      <c r="Q44" s="20">
        <v>15.517671654000001</v>
      </c>
      <c r="R44" s="20">
        <v>85.570919347</v>
      </c>
      <c r="S44" s="21">
        <v>14.619512566999983</v>
      </c>
      <c r="T44" s="21">
        <v>36.244853604500008</v>
      </c>
      <c r="U44" s="21">
        <v>28.38783465100002</v>
      </c>
      <c r="V44" s="21">
        <v>49.710574558499985</v>
      </c>
    </row>
    <row r="45" spans="2:23" x14ac:dyDescent="0.25">
      <c r="B45" s="20">
        <v>2020</v>
      </c>
      <c r="C45" s="20" t="s">
        <v>34</v>
      </c>
      <c r="D45" s="20" t="s">
        <v>20</v>
      </c>
      <c r="E45" s="21">
        <v>232.08845551499999</v>
      </c>
      <c r="F45" s="20">
        <v>234.17263714599997</v>
      </c>
      <c r="G45" s="20">
        <v>1295.3408662510001</v>
      </c>
      <c r="H45" s="21">
        <v>1283.7750463510004</v>
      </c>
      <c r="I45" s="21">
        <v>690.67967054999917</v>
      </c>
      <c r="J45" s="21">
        <v>412.41811992649991</v>
      </c>
      <c r="K45" s="21">
        <v>699.1663442604995</v>
      </c>
      <c r="L45" s="21"/>
      <c r="M45" s="20">
        <v>2020</v>
      </c>
      <c r="N45" s="20" t="s">
        <v>34</v>
      </c>
      <c r="O45" s="20" t="s">
        <v>20</v>
      </c>
      <c r="P45" s="21">
        <v>17.747048002</v>
      </c>
      <c r="Q45" s="20">
        <v>17.594186375999996</v>
      </c>
      <c r="R45" s="20">
        <v>96.261050273999999</v>
      </c>
      <c r="S45" s="21">
        <v>95.759797847000002</v>
      </c>
      <c r="T45" s="21">
        <v>37.856589532500038</v>
      </c>
      <c r="U45" s="21">
        <v>34.186067157099956</v>
      </c>
      <c r="V45" s="21">
        <v>50.679110811399994</v>
      </c>
    </row>
    <row r="46" spans="2:23" x14ac:dyDescent="0.25">
      <c r="D46" s="20" t="s">
        <v>19</v>
      </c>
      <c r="E46" s="21">
        <v>151.512562425</v>
      </c>
      <c r="F46" s="20">
        <v>152.89720687499999</v>
      </c>
      <c r="G46" s="20">
        <v>826.34540318908239</v>
      </c>
      <c r="H46" s="21">
        <v>695.22248529199976</v>
      </c>
      <c r="I46" s="21">
        <v>412.43840293079984</v>
      </c>
      <c r="J46" s="21">
        <v>699.16635323720084</v>
      </c>
      <c r="O46" s="20" t="s">
        <v>19</v>
      </c>
      <c r="P46" s="21">
        <v>11.58567199</v>
      </c>
      <c r="Q46" s="20">
        <v>11.487675313999999</v>
      </c>
      <c r="R46" s="20">
        <v>61.542643356387245</v>
      </c>
      <c r="S46" s="21">
        <v>49.70618301399999</v>
      </c>
      <c r="T46" s="21">
        <v>34.18760100130001</v>
      </c>
      <c r="U46" s="21">
        <v>50.679112744700006</v>
      </c>
    </row>
    <row r="47" spans="2:23" x14ac:dyDescent="0.25">
      <c r="D47" s="20" t="s">
        <v>18</v>
      </c>
      <c r="E47" s="21">
        <v>262.37274640499999</v>
      </c>
      <c r="F47" s="20">
        <v>264.73750124499998</v>
      </c>
      <c r="G47" s="20">
        <v>1464.3413484470002</v>
      </c>
      <c r="H47" s="21">
        <v>249.34066481699944</v>
      </c>
      <c r="I47" s="21">
        <v>690.88280024699998</v>
      </c>
      <c r="J47" s="21">
        <v>412.41438286950006</v>
      </c>
      <c r="K47" s="21">
        <v>699.16633596950032</v>
      </c>
      <c r="L47" s="21"/>
      <c r="O47" s="20" t="s">
        <v>18</v>
      </c>
      <c r="P47" s="21">
        <v>20.062789054</v>
      </c>
      <c r="Q47" s="20">
        <v>19.890606762000001</v>
      </c>
      <c r="R47" s="20">
        <v>108.820063382</v>
      </c>
      <c r="S47" s="21">
        <v>19.08993667899998</v>
      </c>
      <c r="T47" s="21">
        <v>37.871036064500004</v>
      </c>
      <c r="U47" s="21">
        <v>34.185794033899981</v>
      </c>
      <c r="V47" s="21">
        <v>50.679114024600011</v>
      </c>
    </row>
    <row r="48" spans="2:23" x14ac:dyDescent="0.25">
      <c r="B48" s="20">
        <v>2020</v>
      </c>
      <c r="C48" s="20" t="s">
        <v>37</v>
      </c>
      <c r="D48" s="20" t="s">
        <v>20</v>
      </c>
      <c r="E48" s="21">
        <v>205.17410460700003</v>
      </c>
      <c r="F48" s="20">
        <v>200.25813536999996</v>
      </c>
      <c r="G48" s="20">
        <v>1115.0195379829997</v>
      </c>
      <c r="H48" s="21">
        <v>1109.0806261710002</v>
      </c>
      <c r="I48" s="21">
        <v>675.49923273750028</v>
      </c>
      <c r="J48" s="21">
        <v>358.24651497159994</v>
      </c>
      <c r="K48" s="21">
        <v>690.11716815989939</v>
      </c>
      <c r="L48" s="21"/>
      <c r="M48" s="20">
        <v>2020</v>
      </c>
      <c r="N48" s="20" t="s">
        <v>37</v>
      </c>
      <c r="O48" s="20" t="s">
        <v>20</v>
      </c>
      <c r="P48" s="21">
        <v>12.559306113000002</v>
      </c>
      <c r="Q48" s="20">
        <v>10.519370030000001</v>
      </c>
      <c r="R48" s="20">
        <v>58.644581041000002</v>
      </c>
      <c r="S48" s="21">
        <v>62.087177519999983</v>
      </c>
      <c r="T48" s="21">
        <v>34.930616911499982</v>
      </c>
      <c r="U48" s="21">
        <v>23.744451336400033</v>
      </c>
      <c r="V48" s="21">
        <v>48.934877048099992</v>
      </c>
    </row>
    <row r="49" spans="2:22" x14ac:dyDescent="0.25">
      <c r="D49" s="20" t="s">
        <v>19</v>
      </c>
      <c r="E49" s="21">
        <v>133.94226896500001</v>
      </c>
      <c r="F49" s="20">
        <v>130.75332287899997</v>
      </c>
      <c r="G49" s="20">
        <v>714.66647421573532</v>
      </c>
      <c r="H49" s="21">
        <v>613.76956165399997</v>
      </c>
      <c r="I49" s="21">
        <v>358.26393386060022</v>
      </c>
      <c r="J49" s="21">
        <v>690.11718488540009</v>
      </c>
      <c r="O49" s="20" t="s">
        <v>19</v>
      </c>
      <c r="P49" s="21">
        <v>8.1989974350000008</v>
      </c>
      <c r="Q49" s="20">
        <v>6.868280961</v>
      </c>
      <c r="R49" s="20">
        <v>38.452375723903792</v>
      </c>
      <c r="S49" s="21">
        <v>34.006319995999988</v>
      </c>
      <c r="T49" s="21">
        <v>23.745402864900001</v>
      </c>
      <c r="U49" s="21">
        <v>48.934877159099997</v>
      </c>
    </row>
    <row r="50" spans="2:22" x14ac:dyDescent="0.25">
      <c r="D50" s="20" t="s">
        <v>18</v>
      </c>
      <c r="E50" s="21">
        <v>231.94644988900001</v>
      </c>
      <c r="F50" s="20">
        <v>226.39591313700001</v>
      </c>
      <c r="G50" s="20">
        <v>1260.4941890699999</v>
      </c>
      <c r="H50" s="21">
        <v>207.5728876310003</v>
      </c>
      <c r="I50" s="21">
        <v>675.6893037149996</v>
      </c>
      <c r="J50" s="21">
        <v>358.24325772519978</v>
      </c>
      <c r="K50" s="21">
        <v>690.11716883280042</v>
      </c>
      <c r="L50" s="21"/>
      <c r="O50" s="20" t="s">
        <v>18</v>
      </c>
      <c r="P50" s="21">
        <v>14.198119551</v>
      </c>
      <c r="Q50" s="20">
        <v>11.892237382999999</v>
      </c>
      <c r="R50" s="20">
        <v>66.295943603000012</v>
      </c>
      <c r="S50" s="21">
        <v>11.039195375999984</v>
      </c>
      <c r="T50" s="21">
        <v>34.942426785500004</v>
      </c>
      <c r="U50" s="21">
        <v>23.744273873899999</v>
      </c>
      <c r="V50" s="21">
        <v>48.934873427599996</v>
      </c>
    </row>
    <row r="51" spans="2:22" x14ac:dyDescent="0.25">
      <c r="B51" s="20">
        <v>2020</v>
      </c>
      <c r="C51" s="20" t="s">
        <v>38</v>
      </c>
      <c r="D51" s="20" t="s">
        <v>20</v>
      </c>
      <c r="E51" s="21">
        <v>207.420784037</v>
      </c>
      <c r="F51" s="20">
        <v>199.50798416999999</v>
      </c>
      <c r="G51" s="20">
        <v>1111.0303758290004</v>
      </c>
      <c r="H51" s="21">
        <v>1123.6617879289995</v>
      </c>
      <c r="I51" s="21">
        <v>676.76684181300016</v>
      </c>
      <c r="J51" s="21">
        <v>362.76835145750056</v>
      </c>
      <c r="K51" s="21">
        <v>690.87253476449951</v>
      </c>
      <c r="L51" s="21"/>
      <c r="M51" s="20">
        <v>2020</v>
      </c>
      <c r="N51" s="20" t="s">
        <v>38</v>
      </c>
      <c r="O51" s="20" t="s">
        <v>20</v>
      </c>
      <c r="P51" s="21">
        <v>15.217441591000002</v>
      </c>
      <c r="Q51" s="20">
        <v>14.027586835999996</v>
      </c>
      <c r="R51" s="20">
        <v>77.297597078999985</v>
      </c>
      <c r="S51" s="21">
        <v>79.340551257000016</v>
      </c>
      <c r="T51" s="21">
        <v>36.42985784550001</v>
      </c>
      <c r="U51" s="21">
        <v>29.094603780199975</v>
      </c>
      <c r="V51" s="21">
        <v>49.82860161130003</v>
      </c>
    </row>
    <row r="52" spans="2:22" x14ac:dyDescent="0.25">
      <c r="D52" s="20" t="s">
        <v>19</v>
      </c>
      <c r="E52" s="21">
        <v>135.40895181499999</v>
      </c>
      <c r="F52" s="20">
        <v>130.263417589</v>
      </c>
      <c r="G52" s="20">
        <v>713.57325955005911</v>
      </c>
      <c r="H52" s="21">
        <v>620.57029196399981</v>
      </c>
      <c r="I52" s="21">
        <v>362.78578812390015</v>
      </c>
      <c r="J52" s="21">
        <v>690.87253449210016</v>
      </c>
      <c r="O52" s="20" t="s">
        <v>19</v>
      </c>
      <c r="P52" s="21">
        <v>9.9342880450000006</v>
      </c>
      <c r="Q52" s="20">
        <v>9.1589148469999984</v>
      </c>
      <c r="R52" s="20">
        <v>49.943752145597109</v>
      </c>
      <c r="S52" s="21">
        <v>42.050771836000003</v>
      </c>
      <c r="T52" s="21">
        <v>29.09584485229999</v>
      </c>
      <c r="U52" s="21">
        <v>49.828605991700016</v>
      </c>
    </row>
    <row r="53" spans="2:22" x14ac:dyDescent="0.25">
      <c r="D53" s="20" t="s">
        <v>18</v>
      </c>
      <c r="E53" s="21">
        <v>234.48628949899998</v>
      </c>
      <c r="F53" s="20">
        <v>225.54763976700002</v>
      </c>
      <c r="G53" s="20">
        <v>1255.9847474870005</v>
      </c>
      <c r="H53" s="21">
        <v>211.05953304799931</v>
      </c>
      <c r="I53" s="21">
        <v>676.95719558250016</v>
      </c>
      <c r="J53" s="21">
        <v>362.76500824150025</v>
      </c>
      <c r="K53" s="21">
        <v>690.87253637499998</v>
      </c>
      <c r="L53" s="21"/>
      <c r="O53" s="20" t="s">
        <v>18</v>
      </c>
      <c r="P53" s="21">
        <v>17.203104457000002</v>
      </c>
      <c r="Q53" s="20">
        <v>15.858414010999997</v>
      </c>
      <c r="R53" s="20">
        <v>87.382539410000007</v>
      </c>
      <c r="S53" s="21">
        <v>15.164282140999994</v>
      </c>
      <c r="T53" s="21">
        <v>36.443005320500021</v>
      </c>
      <c r="U53" s="21">
        <v>29.094368359299949</v>
      </c>
      <c r="V53" s="21">
        <v>49.82860630120004</v>
      </c>
    </row>
    <row r="54" spans="2:22" x14ac:dyDescent="0.25">
      <c r="B54" s="20">
        <v>2020</v>
      </c>
      <c r="C54" s="20" t="s">
        <v>39</v>
      </c>
      <c r="D54" s="20" t="s">
        <v>20</v>
      </c>
      <c r="E54" s="21">
        <v>198.30572830500003</v>
      </c>
      <c r="F54" s="20">
        <v>185.801144502</v>
      </c>
      <c r="G54" s="20">
        <v>1038.1515385290002</v>
      </c>
      <c r="H54" s="21">
        <v>1064.4975584189999</v>
      </c>
      <c r="I54" s="21">
        <v>671.62600395899926</v>
      </c>
      <c r="J54" s="21">
        <v>344.42207673810071</v>
      </c>
      <c r="K54" s="21">
        <v>687.80786954789937</v>
      </c>
      <c r="L54" s="21"/>
      <c r="M54" s="20">
        <v>2020</v>
      </c>
      <c r="N54" s="20" t="s">
        <v>39</v>
      </c>
      <c r="O54" s="20" t="s">
        <v>20</v>
      </c>
      <c r="P54" s="21">
        <v>14.831421332000001</v>
      </c>
      <c r="Q54" s="20">
        <v>13.496601451999998</v>
      </c>
      <c r="R54" s="20">
        <v>74.474369987999992</v>
      </c>
      <c r="S54" s="21">
        <v>76.834991140999989</v>
      </c>
      <c r="T54" s="21">
        <v>36.212138200500021</v>
      </c>
      <c r="U54" s="21">
        <v>28.317654254000018</v>
      </c>
      <c r="V54" s="21">
        <v>49.698813632499991</v>
      </c>
    </row>
    <row r="55" spans="2:22" x14ac:dyDescent="0.25">
      <c r="D55" s="20" t="s">
        <v>19</v>
      </c>
      <c r="E55" s="21">
        <v>129.45843847500001</v>
      </c>
      <c r="F55" s="20">
        <v>121.313708625</v>
      </c>
      <c r="G55" s="20">
        <v>669.29126837916294</v>
      </c>
      <c r="H55" s="21">
        <v>592.98570586799974</v>
      </c>
      <c r="I55" s="21">
        <v>344.43845608510014</v>
      </c>
      <c r="J55" s="21">
        <v>687.80786662689979</v>
      </c>
      <c r="O55" s="20" t="s">
        <v>19</v>
      </c>
      <c r="P55" s="21">
        <v>9.68228534</v>
      </c>
      <c r="Q55" s="20">
        <v>8.8122158439999989</v>
      </c>
      <c r="R55" s="20">
        <v>48.212375525241121</v>
      </c>
      <c r="S55" s="21">
        <v>40.882561333999995</v>
      </c>
      <c r="T55" s="21">
        <v>28.318843228900022</v>
      </c>
      <c r="U55" s="21">
        <v>49.698819097099999</v>
      </c>
    </row>
    <row r="56" spans="2:22" x14ac:dyDescent="0.25">
      <c r="D56" s="20" t="s">
        <v>18</v>
      </c>
      <c r="E56" s="21">
        <v>224.18184673500002</v>
      </c>
      <c r="F56" s="20">
        <v>210.05143081499997</v>
      </c>
      <c r="G56" s="20">
        <v>1173.5977944030003</v>
      </c>
      <c r="H56" s="21">
        <v>196.91419820299978</v>
      </c>
      <c r="I56" s="21">
        <v>671.81140807149995</v>
      </c>
      <c r="J56" s="21">
        <v>344.41891400149962</v>
      </c>
      <c r="K56" s="21">
        <v>687.80785777100027</v>
      </c>
      <c r="L56" s="21"/>
      <c r="O56" s="20" t="s">
        <v>18</v>
      </c>
      <c r="P56" s="21">
        <v>16.766713964000001</v>
      </c>
      <c r="Q56" s="20">
        <v>15.258113071999999</v>
      </c>
      <c r="R56" s="20">
        <v>84.190978854999997</v>
      </c>
      <c r="S56" s="21">
        <v>14.565232597999998</v>
      </c>
      <c r="T56" s="21">
        <v>36.225096372499991</v>
      </c>
      <c r="U56" s="21">
        <v>28.317414991200025</v>
      </c>
      <c r="V56" s="21">
        <v>49.698820147299983</v>
      </c>
    </row>
    <row r="61" spans="2:22" x14ac:dyDescent="0.25">
      <c r="B61" s="20">
        <v>2020</v>
      </c>
      <c r="C61" s="20" t="s">
        <v>40</v>
      </c>
      <c r="D61" s="20" t="s">
        <v>20</v>
      </c>
      <c r="E61" s="21">
        <v>212.84302683300001</v>
      </c>
      <c r="F61" s="20">
        <v>207.95123217399998</v>
      </c>
      <c r="G61" s="20">
        <v>1155.9305414249998</v>
      </c>
      <c r="H61" s="21">
        <v>1158.8707907300002</v>
      </c>
      <c r="I61" s="21">
        <v>679.7844139244994</v>
      </c>
      <c r="J61" s="21">
        <v>373.59601251010054</v>
      </c>
      <c r="K61" s="21">
        <v>690.27348240340007</v>
      </c>
      <c r="M61" s="20">
        <v>2020</v>
      </c>
      <c r="N61" s="20" t="s">
        <v>40</v>
      </c>
      <c r="O61" s="20" t="s">
        <v>20</v>
      </c>
      <c r="P61" s="21">
        <v>12.471599131</v>
      </c>
      <c r="Q61" s="20">
        <v>10.239462998</v>
      </c>
      <c r="R61" s="20">
        <v>57.158756651000004</v>
      </c>
      <c r="S61" s="21">
        <v>61.534347079000014</v>
      </c>
      <c r="T61" s="21">
        <v>34.868165359499983</v>
      </c>
      <c r="U61" s="21">
        <v>23.541583980899986</v>
      </c>
      <c r="V61" s="21">
        <v>48.692354800600015</v>
      </c>
    </row>
    <row r="62" spans="2:22" x14ac:dyDescent="0.25">
      <c r="D62" s="20" t="s">
        <v>19</v>
      </c>
      <c r="E62" s="21">
        <v>138.94871383500001</v>
      </c>
      <c r="F62" s="20">
        <v>135.77633768099997</v>
      </c>
      <c r="G62" s="20">
        <v>740.76213678930117</v>
      </c>
      <c r="H62" s="21">
        <v>636.97936477199994</v>
      </c>
      <c r="I62" s="21">
        <v>373.61413752960016</v>
      </c>
      <c r="J62" s="21">
        <v>692.69562505840008</v>
      </c>
      <c r="O62" s="20" t="s">
        <v>19</v>
      </c>
      <c r="P62" s="21">
        <v>8.1417403450000005</v>
      </c>
      <c r="Q62" s="20">
        <v>6.6855154670000001</v>
      </c>
      <c r="R62" s="20">
        <v>37.597388852336735</v>
      </c>
      <c r="S62" s="21">
        <v>33.740967175999998</v>
      </c>
      <c r="T62" s="21">
        <v>23.542521302300003</v>
      </c>
      <c r="U62" s="21">
        <v>48.905394621700012</v>
      </c>
    </row>
    <row r="63" spans="2:22" x14ac:dyDescent="0.25">
      <c r="D63" s="20" t="s">
        <v>18</v>
      </c>
      <c r="E63" s="21">
        <v>240.61605899099999</v>
      </c>
      <c r="F63" s="20">
        <v>235.09313122299997</v>
      </c>
      <c r="G63" s="20">
        <v>1306.7427881459998</v>
      </c>
      <c r="H63" s="21">
        <v>219.47415188000036</v>
      </c>
      <c r="I63" s="21">
        <v>679.97774439899945</v>
      </c>
      <c r="J63" s="21">
        <v>373.59259968200058</v>
      </c>
      <c r="K63" s="21">
        <v>692.69561567900018</v>
      </c>
      <c r="O63" s="20" t="s">
        <v>18</v>
      </c>
      <c r="P63" s="21">
        <v>14.098968036999999</v>
      </c>
      <c r="Q63" s="20">
        <v>11.575782761000001</v>
      </c>
      <c r="R63" s="20">
        <v>64.616277489000012</v>
      </c>
      <c r="S63" s="21">
        <v>10.903092935999986</v>
      </c>
      <c r="T63" s="21">
        <v>34.879900426499972</v>
      </c>
      <c r="U63" s="21">
        <v>23.541395397200006</v>
      </c>
      <c r="V63" s="21">
        <v>48.905392953300037</v>
      </c>
    </row>
    <row r="64" spans="2:22" x14ac:dyDescent="0.25">
      <c r="B64" s="20">
        <v>2025</v>
      </c>
      <c r="C64" s="20" t="s">
        <v>40</v>
      </c>
      <c r="D64" s="20" t="s">
        <v>20</v>
      </c>
      <c r="E64" s="21">
        <v>202.02213016500002</v>
      </c>
      <c r="F64" s="20">
        <v>192.62037786600001</v>
      </c>
      <c r="G64" s="20">
        <v>1074.4170145969999</v>
      </c>
      <c r="H64" s="21">
        <v>1088.6344721980001</v>
      </c>
      <c r="I64" s="21">
        <v>673.68134258399959</v>
      </c>
      <c r="J64" s="21">
        <v>351.81634795109994</v>
      </c>
      <c r="K64" s="21">
        <v>686.63524463889962</v>
      </c>
      <c r="M64" s="20">
        <v>2025</v>
      </c>
      <c r="N64" s="20" t="s">
        <v>40</v>
      </c>
      <c r="O64" s="20" t="s">
        <v>20</v>
      </c>
      <c r="P64" s="21">
        <v>11.68352273</v>
      </c>
      <c r="Q64" s="20">
        <v>9.1192535800000005</v>
      </c>
      <c r="R64" s="20">
        <v>51.202652122000003</v>
      </c>
      <c r="S64" s="21">
        <v>56.419056745999995</v>
      </c>
      <c r="T64" s="21">
        <v>34.423681000499982</v>
      </c>
      <c r="U64" s="21">
        <v>21.955374608200003</v>
      </c>
      <c r="V64" s="21">
        <v>48.427389213300017</v>
      </c>
    </row>
    <row r="65" spans="2:22" x14ac:dyDescent="0.25">
      <c r="D65" s="20" t="s">
        <v>19</v>
      </c>
      <c r="E65" s="21">
        <v>131.884589175</v>
      </c>
      <c r="F65" s="20">
        <v>125.766272325</v>
      </c>
      <c r="G65" s="20">
        <v>690.93027904094038</v>
      </c>
      <c r="H65" s="21">
        <v>604.23201896799958</v>
      </c>
      <c r="I65" s="21">
        <v>351.83322323430025</v>
      </c>
      <c r="J65" s="21">
        <v>689.05739313769982</v>
      </c>
      <c r="O65" s="20" t="s">
        <v>19</v>
      </c>
      <c r="P65" s="21">
        <v>7.6272663500000002</v>
      </c>
      <c r="Q65" s="20">
        <v>5.9540904100000001</v>
      </c>
      <c r="R65" s="20">
        <v>33.957487262573665</v>
      </c>
      <c r="S65" s="21">
        <v>31.355986479999991</v>
      </c>
      <c r="T65" s="21">
        <v>21.956223544300002</v>
      </c>
      <c r="U65" s="21">
        <v>48.640421235700018</v>
      </c>
    </row>
    <row r="66" spans="2:22" x14ac:dyDescent="0.25">
      <c r="D66" s="20" t="s">
        <v>18</v>
      </c>
      <c r="E66" s="21">
        <v>228.38318695500001</v>
      </c>
      <c r="F66" s="20">
        <v>217.76094349499999</v>
      </c>
      <c r="G66" s="20">
        <v>1214.594585629</v>
      </c>
      <c r="H66" s="21">
        <v>202.68152124800028</v>
      </c>
      <c r="I66" s="21">
        <v>673.86902634149988</v>
      </c>
      <c r="J66" s="21">
        <v>351.81311696119974</v>
      </c>
      <c r="K66" s="21">
        <v>689.05739937029966</v>
      </c>
      <c r="O66" s="20" t="s">
        <v>18</v>
      </c>
      <c r="P66" s="21">
        <v>13.20805871</v>
      </c>
      <c r="Q66" s="20">
        <v>10.30933783</v>
      </c>
      <c r="R66" s="20">
        <v>57.883108959000012</v>
      </c>
      <c r="S66" s="21">
        <v>9.6800939079999822</v>
      </c>
      <c r="T66" s="21">
        <v>34.434997794500006</v>
      </c>
      <c r="U66" s="21">
        <v>21.955207567499983</v>
      </c>
      <c r="V66" s="21">
        <v>48.640425231000023</v>
      </c>
    </row>
    <row r="67" spans="2:22" x14ac:dyDescent="0.25">
      <c r="B67" s="20">
        <v>2030</v>
      </c>
      <c r="C67" s="20" t="s">
        <v>40</v>
      </c>
      <c r="D67" s="20" t="s">
        <v>20</v>
      </c>
      <c r="E67" s="21">
        <v>194.24363152799998</v>
      </c>
      <c r="F67" s="20">
        <v>181.65364083399996</v>
      </c>
      <c r="G67" s="20">
        <v>1016.1073397839997</v>
      </c>
      <c r="H67" s="21">
        <v>1038.1457885310001</v>
      </c>
      <c r="I67" s="21">
        <v>669.29418700199994</v>
      </c>
      <c r="J67" s="21">
        <v>336.16021719220089</v>
      </c>
      <c r="K67" s="21">
        <v>684.01996512879987</v>
      </c>
      <c r="M67" s="20">
        <v>2030</v>
      </c>
      <c r="N67" s="20" t="s">
        <v>40</v>
      </c>
      <c r="O67" s="20" t="s">
        <v>20</v>
      </c>
      <c r="P67" s="21">
        <v>11.512133658</v>
      </c>
      <c r="Q67" s="20">
        <v>8.8816542079999987</v>
      </c>
      <c r="R67" s="20">
        <v>49.939352937999992</v>
      </c>
      <c r="S67" s="21">
        <v>55.306631154000023</v>
      </c>
      <c r="T67" s="21">
        <v>34.327017931499995</v>
      </c>
      <c r="U67" s="21">
        <v>21.610435139299966</v>
      </c>
      <c r="V67" s="21">
        <v>48.369754971200024</v>
      </c>
    </row>
    <row r="68" spans="2:22" x14ac:dyDescent="0.25">
      <c r="D68" s="20" t="s">
        <v>19</v>
      </c>
      <c r="E68" s="21">
        <v>126.80661035999999</v>
      </c>
      <c r="F68" s="20">
        <v>118.60569729599999</v>
      </c>
      <c r="G68" s="20">
        <v>655.26531706203718</v>
      </c>
      <c r="H68" s="21">
        <v>580.69187907399987</v>
      </c>
      <c r="I68" s="21">
        <v>336.17619935560015</v>
      </c>
      <c r="J68" s="21">
        <v>686.44210245039994</v>
      </c>
      <c r="O68" s="20" t="s">
        <v>19</v>
      </c>
      <c r="P68" s="21">
        <v>7.5153797100000004</v>
      </c>
      <c r="Q68" s="20">
        <v>5.798953386</v>
      </c>
      <c r="R68" s="20">
        <v>33.183405593075165</v>
      </c>
      <c r="S68" s="21">
        <v>30.837323119999994</v>
      </c>
      <c r="T68" s="21">
        <v>21.611251977400002</v>
      </c>
      <c r="U68" s="21">
        <v>48.582798922599991</v>
      </c>
    </row>
    <row r="69" spans="2:22" x14ac:dyDescent="0.25">
      <c r="D69" s="20" t="s">
        <v>18</v>
      </c>
      <c r="E69" s="21">
        <v>219.58970325599998</v>
      </c>
      <c r="F69" s="20">
        <v>205.36258001799999</v>
      </c>
      <c r="G69" s="20">
        <v>1148.6775272140001</v>
      </c>
      <c r="H69" s="21">
        <v>190.61029002699976</v>
      </c>
      <c r="I69" s="21">
        <v>669.47785158450074</v>
      </c>
      <c r="J69" s="21">
        <v>336.15710588559978</v>
      </c>
      <c r="K69" s="21">
        <v>686.44212201489972</v>
      </c>
      <c r="O69" s="20" t="s">
        <v>18</v>
      </c>
      <c r="P69" s="21">
        <v>13.014305766</v>
      </c>
      <c r="Q69" s="20">
        <v>10.040721818</v>
      </c>
      <c r="R69" s="20">
        <v>56.454993017</v>
      </c>
      <c r="S69" s="21">
        <v>9.4141204279999986</v>
      </c>
      <c r="T69" s="21">
        <v>34.338255376499987</v>
      </c>
      <c r="U69" s="21">
        <v>21.610257222600026</v>
      </c>
      <c r="V69" s="21">
        <v>48.582796371900002</v>
      </c>
    </row>
    <row r="70" spans="2:22" x14ac:dyDescent="0.25">
      <c r="B70" s="20">
        <v>2035</v>
      </c>
      <c r="C70" s="20" t="s">
        <v>40</v>
      </c>
      <c r="D70" s="20" t="s">
        <v>20</v>
      </c>
      <c r="E70" s="21">
        <v>189.30371344800002</v>
      </c>
      <c r="F70" s="20">
        <v>174.74841660199996</v>
      </c>
      <c r="G70" s="20">
        <v>979.39254922399982</v>
      </c>
      <c r="H70" s="21">
        <v>1006.0816980470006</v>
      </c>
      <c r="I70" s="21">
        <v>666.50802311849884</v>
      </c>
      <c r="J70" s="21">
        <v>326.21740334250035</v>
      </c>
      <c r="K70" s="21">
        <v>682.35904621800091</v>
      </c>
      <c r="M70" s="20">
        <v>2035</v>
      </c>
      <c r="N70" s="20" t="s">
        <v>40</v>
      </c>
      <c r="O70" s="20" t="s">
        <v>20</v>
      </c>
      <c r="P70" s="21">
        <v>11.210228547000002</v>
      </c>
      <c r="Q70" s="20">
        <v>8.4572075679999994</v>
      </c>
      <c r="R70" s="20">
        <v>47.682589715000006</v>
      </c>
      <c r="S70" s="21">
        <v>53.347034196000017</v>
      </c>
      <c r="T70" s="21">
        <v>34.156738342499992</v>
      </c>
      <c r="U70" s="21">
        <v>21.002774290899993</v>
      </c>
      <c r="V70" s="21">
        <v>48.268257340600002</v>
      </c>
    </row>
    <row r="71" spans="2:22" x14ac:dyDescent="0.25">
      <c r="D71" s="20" t="s">
        <v>19</v>
      </c>
      <c r="E71" s="21">
        <v>123.58172076000001</v>
      </c>
      <c r="F71" s="20">
        <v>114.09703089599998</v>
      </c>
      <c r="G71" s="20">
        <v>632.78836981325321</v>
      </c>
      <c r="H71" s="21">
        <v>565.74209553999981</v>
      </c>
      <c r="I71" s="21">
        <v>326.23281742109998</v>
      </c>
      <c r="J71" s="21">
        <v>684.78120235890037</v>
      </c>
      <c r="O71" s="20" t="s">
        <v>19</v>
      </c>
      <c r="P71" s="21">
        <v>7.3182892650000007</v>
      </c>
      <c r="Q71" s="20">
        <v>5.5218170189999993</v>
      </c>
      <c r="R71" s="20">
        <v>31.802648761310888</v>
      </c>
      <c r="S71" s="21">
        <v>29.92366840599999</v>
      </c>
      <c r="T71" s="21">
        <v>21.003563268899995</v>
      </c>
      <c r="U71" s="21">
        <v>48.481287225100019</v>
      </c>
    </row>
    <row r="72" spans="2:22" x14ac:dyDescent="0.25">
      <c r="D72" s="20" t="s">
        <v>18</v>
      </c>
      <c r="E72" s="21">
        <v>214.00519509600002</v>
      </c>
      <c r="F72" s="20">
        <v>197.55593277799997</v>
      </c>
      <c r="G72" s="20">
        <v>1107.172731484</v>
      </c>
      <c r="H72" s="21">
        <v>182.94413385699968</v>
      </c>
      <c r="I72" s="21">
        <v>666.68915981600048</v>
      </c>
      <c r="J72" s="21">
        <v>326.21438019089965</v>
      </c>
      <c r="K72" s="21">
        <v>684.78119677810037</v>
      </c>
      <c r="O72" s="20" t="s">
        <v>18</v>
      </c>
      <c r="P72" s="21">
        <v>12.673006269</v>
      </c>
      <c r="Q72" s="20">
        <v>9.5608668669999997</v>
      </c>
      <c r="R72" s="20">
        <v>53.903800669000006</v>
      </c>
      <c r="S72" s="21">
        <v>8.9455976089999858</v>
      </c>
      <c r="T72" s="21">
        <v>34.167827448500006</v>
      </c>
      <c r="U72" s="21">
        <v>21.002600755799975</v>
      </c>
      <c r="V72" s="21">
        <v>48.481300381700038</v>
      </c>
    </row>
    <row r="73" spans="2:22" x14ac:dyDescent="0.25">
      <c r="B73" s="20">
        <v>2040</v>
      </c>
      <c r="C73" s="20" t="s">
        <v>40</v>
      </c>
      <c r="D73" s="20" t="s">
        <v>20</v>
      </c>
      <c r="E73" s="21">
        <v>186.15457935699999</v>
      </c>
      <c r="F73" s="20">
        <v>170.338030632</v>
      </c>
      <c r="G73" s="20">
        <v>955.94271924499992</v>
      </c>
      <c r="H73" s="21">
        <v>985.64111835300025</v>
      </c>
      <c r="I73" s="21">
        <v>664.73186589449915</v>
      </c>
      <c r="J73" s="21">
        <v>319.8789669852008</v>
      </c>
      <c r="K73" s="21">
        <v>681.3002295332999</v>
      </c>
      <c r="M73" s="20">
        <v>2040</v>
      </c>
      <c r="N73" s="20" t="s">
        <v>40</v>
      </c>
      <c r="O73" s="20" t="s">
        <v>20</v>
      </c>
      <c r="P73" s="21">
        <v>11.051066994999999</v>
      </c>
      <c r="Q73" s="20">
        <v>8.2338943160000007</v>
      </c>
      <c r="R73" s="20">
        <v>46.495239890999997</v>
      </c>
      <c r="S73" s="21">
        <v>52.313958248999995</v>
      </c>
      <c r="T73" s="21">
        <v>34.066968293999992</v>
      </c>
      <c r="U73" s="21">
        <v>20.682427268099985</v>
      </c>
      <c r="V73" s="21">
        <v>48.214734986900027</v>
      </c>
    </row>
    <row r="74" spans="2:22" x14ac:dyDescent="0.25">
      <c r="D74" s="20" t="s">
        <v>19</v>
      </c>
      <c r="E74" s="21">
        <v>121.52589521499999</v>
      </c>
      <c r="F74" s="20">
        <v>111.217332869</v>
      </c>
      <c r="G74" s="20">
        <v>618.43519749976906</v>
      </c>
      <c r="H74" s="21">
        <v>556.21174222999991</v>
      </c>
      <c r="I74" s="21">
        <v>319.89401521640002</v>
      </c>
      <c r="J74" s="21">
        <v>683.72238637360033</v>
      </c>
      <c r="O74" s="20" t="s">
        <v>19</v>
      </c>
      <c r="P74" s="21">
        <v>7.2143850249999995</v>
      </c>
      <c r="Q74" s="20">
        <v>5.3760078350000011</v>
      </c>
      <c r="R74" s="20">
        <v>31.076036147290441</v>
      </c>
      <c r="S74" s="21">
        <v>29.441993931999995</v>
      </c>
      <c r="T74" s="21">
        <v>20.683198413999989</v>
      </c>
      <c r="U74" s="21">
        <v>48.427778814000021</v>
      </c>
    </row>
    <row r="75" spans="2:22" x14ac:dyDescent="0.25">
      <c r="D75" s="20" t="s">
        <v>18</v>
      </c>
      <c r="E75" s="21">
        <v>210.44514313899998</v>
      </c>
      <c r="F75" s="20">
        <v>192.56980499700003</v>
      </c>
      <c r="G75" s="20">
        <v>1080.6635133989998</v>
      </c>
      <c r="H75" s="21">
        <v>178.05705701600007</v>
      </c>
      <c r="I75" s="21">
        <v>664.91134497900021</v>
      </c>
      <c r="J75" s="21">
        <v>319.87599253559983</v>
      </c>
      <c r="K75" s="21">
        <v>683.72238393440011</v>
      </c>
      <c r="O75" s="20" t="s">
        <v>18</v>
      </c>
      <c r="P75" s="21">
        <v>12.493076364999999</v>
      </c>
      <c r="Q75" s="20">
        <v>9.3084017750000001</v>
      </c>
      <c r="R75" s="20">
        <v>52.561542962000004</v>
      </c>
      <c r="S75" s="21">
        <v>8.6986029810000094</v>
      </c>
      <c r="T75" s="21">
        <v>34.077973722999985</v>
      </c>
      <c r="U75" s="21">
        <v>20.682255318999992</v>
      </c>
      <c r="V75" s="21">
        <v>48.42778687500001</v>
      </c>
    </row>
    <row r="76" spans="2:22" x14ac:dyDescent="0.25">
      <c r="B76" s="20">
        <v>2045</v>
      </c>
      <c r="C76" s="20" t="s">
        <v>40</v>
      </c>
      <c r="D76" s="20" t="s">
        <v>20</v>
      </c>
      <c r="E76" s="21">
        <v>183.41259620800002</v>
      </c>
      <c r="F76" s="20">
        <v>166.47691943799995</v>
      </c>
      <c r="G76" s="20">
        <v>935.41335537600003</v>
      </c>
      <c r="H76" s="21">
        <v>967.84343871999999</v>
      </c>
      <c r="I76" s="21">
        <v>663.18534904799981</v>
      </c>
      <c r="J76" s="21">
        <v>314.36005774969999</v>
      </c>
      <c r="K76" s="21">
        <v>680.37833346029993</v>
      </c>
      <c r="M76" s="20">
        <v>2045</v>
      </c>
      <c r="N76" s="20" t="s">
        <v>40</v>
      </c>
      <c r="O76" s="20" t="s">
        <v>20</v>
      </c>
      <c r="P76" s="21">
        <v>10.897509723000001</v>
      </c>
      <c r="Q76" s="20">
        <v>8.0169609879999992</v>
      </c>
      <c r="R76" s="20">
        <v>45.341811946999997</v>
      </c>
      <c r="S76" s="21">
        <v>51.317219484000013</v>
      </c>
      <c r="T76" s="21">
        <v>33.980358302999988</v>
      </c>
      <c r="U76" s="21">
        <v>20.373339866500004</v>
      </c>
      <c r="V76" s="21">
        <v>48.163109688499986</v>
      </c>
    </row>
    <row r="77" spans="2:22" x14ac:dyDescent="0.25">
      <c r="D77" s="20" t="s">
        <v>19</v>
      </c>
      <c r="E77" s="21">
        <v>119.73586696000001</v>
      </c>
      <c r="F77" s="20">
        <v>108.69627533599999</v>
      </c>
      <c r="G77" s="20">
        <v>605.87683170486116</v>
      </c>
      <c r="H77" s="21">
        <v>547.91365230399958</v>
      </c>
      <c r="I77" s="21">
        <v>314.3747812454003</v>
      </c>
      <c r="J77" s="21">
        <v>682.80047321059988</v>
      </c>
      <c r="O77" s="20" t="s">
        <v>19</v>
      </c>
      <c r="P77" s="21">
        <v>7.1141393850000005</v>
      </c>
      <c r="Q77" s="20">
        <v>5.2343642909999994</v>
      </c>
      <c r="R77" s="20">
        <v>30.370694783766687</v>
      </c>
      <c r="S77" s="21">
        <v>28.977272457999984</v>
      </c>
      <c r="T77" s="21">
        <v>20.374094263100005</v>
      </c>
      <c r="U77" s="21">
        <v>48.376148018900011</v>
      </c>
    </row>
    <row r="78" spans="2:22" x14ac:dyDescent="0.25">
      <c r="D78" s="20" t="s">
        <v>18</v>
      </c>
      <c r="E78" s="21">
        <v>207.345369616</v>
      </c>
      <c r="F78" s="20">
        <v>188.20465451799998</v>
      </c>
      <c r="G78" s="20">
        <v>1057.4557816880003</v>
      </c>
      <c r="H78" s="21">
        <v>173.8018303749995</v>
      </c>
      <c r="I78" s="21">
        <v>663.36341943700063</v>
      </c>
      <c r="J78" s="21">
        <v>314.35714495129923</v>
      </c>
      <c r="K78" s="21">
        <v>682.80046941470027</v>
      </c>
      <c r="O78" s="20" t="s">
        <v>18</v>
      </c>
      <c r="P78" s="21">
        <v>12.319482020999999</v>
      </c>
      <c r="Q78" s="20">
        <v>9.0631493829999989</v>
      </c>
      <c r="R78" s="20">
        <v>51.257632825000002</v>
      </c>
      <c r="S78" s="21">
        <v>8.4602946669999923</v>
      </c>
      <c r="T78" s="21">
        <v>33.991286428500004</v>
      </c>
      <c r="U78" s="21">
        <v>20.373183015799995</v>
      </c>
      <c r="V78" s="21">
        <v>48.376141659700011</v>
      </c>
    </row>
    <row r="79" spans="2:22" x14ac:dyDescent="0.25">
      <c r="B79" s="20">
        <v>2050</v>
      </c>
      <c r="C79" s="20" t="s">
        <v>40</v>
      </c>
      <c r="D79" s="20" t="s">
        <v>20</v>
      </c>
      <c r="E79" s="21">
        <v>180.51134961099999</v>
      </c>
      <c r="F79" s="20">
        <v>162.341001874</v>
      </c>
      <c r="G79" s="20">
        <v>913.42285108299984</v>
      </c>
      <c r="H79" s="21">
        <v>949.01208075300008</v>
      </c>
      <c r="I79" s="21">
        <v>661.5490231394997</v>
      </c>
      <c r="J79" s="21">
        <v>308.52060621920054</v>
      </c>
      <c r="K79" s="21">
        <v>679.40285732029997</v>
      </c>
      <c r="M79" s="20">
        <v>2050</v>
      </c>
      <c r="N79" s="20" t="s">
        <v>40</v>
      </c>
      <c r="O79" s="20" t="s">
        <v>20</v>
      </c>
      <c r="P79" s="21">
        <v>10.79358854</v>
      </c>
      <c r="Q79" s="20">
        <v>7.869124403999999</v>
      </c>
      <c r="R79" s="20">
        <v>44.555771612000001</v>
      </c>
      <c r="S79" s="21">
        <v>50.642674970000016</v>
      </c>
      <c r="T79" s="21">
        <v>33.921755621999992</v>
      </c>
      <c r="U79" s="21">
        <v>20.164172667000003</v>
      </c>
      <c r="V79" s="21">
        <v>48.128162185000008</v>
      </c>
    </row>
    <row r="80" spans="2:22" x14ac:dyDescent="0.25">
      <c r="D80" s="20" t="s">
        <v>19</v>
      </c>
      <c r="E80" s="21">
        <v>117.84186794499999</v>
      </c>
      <c r="F80" s="20">
        <v>105.995785547</v>
      </c>
      <c r="G80" s="20">
        <v>592.44204204324717</v>
      </c>
      <c r="H80" s="21">
        <v>539.13361662</v>
      </c>
      <c r="I80" s="21">
        <v>308.5350141045999</v>
      </c>
      <c r="J80" s="21">
        <v>681.82500151539989</v>
      </c>
      <c r="O80" s="20" t="s">
        <v>19</v>
      </c>
      <c r="P80" s="21">
        <v>7.0462973</v>
      </c>
      <c r="Q80" s="20">
        <v>5.1378364599999991</v>
      </c>
      <c r="R80" s="20">
        <v>29.890369157700544</v>
      </c>
      <c r="S80" s="21">
        <v>28.662771479999993</v>
      </c>
      <c r="T80" s="21">
        <v>20.164919598599994</v>
      </c>
      <c r="U80" s="21">
        <v>48.341205201400015</v>
      </c>
    </row>
    <row r="81" spans="4:22" x14ac:dyDescent="0.25">
      <c r="D81" s="20" t="s">
        <v>18</v>
      </c>
      <c r="E81" s="21">
        <v>204.06555099699997</v>
      </c>
      <c r="F81" s="20">
        <v>183.52882122099999</v>
      </c>
      <c r="G81" s="20">
        <v>1032.596283718</v>
      </c>
      <c r="H81" s="21">
        <v>169.29950645700015</v>
      </c>
      <c r="I81" s="21">
        <v>661.72558204949951</v>
      </c>
      <c r="J81" s="21">
        <v>308.51773613609976</v>
      </c>
      <c r="K81" s="21">
        <v>681.82500942140041</v>
      </c>
      <c r="O81" s="20" t="s">
        <v>18</v>
      </c>
      <c r="P81" s="21">
        <v>12.20200058</v>
      </c>
      <c r="Q81" s="20">
        <v>8.8960137599999989</v>
      </c>
      <c r="R81" s="20">
        <v>50.369041634000006</v>
      </c>
      <c r="S81" s="21">
        <v>8.2990279420000075</v>
      </c>
      <c r="T81" s="21">
        <v>33.932612898999977</v>
      </c>
      <c r="U81" s="21">
        <v>20.164012912600001</v>
      </c>
      <c r="V81" s="21">
        <v>48.341210272400019</v>
      </c>
    </row>
    <row r="82" spans="4:22" x14ac:dyDescent="0.25">
      <c r="D82" s="20"/>
      <c r="O82" s="20"/>
    </row>
    <row r="83" spans="4:22" x14ac:dyDescent="0.25">
      <c r="D83" s="20"/>
      <c r="O83" s="20"/>
    </row>
    <row r="84" spans="4:22" x14ac:dyDescent="0.25">
      <c r="D84" s="20"/>
      <c r="O84" s="20"/>
    </row>
    <row r="85" spans="4:22" x14ac:dyDescent="0.25">
      <c r="D85" s="20"/>
      <c r="O85" s="20"/>
    </row>
    <row r="86" spans="4:22" x14ac:dyDescent="0.25">
      <c r="D86" s="20"/>
      <c r="O86" s="20"/>
    </row>
    <row r="87" spans="4:22" x14ac:dyDescent="0.25">
      <c r="D87" s="20"/>
      <c r="O87" s="20"/>
    </row>
    <row r="88" spans="4:22" x14ac:dyDescent="0.25">
      <c r="D88" s="20"/>
      <c r="O88" s="20"/>
    </row>
    <row r="89" spans="4:22" x14ac:dyDescent="0.25">
      <c r="D89" s="20"/>
      <c r="O8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2105-0EB2-42DB-9A1A-63D79BEFD020}">
  <dimension ref="A1:BB143"/>
  <sheetViews>
    <sheetView topLeftCell="A85" zoomScale="70" zoomScaleNormal="70" workbookViewId="0">
      <selection activeCell="M119" sqref="M119:V141"/>
    </sheetView>
  </sheetViews>
  <sheetFormatPr defaultRowHeight="15" x14ac:dyDescent="0.25"/>
  <cols>
    <col min="1" max="1" width="4.85546875" style="22" bestFit="1" customWidth="1"/>
    <col min="2" max="2" width="15.85546875" style="22" bestFit="1" customWidth="1"/>
    <col min="3" max="3" width="11.42578125" style="22" customWidth="1"/>
    <col min="4" max="10" width="8.7109375" style="22"/>
  </cols>
  <sheetData>
    <row r="1" spans="1:54" x14ac:dyDescent="0.25">
      <c r="L1" s="20">
        <v>2010</v>
      </c>
      <c r="M1" s="20" t="s">
        <v>5</v>
      </c>
      <c r="N1" s="20" t="s">
        <v>20</v>
      </c>
      <c r="O1" s="21">
        <v>224.20150132300003</v>
      </c>
      <c r="P1" s="20">
        <v>223.56372481599996</v>
      </c>
      <c r="Q1" s="20">
        <v>1238.9337949229998</v>
      </c>
      <c r="R1" s="21">
        <v>1232.667692626</v>
      </c>
      <c r="S1" s="21">
        <v>686.23131030149989</v>
      </c>
      <c r="T1" s="21">
        <v>396.57372658910026</v>
      </c>
      <c r="U1" s="21">
        <v>696.51457942140041</v>
      </c>
      <c r="V1" s="21"/>
      <c r="W1" s="20">
        <v>2010</v>
      </c>
      <c r="X1" s="20" t="s">
        <v>5</v>
      </c>
      <c r="Y1" s="20" t="s">
        <v>19</v>
      </c>
      <c r="Z1" s="21">
        <v>146.36378138500001</v>
      </c>
      <c r="AA1" s="20">
        <v>145.97028205099997</v>
      </c>
      <c r="AB1" s="20">
        <v>791.66859322459175</v>
      </c>
      <c r="AC1" s="21">
        <v>671.35389216999943</v>
      </c>
      <c r="AD1" s="21">
        <v>396.59315343380013</v>
      </c>
      <c r="AE1" s="21">
        <v>696.51459675620026</v>
      </c>
      <c r="AF1" s="21"/>
      <c r="AG1" s="20">
        <v>2010</v>
      </c>
      <c r="AH1" s="20" t="s">
        <v>5</v>
      </c>
      <c r="AI1" s="20" t="s">
        <v>18</v>
      </c>
      <c r="AJ1" s="21">
        <v>253.45665522100003</v>
      </c>
      <c r="AK1" s="20">
        <v>252.74369932299996</v>
      </c>
      <c r="AL1" s="20">
        <v>1400.5750952420003</v>
      </c>
      <c r="AM1" s="21">
        <v>237.10110098299981</v>
      </c>
      <c r="AN1" s="21">
        <v>686.43044840999983</v>
      </c>
      <c r="AO1" s="21">
        <v>396.57012548560033</v>
      </c>
      <c r="AP1" s="21">
        <v>696.51460533540012</v>
      </c>
      <c r="AQ1" s="21"/>
      <c r="AR1" s="20">
        <v>2010</v>
      </c>
      <c r="AS1" s="20" t="s">
        <v>5</v>
      </c>
      <c r="AT1" s="20" t="s">
        <v>20</v>
      </c>
      <c r="AU1" s="21">
        <v>224.20150132300003</v>
      </c>
      <c r="AV1" s="20">
        <v>223.56372481599996</v>
      </c>
      <c r="AW1" s="20">
        <v>1238.9337949229998</v>
      </c>
      <c r="AX1" s="21">
        <v>1232.667692626</v>
      </c>
      <c r="AY1" s="21">
        <v>686.23131030149989</v>
      </c>
      <c r="AZ1" s="21">
        <v>396.57372658910026</v>
      </c>
      <c r="BA1" s="21">
        <v>696.51457942140041</v>
      </c>
      <c r="BB1" s="21"/>
    </row>
    <row r="2" spans="1:54" x14ac:dyDescent="0.25">
      <c r="A2" s="20" t="s">
        <v>0</v>
      </c>
      <c r="B2" s="20" t="s">
        <v>1</v>
      </c>
      <c r="L2" s="20">
        <v>2010</v>
      </c>
      <c r="M2" s="20" t="s">
        <v>31</v>
      </c>
      <c r="N2" s="20" t="s">
        <v>20</v>
      </c>
      <c r="O2" s="21">
        <v>231.18992385000001</v>
      </c>
      <c r="P2" s="20">
        <v>243.02945538</v>
      </c>
      <c r="Q2" s="20">
        <v>1345.8425188740002</v>
      </c>
      <c r="R2" s="21">
        <v>1282.6300907999998</v>
      </c>
      <c r="S2" s="21">
        <v>633.95120344950055</v>
      </c>
      <c r="T2" s="21">
        <v>410.80536496769901</v>
      </c>
      <c r="U2" s="21">
        <v>705.36976267879982</v>
      </c>
      <c r="V2" s="21"/>
      <c r="W2" s="20">
        <v>2010</v>
      </c>
      <c r="X2" s="20" t="s">
        <v>31</v>
      </c>
      <c r="Y2" s="20" t="s">
        <v>19</v>
      </c>
      <c r="Z2" s="21">
        <v>150.92598075000001</v>
      </c>
      <c r="AA2" s="20">
        <v>158.68041105</v>
      </c>
      <c r="AB2" s="20">
        <v>853.89478731416727</v>
      </c>
      <c r="AC2" s="21">
        <v>685.53901265399941</v>
      </c>
      <c r="AD2" s="21">
        <v>410.82625107440049</v>
      </c>
      <c r="AE2" s="21">
        <v>705.36976749160021</v>
      </c>
      <c r="AF2" s="21"/>
      <c r="AG2" s="20">
        <v>2010</v>
      </c>
      <c r="AH2" s="20" t="s">
        <v>31</v>
      </c>
      <c r="AI2" s="20" t="s">
        <v>18</v>
      </c>
      <c r="AJ2" s="21">
        <v>261.35696895000001</v>
      </c>
      <c r="AK2" s="20">
        <v>274.75101675000002</v>
      </c>
      <c r="AL2" s="20">
        <v>1521.4312494330004</v>
      </c>
      <c r="AM2" s="21">
        <v>247.85985932400007</v>
      </c>
      <c r="AN2" s="21">
        <v>634.15643705999946</v>
      </c>
      <c r="AO2" s="21">
        <v>410.80165645039961</v>
      </c>
      <c r="AP2" s="21">
        <v>705.3697820326006</v>
      </c>
      <c r="AQ2" s="21"/>
      <c r="AR2" s="20">
        <v>2010</v>
      </c>
      <c r="AS2" s="20" t="s">
        <v>31</v>
      </c>
      <c r="AT2" s="20" t="s">
        <v>20</v>
      </c>
      <c r="AU2" s="21">
        <v>231.18992385000001</v>
      </c>
      <c r="AV2" s="20">
        <v>243.02945538</v>
      </c>
      <c r="AW2" s="20">
        <v>1345.8425188740002</v>
      </c>
      <c r="AX2" s="21">
        <v>1282.6300907999998</v>
      </c>
      <c r="AY2" s="21">
        <v>633.95120344950055</v>
      </c>
      <c r="AZ2" s="21">
        <v>410.80536496769901</v>
      </c>
      <c r="BA2" s="21">
        <v>705.36976267879982</v>
      </c>
      <c r="BB2" s="21"/>
    </row>
    <row r="3" spans="1:54" x14ac:dyDescent="0.25">
      <c r="A3" s="20">
        <v>2010</v>
      </c>
      <c r="B3" s="20" t="s">
        <v>5</v>
      </c>
      <c r="C3" s="20" t="s">
        <v>20</v>
      </c>
      <c r="D3" s="21">
        <v>224.20150132300003</v>
      </c>
      <c r="E3" s="20">
        <v>223.56372481599996</v>
      </c>
      <c r="F3" s="20">
        <v>1238.9337949229998</v>
      </c>
      <c r="G3" s="21">
        <v>1232.667692626</v>
      </c>
      <c r="H3" s="21">
        <v>686.23131030149989</v>
      </c>
      <c r="I3" s="21">
        <v>396.57372658910026</v>
      </c>
      <c r="J3" s="21">
        <v>696.51457942140041</v>
      </c>
      <c r="L3" s="20">
        <v>2010</v>
      </c>
      <c r="M3" s="20" t="s">
        <v>32</v>
      </c>
      <c r="N3" s="20" t="s">
        <v>20</v>
      </c>
      <c r="O3" s="21">
        <v>233.49998259199998</v>
      </c>
      <c r="P3" s="20">
        <v>238.93140818800001</v>
      </c>
      <c r="Q3" s="20">
        <v>1320.6434839999997</v>
      </c>
      <c r="R3" s="21">
        <v>1292.9380586770003</v>
      </c>
      <c r="S3" s="21">
        <v>691.47543365699994</v>
      </c>
      <c r="T3" s="21">
        <v>415.25926010699959</v>
      </c>
      <c r="U3" s="21">
        <v>699.6409427790004</v>
      </c>
      <c r="V3" s="21"/>
      <c r="W3" s="20">
        <v>2010</v>
      </c>
      <c r="X3" s="20" t="s">
        <v>32</v>
      </c>
      <c r="Y3" s="20" t="s">
        <v>19</v>
      </c>
      <c r="Z3" s="21">
        <v>152.43403903999999</v>
      </c>
      <c r="AA3" s="20">
        <v>156.00445278399999</v>
      </c>
      <c r="AB3" s="20">
        <v>840.86991929339752</v>
      </c>
      <c r="AC3" s="21">
        <v>699.4930699140001</v>
      </c>
      <c r="AD3" s="21">
        <v>415.27988042229958</v>
      </c>
      <c r="AE3" s="21">
        <v>699.64092906370024</v>
      </c>
      <c r="AF3" s="21"/>
      <c r="AG3" s="20">
        <v>2010</v>
      </c>
      <c r="AH3" s="20" t="s">
        <v>32</v>
      </c>
      <c r="AI3" s="20" t="s">
        <v>18</v>
      </c>
      <c r="AJ3" s="21">
        <v>263.96845798399994</v>
      </c>
      <c r="AK3" s="20">
        <v>270.11763281199995</v>
      </c>
      <c r="AL3" s="20">
        <v>1492.944959054</v>
      </c>
      <c r="AM3" s="21">
        <v>251.531123949</v>
      </c>
      <c r="AN3" s="21">
        <v>691.67992525600039</v>
      </c>
      <c r="AO3" s="21">
        <v>415.25551456579979</v>
      </c>
      <c r="AP3" s="21">
        <v>699.64092637919975</v>
      </c>
      <c r="AQ3" s="21"/>
      <c r="AR3" s="20">
        <v>2010</v>
      </c>
      <c r="AS3" s="20" t="s">
        <v>32</v>
      </c>
      <c r="AT3" s="20" t="s">
        <v>20</v>
      </c>
      <c r="AU3" s="21">
        <v>233.49998259199998</v>
      </c>
      <c r="AV3" s="20">
        <v>238.93140818800001</v>
      </c>
      <c r="AW3" s="20">
        <v>1320.6434839999997</v>
      </c>
      <c r="AX3" s="21">
        <v>1292.9380586770003</v>
      </c>
      <c r="AY3" s="21">
        <v>691.47543365699994</v>
      </c>
      <c r="AZ3" s="21">
        <v>415.25926010699959</v>
      </c>
      <c r="BA3" s="21">
        <v>699.6409427790004</v>
      </c>
      <c r="BB3" s="21"/>
    </row>
    <row r="4" spans="1:54" x14ac:dyDescent="0.25">
      <c r="C4" s="20" t="s">
        <v>19</v>
      </c>
      <c r="D4" s="21">
        <v>146.36378138500001</v>
      </c>
      <c r="E4" s="20">
        <v>145.97028205099997</v>
      </c>
      <c r="F4" s="20">
        <v>791.66859322459175</v>
      </c>
      <c r="G4" s="21">
        <v>671.35389216999943</v>
      </c>
      <c r="H4" s="21">
        <v>396.59315343380013</v>
      </c>
      <c r="I4" s="21">
        <v>696.51459675620026</v>
      </c>
      <c r="L4" s="20">
        <v>2010</v>
      </c>
      <c r="M4" s="20" t="s">
        <v>33</v>
      </c>
      <c r="N4" s="20" t="s">
        <v>20</v>
      </c>
      <c r="O4" s="21">
        <v>218.17765180600003</v>
      </c>
      <c r="P4" s="20">
        <v>212.10760191399993</v>
      </c>
      <c r="Q4" s="20">
        <v>1178.0216047820002</v>
      </c>
      <c r="R4" s="21">
        <v>1193.4817716979996</v>
      </c>
      <c r="S4" s="21">
        <v>682.8341776530001</v>
      </c>
      <c r="T4" s="21">
        <v>384.41913523030007</v>
      </c>
      <c r="U4" s="21">
        <v>694.48923691670007</v>
      </c>
      <c r="V4" s="21"/>
      <c r="W4" s="20">
        <v>2010</v>
      </c>
      <c r="X4" s="20" t="s">
        <v>33</v>
      </c>
      <c r="Y4" s="20" t="s">
        <v>19</v>
      </c>
      <c r="Z4" s="21">
        <v>142.43127697000003</v>
      </c>
      <c r="AA4" s="20">
        <v>138.49009026199997</v>
      </c>
      <c r="AB4" s="20">
        <v>755.43044832236944</v>
      </c>
      <c r="AC4" s="21">
        <v>653.12507094199941</v>
      </c>
      <c r="AD4" s="21">
        <v>384.43770058360042</v>
      </c>
      <c r="AE4" s="21">
        <v>694.48923533439984</v>
      </c>
      <c r="AF4" s="21"/>
      <c r="AG4" s="20">
        <v>2010</v>
      </c>
      <c r="AH4" s="20" t="s">
        <v>33</v>
      </c>
      <c r="AI4" s="20" t="s">
        <v>18</v>
      </c>
      <c r="AJ4" s="21">
        <v>246.64677776200003</v>
      </c>
      <c r="AK4" s="20">
        <v>239.79191641599991</v>
      </c>
      <c r="AL4" s="20">
        <v>1331.7161104410004</v>
      </c>
      <c r="AM4" s="21">
        <v>227.75294795499974</v>
      </c>
      <c r="AN4" s="21">
        <v>683.0294846610002</v>
      </c>
      <c r="AO4" s="21">
        <v>384.41562257770011</v>
      </c>
      <c r="AP4" s="21">
        <v>694.48924018729986</v>
      </c>
      <c r="AQ4" s="21"/>
      <c r="AR4" s="20">
        <v>2010</v>
      </c>
      <c r="AS4" s="20" t="s">
        <v>33</v>
      </c>
      <c r="AT4" s="20" t="s">
        <v>20</v>
      </c>
      <c r="AU4" s="21">
        <v>218.17765180600003</v>
      </c>
      <c r="AV4" s="20">
        <v>212.10760191399993</v>
      </c>
      <c r="AW4" s="20">
        <v>1178.0216047820002</v>
      </c>
      <c r="AX4" s="21">
        <v>1193.4817716979996</v>
      </c>
      <c r="AY4" s="21">
        <v>682.8341776530001</v>
      </c>
      <c r="AZ4" s="21">
        <v>384.41913523030007</v>
      </c>
      <c r="BA4" s="21">
        <v>694.48923691670007</v>
      </c>
      <c r="BB4" s="21"/>
    </row>
    <row r="5" spans="1:54" x14ac:dyDescent="0.25">
      <c r="C5" s="20" t="s">
        <v>18</v>
      </c>
      <c r="D5" s="21">
        <v>253.45665522100003</v>
      </c>
      <c r="E5" s="20">
        <v>252.74369932299996</v>
      </c>
      <c r="F5" s="20">
        <v>1400.5750952420003</v>
      </c>
      <c r="G5" s="21">
        <v>237.10110098299981</v>
      </c>
      <c r="H5" s="21">
        <v>686.43044840999983</v>
      </c>
      <c r="I5" s="21">
        <v>396.57012548560033</v>
      </c>
      <c r="J5" s="21">
        <v>696.51460533540012</v>
      </c>
      <c r="L5" s="20">
        <v>2010</v>
      </c>
      <c r="M5" s="20" t="s">
        <v>34</v>
      </c>
      <c r="N5" s="20" t="s">
        <v>20</v>
      </c>
      <c r="O5" s="21">
        <v>240.56454690500001</v>
      </c>
      <c r="P5" s="20">
        <v>246.23738669200003</v>
      </c>
      <c r="Q5" s="20">
        <v>1359.4886529689998</v>
      </c>
      <c r="R5" s="21">
        <v>1338.7917756419999</v>
      </c>
      <c r="S5" s="21">
        <v>695.46025128899964</v>
      </c>
      <c r="T5" s="21">
        <v>429.47835000030045</v>
      </c>
      <c r="U5" s="21">
        <v>702.01618650269847</v>
      </c>
      <c r="V5" s="21"/>
      <c r="W5" s="20">
        <v>2010</v>
      </c>
      <c r="X5" s="20" t="s">
        <v>34</v>
      </c>
      <c r="Y5" s="20" t="s">
        <v>19</v>
      </c>
      <c r="Z5" s="21">
        <v>157.04594547500002</v>
      </c>
      <c r="AA5" s="20">
        <v>160.77471662500005</v>
      </c>
      <c r="AB5" s="20">
        <v>865.54187394329995</v>
      </c>
      <c r="AC5" s="21">
        <v>720.87374439200005</v>
      </c>
      <c r="AD5" s="21">
        <v>429.49961460019995</v>
      </c>
      <c r="AE5" s="21">
        <v>702.01618798780009</v>
      </c>
      <c r="AF5" s="21"/>
      <c r="AG5" s="20">
        <v>2010</v>
      </c>
      <c r="AH5" s="20" t="s">
        <v>34</v>
      </c>
      <c r="AI5" s="20" t="s">
        <v>18</v>
      </c>
      <c r="AJ5" s="21">
        <v>271.95484893500003</v>
      </c>
      <c r="AK5" s="20">
        <v>278.37722036500008</v>
      </c>
      <c r="AL5" s="20">
        <v>1536.8581843330001</v>
      </c>
      <c r="AM5" s="21">
        <v>262.49447823999952</v>
      </c>
      <c r="AN5" s="21">
        <v>695.66779634500062</v>
      </c>
      <c r="AO5" s="21">
        <v>429.47444829489905</v>
      </c>
      <c r="AP5" s="21">
        <v>702.01620348710048</v>
      </c>
      <c r="AQ5" s="21"/>
      <c r="AR5" s="20">
        <v>2010</v>
      </c>
      <c r="AS5" s="20" t="s">
        <v>34</v>
      </c>
      <c r="AT5" s="20" t="s">
        <v>20</v>
      </c>
      <c r="AU5" s="21">
        <v>240.56454690500001</v>
      </c>
      <c r="AV5" s="20">
        <v>246.23738669200003</v>
      </c>
      <c r="AW5" s="20">
        <v>1359.4886529689998</v>
      </c>
      <c r="AX5" s="21">
        <v>1338.7917756419999</v>
      </c>
      <c r="AY5" s="21">
        <v>695.46025128899964</v>
      </c>
      <c r="AZ5" s="21">
        <v>429.47835000030045</v>
      </c>
      <c r="BA5" s="21">
        <v>702.01618650269847</v>
      </c>
      <c r="BB5" s="21"/>
    </row>
    <row r="6" spans="1:54" x14ac:dyDescent="0.25">
      <c r="A6" s="20">
        <v>2010</v>
      </c>
      <c r="B6" s="20" t="s">
        <v>31</v>
      </c>
      <c r="C6" s="20" t="s">
        <v>20</v>
      </c>
      <c r="D6" s="21">
        <v>231.18992385000001</v>
      </c>
      <c r="E6" s="20">
        <v>243.02945538</v>
      </c>
      <c r="F6" s="20">
        <v>1345.8425188740002</v>
      </c>
      <c r="G6" s="21">
        <v>1282.6300907999998</v>
      </c>
      <c r="H6" s="21">
        <v>633.95120344950055</v>
      </c>
      <c r="I6" s="21">
        <v>410.80536496769901</v>
      </c>
      <c r="J6" s="21">
        <v>705.36976267879982</v>
      </c>
      <c r="L6" s="20">
        <v>2010</v>
      </c>
      <c r="M6" s="20" t="s">
        <v>35</v>
      </c>
      <c r="N6" s="20" t="s">
        <v>20</v>
      </c>
      <c r="O6" s="21">
        <v>241.29399489499994</v>
      </c>
      <c r="P6" s="20">
        <v>251.11301065000001</v>
      </c>
      <c r="Q6" s="20">
        <v>1385.412771279</v>
      </c>
      <c r="R6" s="21">
        <v>1343.528030787</v>
      </c>
      <c r="S6" s="21">
        <v>695.8711895309998</v>
      </c>
      <c r="T6" s="21">
        <v>430.94669162150012</v>
      </c>
      <c r="U6" s="21">
        <v>702.26145123649985</v>
      </c>
      <c r="V6" s="21"/>
      <c r="W6" s="20">
        <v>2010</v>
      </c>
      <c r="X6" s="20" t="s">
        <v>35</v>
      </c>
      <c r="Y6" s="20" t="s">
        <v>19</v>
      </c>
      <c r="Z6" s="21">
        <v>157.52214552499996</v>
      </c>
      <c r="AA6" s="20">
        <v>163.958288815</v>
      </c>
      <c r="AB6" s="20">
        <v>880.0757848166686</v>
      </c>
      <c r="AC6" s="21">
        <v>723.07974067999987</v>
      </c>
      <c r="AD6" s="21">
        <v>430.96823642549998</v>
      </c>
      <c r="AE6" s="21">
        <v>702.26146821450038</v>
      </c>
      <c r="AF6" s="21"/>
      <c r="AG6" s="20">
        <v>2010</v>
      </c>
      <c r="AH6" s="20" t="s">
        <v>35</v>
      </c>
      <c r="AI6" s="20" t="s">
        <v>18</v>
      </c>
      <c r="AJ6" s="21">
        <v>272.77947966499994</v>
      </c>
      <c r="AK6" s="20">
        <v>283.88951294499998</v>
      </c>
      <c r="AL6" s="20">
        <v>1566.1643336080003</v>
      </c>
      <c r="AM6" s="21">
        <v>263.62642360599983</v>
      </c>
      <c r="AN6" s="21">
        <v>696.08000061999974</v>
      </c>
      <c r="AO6" s="21">
        <v>430.94280945000082</v>
      </c>
      <c r="AP6" s="21">
        <v>702.2614401059991</v>
      </c>
      <c r="AQ6" s="21"/>
      <c r="AR6" s="20">
        <v>2010</v>
      </c>
      <c r="AS6" s="20" t="s">
        <v>35</v>
      </c>
      <c r="AT6" s="20" t="s">
        <v>20</v>
      </c>
      <c r="AU6" s="21">
        <v>241.29399489499994</v>
      </c>
      <c r="AV6" s="20">
        <v>251.11301065000001</v>
      </c>
      <c r="AW6" s="20">
        <v>1385.412771279</v>
      </c>
      <c r="AX6" s="21">
        <v>1343.528030787</v>
      </c>
      <c r="AY6" s="21">
        <v>695.8711895309998</v>
      </c>
      <c r="AZ6" s="21">
        <v>430.94669162150012</v>
      </c>
      <c r="BA6" s="21">
        <v>702.26145123649985</v>
      </c>
      <c r="BB6" s="21"/>
    </row>
    <row r="7" spans="1:54" x14ac:dyDescent="0.25">
      <c r="C7" s="20" t="s">
        <v>19</v>
      </c>
      <c r="D7" s="21">
        <v>150.92598075000001</v>
      </c>
      <c r="E7" s="20">
        <v>158.68041105</v>
      </c>
      <c r="F7" s="20">
        <v>853.89478731416727</v>
      </c>
      <c r="G7" s="21">
        <v>685.53901265399941</v>
      </c>
      <c r="H7" s="21">
        <v>410.82625107440049</v>
      </c>
      <c r="I7" s="21">
        <v>705.36976749160021</v>
      </c>
      <c r="L7" s="20"/>
      <c r="M7" s="20"/>
      <c r="N7" s="20"/>
      <c r="O7" s="21"/>
      <c r="P7" s="20"/>
      <c r="Q7" s="20"/>
      <c r="R7" s="21"/>
      <c r="S7" s="21"/>
      <c r="T7" s="21"/>
      <c r="U7" s="21"/>
      <c r="V7" s="21"/>
      <c r="W7" s="20"/>
      <c r="X7" s="20"/>
      <c r="Y7" s="20"/>
      <c r="Z7" s="21"/>
      <c r="AA7" s="20"/>
      <c r="AB7" s="20"/>
      <c r="AC7" s="21"/>
      <c r="AD7" s="21"/>
      <c r="AE7" s="21"/>
      <c r="AF7" s="21"/>
      <c r="AG7" s="20"/>
      <c r="AH7" s="20"/>
      <c r="AI7" s="20"/>
      <c r="AJ7" s="21"/>
      <c r="AK7" s="20"/>
      <c r="AL7" s="20"/>
      <c r="AM7" s="21"/>
      <c r="AN7" s="21"/>
      <c r="AO7" s="21"/>
      <c r="AP7" s="21"/>
      <c r="AQ7" s="21"/>
      <c r="AR7" s="20">
        <v>2015</v>
      </c>
      <c r="AS7" s="20" t="s">
        <v>5</v>
      </c>
      <c r="AT7" s="20" t="s">
        <v>20</v>
      </c>
      <c r="AU7" s="21">
        <v>219.63631852000003</v>
      </c>
      <c r="AV7" s="20">
        <v>217.00000348399996</v>
      </c>
      <c r="AW7" s="20">
        <v>1204.0347592719997</v>
      </c>
      <c r="AX7" s="21">
        <v>1203.0359919080001</v>
      </c>
      <c r="AY7" s="21">
        <v>683.65649554500033</v>
      </c>
      <c r="AZ7" s="21">
        <v>387.3852057952995</v>
      </c>
      <c r="BA7" s="21">
        <v>694.97968547570053</v>
      </c>
      <c r="BB7" s="21"/>
    </row>
    <row r="8" spans="1:54" x14ac:dyDescent="0.25">
      <c r="C8" s="20" t="s">
        <v>18</v>
      </c>
      <c r="D8" s="21">
        <v>261.35696895000001</v>
      </c>
      <c r="E8" s="20">
        <v>274.75101675000002</v>
      </c>
      <c r="F8" s="20">
        <v>1521.4312494330004</v>
      </c>
      <c r="G8" s="21">
        <v>247.85985932400007</v>
      </c>
      <c r="H8" s="21">
        <v>634.15643705999946</v>
      </c>
      <c r="I8" s="21">
        <v>410.80165645039961</v>
      </c>
      <c r="J8" s="21">
        <v>705.3697820326006</v>
      </c>
      <c r="L8" s="20">
        <v>2015</v>
      </c>
      <c r="M8" s="20" t="s">
        <v>5</v>
      </c>
      <c r="N8" s="20" t="s">
        <v>20</v>
      </c>
      <c r="O8" s="21">
        <v>219.63631852000003</v>
      </c>
      <c r="P8" s="20">
        <v>217.00000348399996</v>
      </c>
      <c r="Q8" s="20">
        <v>1204.0347592719997</v>
      </c>
      <c r="R8" s="21">
        <v>1203.0359919080001</v>
      </c>
      <c r="S8" s="21">
        <v>683.65649554500033</v>
      </c>
      <c r="T8" s="21">
        <v>387.3852057952995</v>
      </c>
      <c r="U8" s="21">
        <v>694.97968547570053</v>
      </c>
      <c r="V8" s="21"/>
      <c r="W8" s="20">
        <v>2015</v>
      </c>
      <c r="X8" s="20" t="s">
        <v>5</v>
      </c>
      <c r="Y8" s="20" t="s">
        <v>19</v>
      </c>
      <c r="Z8" s="21">
        <v>143.38352740000002</v>
      </c>
      <c r="AA8" s="20">
        <v>141.68459011999997</v>
      </c>
      <c r="AB8" s="20">
        <v>770.36647300180141</v>
      </c>
      <c r="AC8" s="21">
        <v>657.53831603399999</v>
      </c>
      <c r="AD8" s="21">
        <v>387.40407469510023</v>
      </c>
      <c r="AE8" s="21">
        <v>694.97966565090019</v>
      </c>
      <c r="AF8" s="21"/>
      <c r="AG8" s="20">
        <v>2015</v>
      </c>
      <c r="AH8" s="20" t="s">
        <v>5</v>
      </c>
      <c r="AI8" s="20" t="s">
        <v>18</v>
      </c>
      <c r="AJ8" s="21">
        <v>248.29578004000001</v>
      </c>
      <c r="AK8" s="20">
        <v>245.32312633999999</v>
      </c>
      <c r="AL8" s="20">
        <v>1361.1229552389998</v>
      </c>
      <c r="AM8" s="21">
        <v>230.01655728500003</v>
      </c>
      <c r="AN8" s="21">
        <v>683.85324309899988</v>
      </c>
      <c r="AO8" s="21">
        <v>387.38165910420048</v>
      </c>
      <c r="AP8" s="21">
        <v>694.97967889279971</v>
      </c>
      <c r="AQ8" s="21"/>
      <c r="AR8" s="20">
        <v>2015</v>
      </c>
      <c r="AS8" s="20" t="s">
        <v>32</v>
      </c>
      <c r="AT8" s="20" t="s">
        <v>20</v>
      </c>
      <c r="AU8" s="21">
        <v>216.86189423200008</v>
      </c>
      <c r="AV8" s="20">
        <v>215.42068834999995</v>
      </c>
      <c r="AW8" s="20">
        <v>1195.6379679119996</v>
      </c>
      <c r="AX8" s="21">
        <v>1184.9433008160004</v>
      </c>
      <c r="AY8" s="21">
        <v>682.09140464700022</v>
      </c>
      <c r="AZ8" s="21">
        <v>381.77100427979985</v>
      </c>
      <c r="BA8" s="21">
        <v>694.04684976320095</v>
      </c>
      <c r="BB8" s="21"/>
    </row>
    <row r="9" spans="1:54" x14ac:dyDescent="0.25">
      <c r="A9" s="20">
        <v>2010</v>
      </c>
      <c r="B9" s="20" t="s">
        <v>32</v>
      </c>
      <c r="C9" s="20" t="s">
        <v>20</v>
      </c>
      <c r="D9" s="21">
        <v>233.49998259199998</v>
      </c>
      <c r="E9" s="20">
        <v>238.93140818800001</v>
      </c>
      <c r="F9" s="20">
        <v>1320.6434839999997</v>
      </c>
      <c r="G9" s="21">
        <v>1292.9380586770003</v>
      </c>
      <c r="H9" s="21">
        <v>691.47543365699994</v>
      </c>
      <c r="I9" s="21">
        <v>415.25926010699959</v>
      </c>
      <c r="J9" s="21">
        <v>699.6409427790004</v>
      </c>
      <c r="L9" s="20">
        <v>2015</v>
      </c>
      <c r="M9" s="20" t="s">
        <v>32</v>
      </c>
      <c r="N9" s="20" t="s">
        <v>20</v>
      </c>
      <c r="O9" s="21">
        <v>216.86189423200008</v>
      </c>
      <c r="P9" s="20">
        <v>215.42068834999995</v>
      </c>
      <c r="Q9" s="20">
        <v>1195.6379679119996</v>
      </c>
      <c r="R9" s="21">
        <v>1184.9433008160004</v>
      </c>
      <c r="S9" s="21">
        <v>682.09140464700022</v>
      </c>
      <c r="T9" s="21">
        <v>381.77100427979985</v>
      </c>
      <c r="U9" s="21">
        <v>694.04684976320095</v>
      </c>
      <c r="V9" s="21"/>
      <c r="W9" s="20">
        <v>2015</v>
      </c>
      <c r="X9" s="20" t="s">
        <v>32</v>
      </c>
      <c r="Y9" s="20" t="s">
        <v>19</v>
      </c>
      <c r="Z9" s="21">
        <v>141.57232084000006</v>
      </c>
      <c r="AA9" s="20">
        <v>140.65346110399994</v>
      </c>
      <c r="AB9" s="20">
        <v>764.42885052256634</v>
      </c>
      <c r="AC9" s="21">
        <v>649.14100634200008</v>
      </c>
      <c r="AD9" s="21">
        <v>381.78968317240037</v>
      </c>
      <c r="AE9" s="21">
        <v>694.04684950560022</v>
      </c>
      <c r="AF9" s="21"/>
      <c r="AG9" s="20">
        <v>2015</v>
      </c>
      <c r="AH9" s="20" t="s">
        <v>32</v>
      </c>
      <c r="AI9" s="20" t="s">
        <v>18</v>
      </c>
      <c r="AJ9" s="21">
        <v>245.15933226400006</v>
      </c>
      <c r="AK9" s="20">
        <v>243.53775966199998</v>
      </c>
      <c r="AL9" s="20">
        <v>1351.6305751129998</v>
      </c>
      <c r="AM9" s="21">
        <v>225.71090317600027</v>
      </c>
      <c r="AN9" s="21">
        <v>682.28723768849977</v>
      </c>
      <c r="AO9" s="21">
        <v>381.76753172510053</v>
      </c>
      <c r="AP9" s="21">
        <v>694.04686037139982</v>
      </c>
      <c r="AQ9" s="21"/>
      <c r="AR9" s="20">
        <v>2015</v>
      </c>
      <c r="AS9" s="20" t="s">
        <v>36</v>
      </c>
      <c r="AT9" s="20" t="s">
        <v>20</v>
      </c>
      <c r="AU9" s="21">
        <v>250.190789395</v>
      </c>
      <c r="AV9" s="20">
        <v>261.29376035599995</v>
      </c>
      <c r="AW9" s="20">
        <v>1439.543004915</v>
      </c>
      <c r="AX9" s="21">
        <v>1401.2745630810002</v>
      </c>
      <c r="AY9" s="21">
        <v>700.88935796550049</v>
      </c>
      <c r="AZ9" s="21">
        <v>448.85361161150013</v>
      </c>
      <c r="BA9" s="21">
        <v>705.2527426759998</v>
      </c>
      <c r="BB9" s="21"/>
    </row>
    <row r="10" spans="1:54" x14ac:dyDescent="0.25">
      <c r="C10" s="20" t="s">
        <v>19</v>
      </c>
      <c r="D10" s="21">
        <v>152.43403903999999</v>
      </c>
      <c r="E10" s="20">
        <v>156.00445278399999</v>
      </c>
      <c r="F10" s="20">
        <v>840.86991929339752</v>
      </c>
      <c r="G10" s="21">
        <v>699.4930699140001</v>
      </c>
      <c r="H10" s="21">
        <v>415.27988042229958</v>
      </c>
      <c r="I10" s="21">
        <v>699.64092906370024</v>
      </c>
      <c r="L10" s="20">
        <v>2015</v>
      </c>
      <c r="M10" s="20" t="s">
        <v>36</v>
      </c>
      <c r="N10" s="20" t="s">
        <v>20</v>
      </c>
      <c r="O10" s="21">
        <v>250.190789395</v>
      </c>
      <c r="P10" s="20">
        <v>261.29376035599995</v>
      </c>
      <c r="Q10" s="20">
        <v>1439.543004915</v>
      </c>
      <c r="R10" s="21">
        <v>1401.2745630810002</v>
      </c>
      <c r="S10" s="21">
        <v>700.88935796550049</v>
      </c>
      <c r="T10" s="21">
        <v>448.85361161150013</v>
      </c>
      <c r="U10" s="21">
        <v>705.2527426759998</v>
      </c>
      <c r="V10" s="21"/>
      <c r="W10" s="20">
        <v>2015</v>
      </c>
      <c r="X10" s="20" t="s">
        <v>36</v>
      </c>
      <c r="Y10" s="20" t="s">
        <v>19</v>
      </c>
      <c r="Z10" s="21">
        <v>163.33017302499999</v>
      </c>
      <c r="AA10" s="20">
        <v>170.60560143499995</v>
      </c>
      <c r="AB10" s="20">
        <v>913.99658602534203</v>
      </c>
      <c r="AC10" s="21">
        <v>750.00520950400005</v>
      </c>
      <c r="AD10" s="21">
        <v>448.87605274929956</v>
      </c>
      <c r="AE10" s="21">
        <v>705.25275042670137</v>
      </c>
      <c r="AF10" s="21"/>
      <c r="AG10" s="20">
        <v>2015</v>
      </c>
      <c r="AH10" s="20" t="s">
        <v>36</v>
      </c>
      <c r="AI10" s="20" t="s">
        <v>18</v>
      </c>
      <c r="AJ10" s="21">
        <v>282.837181165</v>
      </c>
      <c r="AK10" s="20">
        <v>295.39916637499994</v>
      </c>
      <c r="AL10" s="20">
        <v>1627.3567801700001</v>
      </c>
      <c r="AM10" s="21">
        <v>277.4331848319996</v>
      </c>
      <c r="AN10" s="21">
        <v>701.10224785650007</v>
      </c>
      <c r="AO10" s="21">
        <v>448.84954852479996</v>
      </c>
      <c r="AP10" s="21">
        <v>705.25275107669995</v>
      </c>
      <c r="AQ10" s="21"/>
      <c r="AR10" s="20">
        <v>2015</v>
      </c>
      <c r="AS10" s="20" t="s">
        <v>33</v>
      </c>
      <c r="AT10" s="20" t="s">
        <v>20</v>
      </c>
      <c r="AU10" s="21">
        <v>216.16593181500002</v>
      </c>
      <c r="AV10" s="20">
        <v>209.26484248399998</v>
      </c>
      <c r="AW10" s="20">
        <v>1162.9067778630001</v>
      </c>
      <c r="AX10" s="21">
        <v>1180.4240754309994</v>
      </c>
      <c r="AY10" s="21">
        <v>681.69952470450062</v>
      </c>
      <c r="AZ10" s="21">
        <v>380.37005089159948</v>
      </c>
      <c r="BA10" s="21">
        <v>693.81284681090028</v>
      </c>
      <c r="BB10" s="21"/>
    </row>
    <row r="11" spans="1:54" x14ac:dyDescent="0.25">
      <c r="C11" s="20" t="s">
        <v>18</v>
      </c>
      <c r="D11" s="21">
        <v>263.96845798399994</v>
      </c>
      <c r="E11" s="20">
        <v>270.11763281199995</v>
      </c>
      <c r="F11" s="20">
        <v>1492.944959054</v>
      </c>
      <c r="G11" s="21">
        <v>251.531123949</v>
      </c>
      <c r="H11" s="21">
        <v>691.67992525600039</v>
      </c>
      <c r="I11" s="21">
        <v>415.25551456579979</v>
      </c>
      <c r="J11" s="21">
        <v>699.64092637919975</v>
      </c>
      <c r="L11" s="20">
        <v>2015</v>
      </c>
      <c r="M11" s="20" t="s">
        <v>33</v>
      </c>
      <c r="N11" s="20" t="s">
        <v>20</v>
      </c>
      <c r="O11" s="21">
        <v>216.16593181500002</v>
      </c>
      <c r="P11" s="20">
        <v>209.26484248399998</v>
      </c>
      <c r="Q11" s="20">
        <v>1162.9067778630001</v>
      </c>
      <c r="R11" s="21">
        <v>1180.4240754309994</v>
      </c>
      <c r="S11" s="21">
        <v>681.69952470450062</v>
      </c>
      <c r="T11" s="21">
        <v>380.37005089159948</v>
      </c>
      <c r="U11" s="21">
        <v>693.81284681090028</v>
      </c>
      <c r="V11" s="21"/>
      <c r="W11" s="20">
        <v>2015</v>
      </c>
      <c r="X11" s="20" t="s">
        <v>33</v>
      </c>
      <c r="Y11" s="20" t="s">
        <v>19</v>
      </c>
      <c r="Z11" s="21">
        <v>141.11798092500001</v>
      </c>
      <c r="AA11" s="20">
        <v>136.63395073499998</v>
      </c>
      <c r="AB11" s="20">
        <v>746.18773088607099</v>
      </c>
      <c r="AC11" s="21">
        <v>647.03696746800017</v>
      </c>
      <c r="AD11" s="21">
        <v>380.38839119599925</v>
      </c>
      <c r="AE11" s="21">
        <v>693.81285969600049</v>
      </c>
      <c r="AF11" s="21"/>
      <c r="AG11" s="20">
        <v>2015</v>
      </c>
      <c r="AH11" s="20" t="s">
        <v>33</v>
      </c>
      <c r="AI11" s="20" t="s">
        <v>18</v>
      </c>
      <c r="AJ11" s="21">
        <v>244.37255650500001</v>
      </c>
      <c r="AK11" s="20">
        <v>236.57805543500001</v>
      </c>
      <c r="AL11" s="20">
        <v>1314.6293248260001</v>
      </c>
      <c r="AM11" s="21">
        <v>224.63100241799981</v>
      </c>
      <c r="AN11" s="21">
        <v>681.89381122150007</v>
      </c>
      <c r="AO11" s="21">
        <v>380.36657831800039</v>
      </c>
      <c r="AP11" s="21">
        <v>693.81285127649926</v>
      </c>
      <c r="AQ11" s="21"/>
      <c r="AR11" s="20">
        <v>2015</v>
      </c>
      <c r="AS11" s="20" t="s">
        <v>34</v>
      </c>
      <c r="AT11" s="20" t="s">
        <v>20</v>
      </c>
      <c r="AU11" s="21">
        <v>237.30961929200001</v>
      </c>
      <c r="AV11" s="20">
        <v>241.59059342799995</v>
      </c>
      <c r="AW11" s="20">
        <v>1334.7818294839999</v>
      </c>
      <c r="AX11" s="21">
        <v>1317.6647349669995</v>
      </c>
      <c r="AY11" s="21">
        <v>693.62446400250064</v>
      </c>
      <c r="AZ11" s="21">
        <v>422.92702028429994</v>
      </c>
      <c r="BA11" s="21">
        <v>700.92182854219936</v>
      </c>
      <c r="BB11" s="21"/>
    </row>
    <row r="12" spans="1:54" x14ac:dyDescent="0.25">
      <c r="A12" s="20">
        <v>2010</v>
      </c>
      <c r="B12" s="20" t="s">
        <v>33</v>
      </c>
      <c r="C12" s="20" t="s">
        <v>20</v>
      </c>
      <c r="D12" s="21">
        <v>218.17765180600003</v>
      </c>
      <c r="E12" s="20">
        <v>212.10760191399993</v>
      </c>
      <c r="F12" s="20">
        <v>1178.0216047820002</v>
      </c>
      <c r="G12" s="21">
        <v>1193.4817716979996</v>
      </c>
      <c r="H12" s="21">
        <v>682.8341776530001</v>
      </c>
      <c r="I12" s="21">
        <v>384.41913523030007</v>
      </c>
      <c r="J12" s="21">
        <v>694.48923691670007</v>
      </c>
      <c r="L12" s="20">
        <v>2015</v>
      </c>
      <c r="M12" s="20" t="s">
        <v>34</v>
      </c>
      <c r="N12" s="20" t="s">
        <v>20</v>
      </c>
      <c r="O12" s="21">
        <v>237.30961929200001</v>
      </c>
      <c r="P12" s="20">
        <v>241.59059342799995</v>
      </c>
      <c r="Q12" s="20">
        <v>1334.7818294839999</v>
      </c>
      <c r="R12" s="21">
        <v>1317.6647349669995</v>
      </c>
      <c r="S12" s="21">
        <v>693.62446400250064</v>
      </c>
      <c r="T12" s="21">
        <v>422.92702028429994</v>
      </c>
      <c r="U12" s="21">
        <v>700.92182854219936</v>
      </c>
      <c r="V12" s="21"/>
      <c r="W12" s="20">
        <v>2015</v>
      </c>
      <c r="X12" s="20" t="s">
        <v>34</v>
      </c>
      <c r="Y12" s="20" t="s">
        <v>19</v>
      </c>
      <c r="Z12" s="21">
        <v>154.92105554</v>
      </c>
      <c r="AA12" s="20">
        <v>157.74065748399997</v>
      </c>
      <c r="AB12" s="20">
        <v>850.44985779748652</v>
      </c>
      <c r="AC12" s="21">
        <v>711.02336957399973</v>
      </c>
      <c r="AD12" s="21">
        <v>422.94791920329976</v>
      </c>
      <c r="AE12" s="21">
        <v>700.92182244270089</v>
      </c>
      <c r="AF12" s="21"/>
      <c r="AG12" s="20">
        <v>2015</v>
      </c>
      <c r="AH12" s="20" t="s">
        <v>34</v>
      </c>
      <c r="AI12" s="20" t="s">
        <v>18</v>
      </c>
      <c r="AJ12" s="21">
        <v>268.27519888399996</v>
      </c>
      <c r="AK12" s="20">
        <v>273.12381971199994</v>
      </c>
      <c r="AL12" s="20">
        <v>1508.9279825570002</v>
      </c>
      <c r="AM12" s="21">
        <v>257.44329374600028</v>
      </c>
      <c r="AN12" s="21">
        <v>693.83028167449947</v>
      </c>
      <c r="AO12" s="21">
        <v>422.92319745880059</v>
      </c>
      <c r="AP12" s="21">
        <v>700.92181596769979</v>
      </c>
      <c r="AQ12" s="21"/>
      <c r="AR12" s="20">
        <v>2015</v>
      </c>
      <c r="AS12" s="20" t="s">
        <v>35</v>
      </c>
      <c r="AT12" s="20" t="s">
        <v>20</v>
      </c>
      <c r="AU12" s="21">
        <v>237.06025430600002</v>
      </c>
      <c r="AV12" s="20">
        <v>245.0856515159999</v>
      </c>
      <c r="AW12" s="20">
        <v>1353.3655377939997</v>
      </c>
      <c r="AX12" s="21">
        <v>1316.0474819490009</v>
      </c>
      <c r="AY12" s="21">
        <v>693.48330241799886</v>
      </c>
      <c r="AZ12" s="21">
        <v>422.42519348000087</v>
      </c>
      <c r="BA12" s="21">
        <v>700.83798853699864</v>
      </c>
      <c r="BB12" s="21"/>
    </row>
    <row r="13" spans="1:54" x14ac:dyDescent="0.25">
      <c r="C13" s="20" t="s">
        <v>19</v>
      </c>
      <c r="D13" s="21">
        <v>142.43127697000003</v>
      </c>
      <c r="E13" s="20">
        <v>138.49009026199997</v>
      </c>
      <c r="F13" s="20">
        <v>755.43044832236944</v>
      </c>
      <c r="G13" s="21">
        <v>653.12507094199941</v>
      </c>
      <c r="H13" s="21">
        <v>384.43770058360042</v>
      </c>
      <c r="I13" s="21">
        <v>694.48923533439984</v>
      </c>
      <c r="L13" s="20">
        <v>2015</v>
      </c>
      <c r="M13" s="20" t="s">
        <v>35</v>
      </c>
      <c r="N13" s="20" t="s">
        <v>20</v>
      </c>
      <c r="O13" s="21">
        <v>237.06025430600002</v>
      </c>
      <c r="P13" s="20">
        <v>245.0856515159999</v>
      </c>
      <c r="Q13" s="20">
        <v>1353.3655377939997</v>
      </c>
      <c r="R13" s="21">
        <v>1316.0474819490009</v>
      </c>
      <c r="S13" s="21">
        <v>693.48330241799886</v>
      </c>
      <c r="T13" s="21">
        <v>422.42519348000087</v>
      </c>
      <c r="U13" s="21">
        <v>700.83798853699864</v>
      </c>
      <c r="V13" s="21"/>
      <c r="W13" s="20">
        <v>2015</v>
      </c>
      <c r="X13" s="20" t="s">
        <v>35</v>
      </c>
      <c r="Y13" s="20" t="s">
        <v>19</v>
      </c>
      <c r="Z13" s="21">
        <v>154.75826447</v>
      </c>
      <c r="AA13" s="20">
        <v>160.02280880199996</v>
      </c>
      <c r="AB13" s="20">
        <v>860.49421789320968</v>
      </c>
      <c r="AC13" s="21">
        <v>710.2670665600001</v>
      </c>
      <c r="AD13" s="21">
        <v>422.44627742839998</v>
      </c>
      <c r="AE13" s="21">
        <v>700.83797949160044</v>
      </c>
      <c r="AF13" s="21"/>
      <c r="AG13" s="20">
        <v>2015</v>
      </c>
      <c r="AH13" s="20" t="s">
        <v>35</v>
      </c>
      <c r="AI13" s="20" t="s">
        <v>18</v>
      </c>
      <c r="AJ13" s="21">
        <v>267.993295262</v>
      </c>
      <c r="AK13" s="20">
        <v>277.07532372599991</v>
      </c>
      <c r="AL13" s="20">
        <v>1529.9360537699997</v>
      </c>
      <c r="AM13" s="21">
        <v>257.05615448300028</v>
      </c>
      <c r="AN13" s="21">
        <v>693.68992344649996</v>
      </c>
      <c r="AO13" s="21">
        <v>422.42139318310001</v>
      </c>
      <c r="AP13" s="21">
        <v>700.83795612940048</v>
      </c>
      <c r="AQ13" s="21"/>
      <c r="AR13" s="20">
        <v>2020</v>
      </c>
      <c r="AS13" s="20" t="s">
        <v>5</v>
      </c>
      <c r="AT13" s="20" t="s">
        <v>20</v>
      </c>
      <c r="AU13" s="21">
        <v>216.07548637799999</v>
      </c>
      <c r="AV13" s="20">
        <v>211.81354180999998</v>
      </c>
      <c r="AW13" s="20">
        <v>1176.4585185700003</v>
      </c>
      <c r="AX13" s="21">
        <v>1179.9231721769997</v>
      </c>
      <c r="AY13" s="21">
        <v>681.64817794499959</v>
      </c>
      <c r="AZ13" s="21">
        <v>380.21811483030024</v>
      </c>
      <c r="BA13" s="21">
        <v>693.78245828970012</v>
      </c>
      <c r="BB13" s="21"/>
    </row>
    <row r="14" spans="1:54" x14ac:dyDescent="0.25">
      <c r="C14" s="20" t="s">
        <v>18</v>
      </c>
      <c r="D14" s="21">
        <v>246.64677776200003</v>
      </c>
      <c r="E14" s="20">
        <v>239.79191641599991</v>
      </c>
      <c r="F14" s="20">
        <v>1331.7161104410004</v>
      </c>
      <c r="G14" s="21">
        <v>227.75294795499974</v>
      </c>
      <c r="H14" s="21">
        <v>683.0294846610002</v>
      </c>
      <c r="I14" s="21">
        <v>384.41562257770011</v>
      </c>
      <c r="J14" s="21">
        <v>694.48924018729986</v>
      </c>
      <c r="L14" s="20"/>
      <c r="M14" s="20"/>
      <c r="N14" s="20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0"/>
      <c r="Z14" s="21"/>
      <c r="AA14" s="20"/>
      <c r="AB14" s="20"/>
      <c r="AC14" s="21"/>
      <c r="AD14" s="21"/>
      <c r="AE14" s="21"/>
      <c r="AF14" s="21"/>
      <c r="AG14" s="20"/>
      <c r="AH14" s="20"/>
      <c r="AI14" s="20"/>
      <c r="AJ14" s="21"/>
      <c r="AK14" s="20"/>
      <c r="AL14" s="20"/>
      <c r="AM14" s="21"/>
      <c r="AN14" s="21"/>
      <c r="AO14" s="21"/>
      <c r="AP14" s="21"/>
      <c r="AQ14" s="21"/>
      <c r="AR14" s="20">
        <v>2020</v>
      </c>
      <c r="AS14" s="20" t="s">
        <v>36</v>
      </c>
      <c r="AT14" s="20" t="s">
        <v>20</v>
      </c>
      <c r="AU14" s="21">
        <v>244.08311768099998</v>
      </c>
      <c r="AV14" s="20">
        <v>252.750567504</v>
      </c>
      <c r="AW14" s="20">
        <v>1394.1192193449999</v>
      </c>
      <c r="AX14" s="21">
        <v>1361.6307829040004</v>
      </c>
      <c r="AY14" s="21">
        <v>697.44457630799934</v>
      </c>
      <c r="AZ14" s="21">
        <v>436.56039075580065</v>
      </c>
      <c r="BA14" s="21">
        <v>703.19921550219988</v>
      </c>
      <c r="BB14" s="21"/>
    </row>
    <row r="15" spans="1:54" x14ac:dyDescent="0.25">
      <c r="A15" s="20">
        <v>2010</v>
      </c>
      <c r="B15" s="20" t="s">
        <v>34</v>
      </c>
      <c r="C15" s="20" t="s">
        <v>20</v>
      </c>
      <c r="D15" s="21">
        <v>240.56454690500001</v>
      </c>
      <c r="E15" s="20">
        <v>246.23738669200003</v>
      </c>
      <c r="F15" s="20">
        <v>1359.4886529689998</v>
      </c>
      <c r="G15" s="21">
        <v>1338.7917756419999</v>
      </c>
      <c r="H15" s="21">
        <v>695.46025128899964</v>
      </c>
      <c r="I15" s="21">
        <v>429.47835000030045</v>
      </c>
      <c r="J15" s="21">
        <v>702.01618650269847</v>
      </c>
      <c r="L15" s="20">
        <v>2020</v>
      </c>
      <c r="M15" s="20" t="s">
        <v>5</v>
      </c>
      <c r="N15" s="20" t="s">
        <v>20</v>
      </c>
      <c r="O15" s="21">
        <v>216.07548637799999</v>
      </c>
      <c r="P15" s="20">
        <v>211.81354180999998</v>
      </c>
      <c r="Q15" s="20">
        <v>1176.4585185700003</v>
      </c>
      <c r="R15" s="21">
        <v>1179.9231721769997</v>
      </c>
      <c r="S15" s="21">
        <v>681.64817794499959</v>
      </c>
      <c r="T15" s="21">
        <v>380.21811483030024</v>
      </c>
      <c r="U15" s="21">
        <v>693.78245828970012</v>
      </c>
      <c r="V15" s="21"/>
      <c r="W15" s="20">
        <v>2020</v>
      </c>
      <c r="X15" s="20" t="s">
        <v>5</v>
      </c>
      <c r="Y15" s="20" t="s">
        <v>19</v>
      </c>
      <c r="Z15" s="21">
        <v>141.05893610999999</v>
      </c>
      <c r="AA15" s="20">
        <v>138.29815926599997</v>
      </c>
      <c r="AB15" s="20">
        <v>753.55664175795096</v>
      </c>
      <c r="AC15" s="21">
        <v>646.76214332599943</v>
      </c>
      <c r="AD15" s="21">
        <v>380.23660227650043</v>
      </c>
      <c r="AE15" s="21">
        <v>693.78242723749963</v>
      </c>
      <c r="AF15" s="21"/>
      <c r="AG15" s="20">
        <v>2020</v>
      </c>
      <c r="AH15" s="20" t="s">
        <v>5</v>
      </c>
      <c r="AI15" s="20" t="s">
        <v>18</v>
      </c>
      <c r="AJ15" s="21">
        <v>244.27030920599998</v>
      </c>
      <c r="AK15" s="20">
        <v>239.45960214799996</v>
      </c>
      <c r="AL15" s="20">
        <v>1329.9489817760004</v>
      </c>
      <c r="AM15" s="21">
        <v>224.49057237199975</v>
      </c>
      <c r="AN15" s="21">
        <v>681.8430404174992</v>
      </c>
      <c r="AO15" s="21">
        <v>380.21464116530069</v>
      </c>
      <c r="AP15" s="21">
        <v>693.78246291519963</v>
      </c>
      <c r="AQ15" s="21"/>
      <c r="AR15" s="20">
        <v>2020</v>
      </c>
      <c r="AS15" s="20" t="s">
        <v>34</v>
      </c>
      <c r="AT15" s="20" t="s">
        <v>20</v>
      </c>
      <c r="AU15" s="21">
        <v>232.08845551499999</v>
      </c>
      <c r="AV15" s="20">
        <v>234.17263714599997</v>
      </c>
      <c r="AW15" s="20">
        <v>1295.3408662510001</v>
      </c>
      <c r="AX15" s="21">
        <v>1283.7750463510004</v>
      </c>
      <c r="AY15" s="21">
        <v>690.67967054999917</v>
      </c>
      <c r="AZ15" s="21">
        <v>412.41811992649991</v>
      </c>
      <c r="BA15" s="21">
        <v>699.1663442604995</v>
      </c>
      <c r="BB15" s="21"/>
    </row>
    <row r="16" spans="1:54" x14ac:dyDescent="0.25">
      <c r="C16" s="20" t="s">
        <v>19</v>
      </c>
      <c r="D16" s="21">
        <v>157.04594547500002</v>
      </c>
      <c r="E16" s="20">
        <v>160.77471662500005</v>
      </c>
      <c r="F16" s="20">
        <v>865.54187394329995</v>
      </c>
      <c r="G16" s="21">
        <v>720.87374439200005</v>
      </c>
      <c r="H16" s="21">
        <v>429.49961460019995</v>
      </c>
      <c r="I16" s="21">
        <v>702.01618798780009</v>
      </c>
      <c r="L16" s="20">
        <v>2020</v>
      </c>
      <c r="M16" s="20" t="s">
        <v>36</v>
      </c>
      <c r="N16" s="20" t="s">
        <v>20</v>
      </c>
      <c r="O16" s="21">
        <v>244.08311768099998</v>
      </c>
      <c r="P16" s="20">
        <v>252.750567504</v>
      </c>
      <c r="Q16" s="20">
        <v>1394.1192193449999</v>
      </c>
      <c r="R16" s="21">
        <v>1361.6307829040004</v>
      </c>
      <c r="S16" s="21">
        <v>697.44457630799934</v>
      </c>
      <c r="T16" s="21">
        <v>436.56039075580065</v>
      </c>
      <c r="U16" s="21">
        <v>703.19921550219988</v>
      </c>
      <c r="V16" s="21"/>
      <c r="W16" s="20">
        <v>2020</v>
      </c>
      <c r="X16" s="20" t="s">
        <v>36</v>
      </c>
      <c r="Y16" s="20" t="s">
        <v>19</v>
      </c>
      <c r="Z16" s="21">
        <v>159.34294759499997</v>
      </c>
      <c r="AA16" s="20">
        <v>165.02744693700001</v>
      </c>
      <c r="AB16" s="20">
        <v>886.18990988012035</v>
      </c>
      <c r="AC16" s="21">
        <v>731.5214238799997</v>
      </c>
      <c r="AD16" s="21">
        <v>436.5821383655998</v>
      </c>
      <c r="AE16" s="21">
        <v>703.19922115439977</v>
      </c>
      <c r="AF16" s="21"/>
      <c r="AG16" s="20">
        <v>2020</v>
      </c>
      <c r="AH16" s="20" t="s">
        <v>36</v>
      </c>
      <c r="AI16" s="20" t="s">
        <v>18</v>
      </c>
      <c r="AJ16" s="21">
        <v>275.93254388699995</v>
      </c>
      <c r="AK16" s="20">
        <v>285.740726241</v>
      </c>
      <c r="AL16" s="20">
        <v>1576.0067682620002</v>
      </c>
      <c r="AM16" s="21">
        <v>267.9548164539994</v>
      </c>
      <c r="AN16" s="21">
        <v>697.65431550000039</v>
      </c>
      <c r="AO16" s="21">
        <v>436.55644313099992</v>
      </c>
      <c r="AP16" s="21">
        <v>703.19921652499988</v>
      </c>
      <c r="AQ16" s="21"/>
      <c r="AR16" s="20">
        <v>2020</v>
      </c>
      <c r="AS16" s="20" t="s">
        <v>37</v>
      </c>
      <c r="AT16" s="20" t="s">
        <v>20</v>
      </c>
      <c r="AU16" s="21">
        <v>205.17410460700003</v>
      </c>
      <c r="AV16" s="20">
        <v>200.25813536999996</v>
      </c>
      <c r="AW16" s="20">
        <v>1115.0195379829997</v>
      </c>
      <c r="AX16" s="21">
        <v>1109.0806261710002</v>
      </c>
      <c r="AY16" s="21">
        <v>675.49923273750028</v>
      </c>
      <c r="AZ16" s="21">
        <v>358.24651497159994</v>
      </c>
      <c r="BA16" s="21">
        <v>690.11716815989939</v>
      </c>
      <c r="BB16" s="21"/>
    </row>
    <row r="17" spans="1:54" x14ac:dyDescent="0.25">
      <c r="C17" s="20" t="s">
        <v>18</v>
      </c>
      <c r="D17" s="21">
        <v>271.95484893500003</v>
      </c>
      <c r="E17" s="20">
        <v>278.37722036500008</v>
      </c>
      <c r="F17" s="20">
        <v>1536.8581843330001</v>
      </c>
      <c r="G17" s="21">
        <v>262.49447823999952</v>
      </c>
      <c r="H17" s="21">
        <v>695.66779634500062</v>
      </c>
      <c r="I17" s="21">
        <v>429.47444829489905</v>
      </c>
      <c r="J17" s="21">
        <v>702.01620348710048</v>
      </c>
      <c r="L17" s="20">
        <v>2020</v>
      </c>
      <c r="M17" s="20" t="s">
        <v>34</v>
      </c>
      <c r="N17" s="20" t="s">
        <v>20</v>
      </c>
      <c r="O17" s="21">
        <v>232.08845551499999</v>
      </c>
      <c r="P17" s="20">
        <v>234.17263714599997</v>
      </c>
      <c r="Q17" s="20">
        <v>1295.3408662510001</v>
      </c>
      <c r="R17" s="21">
        <v>1283.7750463510004</v>
      </c>
      <c r="S17" s="21">
        <v>690.67967054999917</v>
      </c>
      <c r="T17" s="21">
        <v>412.41811992649991</v>
      </c>
      <c r="U17" s="21">
        <v>699.1663442604995</v>
      </c>
      <c r="V17" s="21"/>
      <c r="W17" s="20">
        <v>2020</v>
      </c>
      <c r="X17" s="20" t="s">
        <v>34</v>
      </c>
      <c r="Y17" s="20" t="s">
        <v>19</v>
      </c>
      <c r="Z17" s="21">
        <v>151.512562425</v>
      </c>
      <c r="AA17" s="20">
        <v>152.89720687499999</v>
      </c>
      <c r="AB17" s="20">
        <v>826.34540318908239</v>
      </c>
      <c r="AC17" s="21">
        <v>695.22248529199976</v>
      </c>
      <c r="AD17" s="21">
        <v>412.43840293079984</v>
      </c>
      <c r="AE17" s="21">
        <v>699.16635323720084</v>
      </c>
      <c r="AF17" s="21"/>
      <c r="AG17" s="20">
        <v>2020</v>
      </c>
      <c r="AH17" s="20" t="s">
        <v>34</v>
      </c>
      <c r="AI17" s="20" t="s">
        <v>18</v>
      </c>
      <c r="AJ17" s="21">
        <v>262.37274640499999</v>
      </c>
      <c r="AK17" s="20">
        <v>264.73750124499998</v>
      </c>
      <c r="AL17" s="20">
        <v>1464.3413484470002</v>
      </c>
      <c r="AM17" s="21">
        <v>249.34066481699944</v>
      </c>
      <c r="AN17" s="21">
        <v>690.88280024699998</v>
      </c>
      <c r="AO17" s="21">
        <v>412.41438286950006</v>
      </c>
      <c r="AP17" s="21">
        <v>699.16633596950032</v>
      </c>
      <c r="AQ17" s="21"/>
      <c r="AR17" s="20">
        <v>2020</v>
      </c>
      <c r="AS17" s="20" t="s">
        <v>38</v>
      </c>
      <c r="AT17" s="20" t="s">
        <v>20</v>
      </c>
      <c r="AU17" s="21">
        <v>207.420784037</v>
      </c>
      <c r="AV17" s="20">
        <v>199.50798416999999</v>
      </c>
      <c r="AW17" s="20">
        <v>1111.0303758290004</v>
      </c>
      <c r="AX17" s="21">
        <v>1123.6617879289995</v>
      </c>
      <c r="AY17" s="21">
        <v>676.76684181300016</v>
      </c>
      <c r="AZ17" s="21">
        <v>362.76835145750056</v>
      </c>
      <c r="BA17" s="21">
        <v>690.87253476449951</v>
      </c>
      <c r="BB17" s="21"/>
    </row>
    <row r="18" spans="1:54" x14ac:dyDescent="0.25">
      <c r="A18" s="20">
        <v>2010</v>
      </c>
      <c r="B18" s="20" t="s">
        <v>35</v>
      </c>
      <c r="C18" s="20" t="s">
        <v>20</v>
      </c>
      <c r="D18" s="21">
        <v>241.29399489499994</v>
      </c>
      <c r="E18" s="20">
        <v>251.11301065000001</v>
      </c>
      <c r="F18" s="20">
        <v>1385.412771279</v>
      </c>
      <c r="G18" s="21">
        <v>1343.528030787</v>
      </c>
      <c r="H18" s="21">
        <v>695.8711895309998</v>
      </c>
      <c r="I18" s="21">
        <v>430.94669162150012</v>
      </c>
      <c r="J18" s="21">
        <v>702.26145123649985</v>
      </c>
      <c r="L18" s="20">
        <v>2020</v>
      </c>
      <c r="M18" s="20" t="s">
        <v>37</v>
      </c>
      <c r="N18" s="20" t="s">
        <v>20</v>
      </c>
      <c r="O18" s="21">
        <v>205.17410460700003</v>
      </c>
      <c r="P18" s="20">
        <v>200.25813536999996</v>
      </c>
      <c r="Q18" s="20">
        <v>1115.0195379829997</v>
      </c>
      <c r="R18" s="21">
        <v>1109.0806261710002</v>
      </c>
      <c r="S18" s="21">
        <v>675.49923273750028</v>
      </c>
      <c r="T18" s="21">
        <v>358.24651497159994</v>
      </c>
      <c r="U18" s="21">
        <v>690.11716815989939</v>
      </c>
      <c r="V18" s="21"/>
      <c r="W18" s="20">
        <v>2020</v>
      </c>
      <c r="X18" s="20" t="s">
        <v>37</v>
      </c>
      <c r="Y18" s="20" t="s">
        <v>19</v>
      </c>
      <c r="Z18" s="21">
        <v>133.94226896500001</v>
      </c>
      <c r="AA18" s="20">
        <v>130.75332287899997</v>
      </c>
      <c r="AB18" s="20">
        <v>714.66647421573532</v>
      </c>
      <c r="AC18" s="21">
        <v>613.76956165399997</v>
      </c>
      <c r="AD18" s="21">
        <v>358.26393386060022</v>
      </c>
      <c r="AE18" s="21">
        <v>690.11718488540009</v>
      </c>
      <c r="AF18" s="21"/>
      <c r="AG18" s="20">
        <v>2020</v>
      </c>
      <c r="AH18" s="20" t="s">
        <v>37</v>
      </c>
      <c r="AI18" s="20" t="s">
        <v>18</v>
      </c>
      <c r="AJ18" s="21">
        <v>231.94644988900001</v>
      </c>
      <c r="AK18" s="20">
        <v>226.39591313700001</v>
      </c>
      <c r="AL18" s="20">
        <v>1260.4941890699999</v>
      </c>
      <c r="AM18" s="21">
        <v>207.5728876310003</v>
      </c>
      <c r="AN18" s="21">
        <v>675.6893037149996</v>
      </c>
      <c r="AO18" s="21">
        <v>358.24325772519978</v>
      </c>
      <c r="AP18" s="21">
        <v>690.11716883280042</v>
      </c>
      <c r="AQ18" s="21"/>
      <c r="AR18" s="20">
        <v>2020</v>
      </c>
      <c r="AS18" s="20" t="s">
        <v>39</v>
      </c>
      <c r="AT18" s="20" t="s">
        <v>20</v>
      </c>
      <c r="AU18" s="21">
        <v>198.30572830500003</v>
      </c>
      <c r="AV18" s="20">
        <v>185.801144502</v>
      </c>
      <c r="AW18" s="20">
        <v>1038.1515385290002</v>
      </c>
      <c r="AX18" s="21">
        <v>1064.4975584189999</v>
      </c>
      <c r="AY18" s="21">
        <v>671.62600395899926</v>
      </c>
      <c r="AZ18" s="21">
        <v>344.42207673810071</v>
      </c>
      <c r="BA18" s="21">
        <v>687.80786954789937</v>
      </c>
      <c r="BB18" s="21"/>
    </row>
    <row r="19" spans="1:54" x14ac:dyDescent="0.25">
      <c r="C19" s="20" t="s">
        <v>19</v>
      </c>
      <c r="D19" s="21">
        <v>157.52214552499996</v>
      </c>
      <c r="E19" s="20">
        <v>163.958288815</v>
      </c>
      <c r="F19" s="20">
        <v>880.0757848166686</v>
      </c>
      <c r="G19" s="21">
        <v>723.07974067999987</v>
      </c>
      <c r="H19" s="21">
        <v>430.96823642549998</v>
      </c>
      <c r="I19" s="21">
        <v>702.26146821450038</v>
      </c>
      <c r="L19" s="20">
        <v>2020</v>
      </c>
      <c r="M19" s="20" t="s">
        <v>38</v>
      </c>
      <c r="N19" s="20" t="s">
        <v>20</v>
      </c>
      <c r="O19" s="21">
        <v>207.420784037</v>
      </c>
      <c r="P19" s="20">
        <v>199.50798416999999</v>
      </c>
      <c r="Q19" s="20">
        <v>1111.0303758290004</v>
      </c>
      <c r="R19" s="21">
        <v>1123.6617879289995</v>
      </c>
      <c r="S19" s="21">
        <v>676.76684181300016</v>
      </c>
      <c r="T19" s="21">
        <v>362.76835145750056</v>
      </c>
      <c r="U19" s="21">
        <v>690.87253476449951</v>
      </c>
      <c r="V19" s="21"/>
      <c r="W19" s="20">
        <v>2020</v>
      </c>
      <c r="X19" s="20" t="s">
        <v>38</v>
      </c>
      <c r="Y19" s="20" t="s">
        <v>19</v>
      </c>
      <c r="Z19" s="21">
        <v>135.40895181499999</v>
      </c>
      <c r="AA19" s="20">
        <v>130.263417589</v>
      </c>
      <c r="AB19" s="20">
        <v>713.57325955005911</v>
      </c>
      <c r="AC19" s="21">
        <v>620.57029196399981</v>
      </c>
      <c r="AD19" s="21">
        <v>362.78578812390015</v>
      </c>
      <c r="AE19" s="21">
        <v>690.87253449210016</v>
      </c>
      <c r="AF19" s="21"/>
      <c r="AG19" s="20">
        <v>2020</v>
      </c>
      <c r="AH19" s="20" t="s">
        <v>38</v>
      </c>
      <c r="AI19" s="20" t="s">
        <v>18</v>
      </c>
      <c r="AJ19" s="21">
        <v>234.48628949899998</v>
      </c>
      <c r="AK19" s="20">
        <v>225.54763976700002</v>
      </c>
      <c r="AL19" s="20">
        <v>1255.9847474870005</v>
      </c>
      <c r="AM19" s="21">
        <v>211.05953304799931</v>
      </c>
      <c r="AN19" s="21">
        <v>676.95719558250016</v>
      </c>
      <c r="AO19" s="21">
        <v>362.76500824150025</v>
      </c>
      <c r="AP19" s="21">
        <v>690.87253637499998</v>
      </c>
      <c r="AR19" s="20">
        <v>2010</v>
      </c>
      <c r="AS19" s="20" t="s">
        <v>5</v>
      </c>
      <c r="AT19" s="20" t="s">
        <v>19</v>
      </c>
      <c r="AU19" s="21">
        <v>146.36378138500001</v>
      </c>
      <c r="AV19" s="20">
        <v>145.97028205099997</v>
      </c>
      <c r="AW19" s="20">
        <v>791.66859322459175</v>
      </c>
      <c r="AY19" s="21">
        <v>671.35389216999943</v>
      </c>
      <c r="AZ19" s="21">
        <v>396.59315343380013</v>
      </c>
      <c r="BA19" s="21">
        <v>696.51459675620026</v>
      </c>
      <c r="BB19" s="21"/>
    </row>
    <row r="20" spans="1:54" x14ac:dyDescent="0.25">
      <c r="C20" s="20" t="s">
        <v>18</v>
      </c>
      <c r="D20" s="21">
        <v>272.77947966499994</v>
      </c>
      <c r="E20" s="20">
        <v>283.88951294499998</v>
      </c>
      <c r="F20" s="20">
        <v>1566.1643336080003</v>
      </c>
      <c r="G20" s="21">
        <v>263.62642360599983</v>
      </c>
      <c r="H20" s="21">
        <v>696.08000061999974</v>
      </c>
      <c r="I20" s="21">
        <v>430.94280945000082</v>
      </c>
      <c r="J20" s="21">
        <v>702.2614401059991</v>
      </c>
      <c r="L20" s="20">
        <v>2020</v>
      </c>
      <c r="M20" s="20" t="s">
        <v>39</v>
      </c>
      <c r="N20" s="20" t="s">
        <v>20</v>
      </c>
      <c r="O20" s="21">
        <v>198.30572830500003</v>
      </c>
      <c r="P20" s="20">
        <v>185.801144502</v>
      </c>
      <c r="Q20" s="20">
        <v>1038.1515385290002</v>
      </c>
      <c r="R20" s="21">
        <v>1064.4975584189999</v>
      </c>
      <c r="S20" s="21">
        <v>671.62600395899926</v>
      </c>
      <c r="T20" s="21">
        <v>344.42207673810071</v>
      </c>
      <c r="U20" s="21">
        <v>687.80786954789937</v>
      </c>
      <c r="V20" s="21"/>
      <c r="W20" s="20">
        <v>2020</v>
      </c>
      <c r="X20" s="20" t="s">
        <v>39</v>
      </c>
      <c r="Y20" s="20" t="s">
        <v>19</v>
      </c>
      <c r="Z20" s="21">
        <v>129.45843847500001</v>
      </c>
      <c r="AA20" s="20">
        <v>121.313708625</v>
      </c>
      <c r="AB20" s="20">
        <v>669.29126837916294</v>
      </c>
      <c r="AC20" s="21">
        <v>592.98570586799974</v>
      </c>
      <c r="AD20" s="21">
        <v>344.43845608510014</v>
      </c>
      <c r="AE20" s="21">
        <v>687.80786662689979</v>
      </c>
      <c r="AF20" s="21"/>
      <c r="AG20" s="20">
        <v>2020</v>
      </c>
      <c r="AH20" s="20" t="s">
        <v>39</v>
      </c>
      <c r="AI20" s="20" t="s">
        <v>18</v>
      </c>
      <c r="AJ20" s="21">
        <v>224.18184673500002</v>
      </c>
      <c r="AK20" s="20">
        <v>210.05143081499997</v>
      </c>
      <c r="AL20" s="20">
        <v>1173.5977944030003</v>
      </c>
      <c r="AM20" s="21">
        <v>196.91419820299978</v>
      </c>
      <c r="AN20" s="21">
        <v>671.81140807149995</v>
      </c>
      <c r="AO20" s="21">
        <v>344.41891400149962</v>
      </c>
      <c r="AP20" s="21">
        <v>687.80785777100027</v>
      </c>
      <c r="AR20" s="20">
        <v>2010</v>
      </c>
      <c r="AS20" s="20" t="s">
        <v>31</v>
      </c>
      <c r="AT20" s="20" t="s">
        <v>19</v>
      </c>
      <c r="AU20" s="21">
        <v>150.92598075000001</v>
      </c>
      <c r="AV20" s="20">
        <v>158.68041105</v>
      </c>
      <c r="AW20" s="20">
        <v>853.89478731416727</v>
      </c>
      <c r="AY20" s="21">
        <v>685.53901265399941</v>
      </c>
      <c r="AZ20" s="21">
        <v>410.82625107440049</v>
      </c>
      <c r="BA20" s="21">
        <v>705.36976749160021</v>
      </c>
      <c r="BB20" s="21"/>
    </row>
    <row r="21" spans="1:54" x14ac:dyDescent="0.25">
      <c r="A21" s="20">
        <v>2015</v>
      </c>
      <c r="B21" s="20" t="s">
        <v>5</v>
      </c>
      <c r="C21" s="20" t="s">
        <v>20</v>
      </c>
      <c r="D21" s="21">
        <v>219.63631852000003</v>
      </c>
      <c r="E21" s="20">
        <v>217.00000348399996</v>
      </c>
      <c r="F21" s="20">
        <v>1204.0347592719997</v>
      </c>
      <c r="G21" s="21">
        <v>1203.0359919080001</v>
      </c>
      <c r="H21" s="21">
        <v>683.65649554500033</v>
      </c>
      <c r="I21" s="21">
        <v>387.3852057952995</v>
      </c>
      <c r="J21" s="21">
        <v>694.97968547570053</v>
      </c>
      <c r="AR21" s="20">
        <v>2010</v>
      </c>
      <c r="AS21" s="20" t="s">
        <v>32</v>
      </c>
      <c r="AT21" s="20" t="s">
        <v>19</v>
      </c>
      <c r="AU21" s="21">
        <v>152.43403903999999</v>
      </c>
      <c r="AV21" s="20">
        <v>156.00445278399999</v>
      </c>
      <c r="AW21" s="20">
        <v>840.86991929339752</v>
      </c>
      <c r="AY21" s="21">
        <v>699.4930699140001</v>
      </c>
      <c r="AZ21" s="21">
        <v>415.27988042229958</v>
      </c>
      <c r="BA21" s="21">
        <v>699.64092906370024</v>
      </c>
      <c r="BB21" s="21"/>
    </row>
    <row r="22" spans="1:54" x14ac:dyDescent="0.25">
      <c r="C22" s="20" t="s">
        <v>19</v>
      </c>
      <c r="D22" s="21">
        <v>143.38352740000002</v>
      </c>
      <c r="E22" s="20">
        <v>141.68459011999997</v>
      </c>
      <c r="F22" s="20">
        <v>770.36647300180141</v>
      </c>
      <c r="G22" s="21">
        <v>657.53831603399999</v>
      </c>
      <c r="H22" s="21">
        <v>387.40407469510023</v>
      </c>
      <c r="I22" s="21">
        <v>694.97966565090019</v>
      </c>
      <c r="AR22" s="20">
        <v>2010</v>
      </c>
      <c r="AS22" s="20" t="s">
        <v>33</v>
      </c>
      <c r="AT22" s="20" t="s">
        <v>19</v>
      </c>
      <c r="AU22" s="21">
        <v>142.43127697000003</v>
      </c>
      <c r="AV22" s="20">
        <v>138.49009026199997</v>
      </c>
      <c r="AW22" s="20">
        <v>755.43044832236944</v>
      </c>
      <c r="AY22" s="21">
        <v>653.12507094199941</v>
      </c>
      <c r="AZ22" s="21">
        <v>384.43770058360042</v>
      </c>
      <c r="BA22" s="21">
        <v>694.48923533439984</v>
      </c>
      <c r="BB22" s="21"/>
    </row>
    <row r="23" spans="1:54" x14ac:dyDescent="0.25">
      <c r="C23" s="20" t="s">
        <v>18</v>
      </c>
      <c r="D23" s="21">
        <v>248.29578004000001</v>
      </c>
      <c r="E23" s="20">
        <v>245.32312633999999</v>
      </c>
      <c r="F23" s="20">
        <v>1361.1229552389998</v>
      </c>
      <c r="G23" s="21">
        <v>230.01655728500003</v>
      </c>
      <c r="H23" s="21">
        <v>683.85324309899988</v>
      </c>
      <c r="I23" s="21">
        <v>387.38165910420048</v>
      </c>
      <c r="J23" s="21">
        <v>694.97967889279971</v>
      </c>
      <c r="AR23" s="20">
        <v>2010</v>
      </c>
      <c r="AS23" s="20" t="s">
        <v>34</v>
      </c>
      <c r="AT23" s="20" t="s">
        <v>19</v>
      </c>
      <c r="AU23" s="21">
        <v>157.04594547500002</v>
      </c>
      <c r="AV23" s="20">
        <v>160.77471662500005</v>
      </c>
      <c r="AW23" s="20">
        <v>865.54187394329995</v>
      </c>
      <c r="AY23" s="21">
        <v>720.87374439200005</v>
      </c>
      <c r="AZ23" s="21">
        <v>429.49961460019995</v>
      </c>
      <c r="BA23" s="21">
        <v>702.01618798780009</v>
      </c>
      <c r="BB23" s="21"/>
    </row>
    <row r="24" spans="1:54" x14ac:dyDescent="0.25">
      <c r="A24" s="20">
        <v>2015</v>
      </c>
      <c r="B24" s="20" t="s">
        <v>32</v>
      </c>
      <c r="C24" s="20" t="s">
        <v>20</v>
      </c>
      <c r="D24" s="21">
        <v>216.86189423200008</v>
      </c>
      <c r="E24" s="20">
        <v>215.42068834999995</v>
      </c>
      <c r="F24" s="20">
        <v>1195.6379679119996</v>
      </c>
      <c r="G24" s="21">
        <v>1184.9433008160004</v>
      </c>
      <c r="H24" s="21">
        <v>682.09140464700022</v>
      </c>
      <c r="I24" s="21">
        <v>381.77100427979985</v>
      </c>
      <c r="J24" s="21">
        <v>694.04684976320095</v>
      </c>
      <c r="AR24" s="20">
        <v>2010</v>
      </c>
      <c r="AS24" s="20" t="s">
        <v>35</v>
      </c>
      <c r="AT24" s="20" t="s">
        <v>19</v>
      </c>
      <c r="AU24" s="21">
        <v>157.52214552499996</v>
      </c>
      <c r="AV24" s="20">
        <v>163.958288815</v>
      </c>
      <c r="AW24" s="20">
        <v>880.0757848166686</v>
      </c>
      <c r="AY24" s="21">
        <v>723.07974067999987</v>
      </c>
      <c r="AZ24" s="21">
        <v>430.96823642549998</v>
      </c>
      <c r="BA24" s="21">
        <v>702.26146821450038</v>
      </c>
      <c r="BB24" s="21"/>
    </row>
    <row r="25" spans="1:54" x14ac:dyDescent="0.25">
      <c r="C25" s="20" t="s">
        <v>19</v>
      </c>
      <c r="D25" s="21">
        <v>141.57232084000006</v>
      </c>
      <c r="E25" s="20">
        <v>140.65346110399994</v>
      </c>
      <c r="F25" s="20">
        <v>764.42885052256634</v>
      </c>
      <c r="G25" s="21">
        <v>649.14100634200008</v>
      </c>
      <c r="H25" s="21">
        <v>381.78968317240037</v>
      </c>
      <c r="I25" s="21">
        <v>694.04684950560022</v>
      </c>
      <c r="AR25" s="20">
        <v>2015</v>
      </c>
      <c r="AS25" s="20" t="s">
        <v>5</v>
      </c>
      <c r="AT25" s="20" t="s">
        <v>19</v>
      </c>
      <c r="AU25" s="21">
        <v>143.38352740000002</v>
      </c>
      <c r="AV25" s="20">
        <v>141.68459011999997</v>
      </c>
      <c r="AW25" s="20">
        <v>770.36647300180141</v>
      </c>
      <c r="AY25" s="21">
        <v>657.53831603399999</v>
      </c>
      <c r="AZ25" s="21">
        <v>387.40407469510023</v>
      </c>
      <c r="BA25" s="21">
        <v>694.97966565090019</v>
      </c>
      <c r="BB25" s="21"/>
    </row>
    <row r="26" spans="1:54" x14ac:dyDescent="0.25">
      <c r="C26" s="20" t="s">
        <v>18</v>
      </c>
      <c r="D26" s="21">
        <v>245.15933226400006</v>
      </c>
      <c r="E26" s="20">
        <v>243.53775966199998</v>
      </c>
      <c r="F26" s="20">
        <v>1351.6305751129998</v>
      </c>
      <c r="G26" s="21">
        <v>225.71090317600027</v>
      </c>
      <c r="H26" s="21">
        <v>682.28723768849977</v>
      </c>
      <c r="I26" s="21">
        <v>381.76753172510053</v>
      </c>
      <c r="J26" s="21">
        <v>694.04686037139982</v>
      </c>
      <c r="AR26" s="20">
        <v>2015</v>
      </c>
      <c r="AS26" s="20" t="s">
        <v>32</v>
      </c>
      <c r="AT26" s="20" t="s">
        <v>19</v>
      </c>
      <c r="AU26" s="21">
        <v>141.57232084000006</v>
      </c>
      <c r="AV26" s="20">
        <v>140.65346110399994</v>
      </c>
      <c r="AW26" s="20">
        <v>764.42885052256634</v>
      </c>
      <c r="AY26" s="21">
        <v>649.14100634200008</v>
      </c>
      <c r="AZ26" s="21">
        <v>381.78968317240037</v>
      </c>
      <c r="BA26" s="21">
        <v>694.04684950560022</v>
      </c>
      <c r="BB26" s="21"/>
    </row>
    <row r="27" spans="1:54" x14ac:dyDescent="0.25">
      <c r="A27" s="20">
        <v>2015</v>
      </c>
      <c r="B27" s="20" t="s">
        <v>36</v>
      </c>
      <c r="C27" s="20" t="s">
        <v>20</v>
      </c>
      <c r="D27" s="21">
        <v>250.190789395</v>
      </c>
      <c r="E27" s="20">
        <v>261.29376035599995</v>
      </c>
      <c r="F27" s="20">
        <v>1439.543004915</v>
      </c>
      <c r="G27" s="21">
        <v>1401.2745630810002</v>
      </c>
      <c r="H27" s="21">
        <v>700.88935796550049</v>
      </c>
      <c r="I27" s="21">
        <v>448.85361161150013</v>
      </c>
      <c r="J27" s="21">
        <v>705.2527426759998</v>
      </c>
      <c r="AR27" s="20">
        <v>2015</v>
      </c>
      <c r="AS27" s="20" t="s">
        <v>36</v>
      </c>
      <c r="AT27" s="20" t="s">
        <v>19</v>
      </c>
      <c r="AU27" s="21">
        <v>163.33017302499999</v>
      </c>
      <c r="AV27" s="20">
        <v>170.60560143499995</v>
      </c>
      <c r="AW27" s="20">
        <v>913.99658602534203</v>
      </c>
      <c r="AY27" s="21">
        <v>750.00520950400005</v>
      </c>
      <c r="AZ27" s="21">
        <v>448.87605274929956</v>
      </c>
      <c r="BA27" s="21">
        <v>705.25275042670137</v>
      </c>
      <c r="BB27" s="21"/>
    </row>
    <row r="28" spans="1:54" x14ac:dyDescent="0.25">
      <c r="C28" s="20" t="s">
        <v>19</v>
      </c>
      <c r="D28" s="21">
        <v>163.33017302499999</v>
      </c>
      <c r="E28" s="20">
        <v>170.60560143499995</v>
      </c>
      <c r="F28" s="20">
        <v>913.99658602534203</v>
      </c>
      <c r="G28" s="21">
        <v>750.00520950400005</v>
      </c>
      <c r="H28" s="21">
        <v>448.87605274929956</v>
      </c>
      <c r="I28" s="21">
        <v>705.25275042670137</v>
      </c>
      <c r="AR28" s="20">
        <v>2015</v>
      </c>
      <c r="AS28" s="20" t="s">
        <v>33</v>
      </c>
      <c r="AT28" s="20" t="s">
        <v>19</v>
      </c>
      <c r="AU28" s="21">
        <v>141.11798092500001</v>
      </c>
      <c r="AV28" s="20">
        <v>136.63395073499998</v>
      </c>
      <c r="AW28" s="20">
        <v>746.18773088607099</v>
      </c>
      <c r="AY28" s="21">
        <v>647.03696746800017</v>
      </c>
      <c r="AZ28" s="21">
        <v>380.38839119599925</v>
      </c>
      <c r="BA28" s="21">
        <v>693.81285969600049</v>
      </c>
      <c r="BB28" s="21"/>
    </row>
    <row r="29" spans="1:54" x14ac:dyDescent="0.25">
      <c r="C29" s="20" t="s">
        <v>18</v>
      </c>
      <c r="D29" s="21">
        <v>282.837181165</v>
      </c>
      <c r="E29" s="20">
        <v>295.39916637499994</v>
      </c>
      <c r="F29" s="20">
        <v>1627.3567801700001</v>
      </c>
      <c r="G29" s="21">
        <v>277.4331848319996</v>
      </c>
      <c r="H29" s="21">
        <v>701.10224785650007</v>
      </c>
      <c r="I29" s="21">
        <v>448.84954852479996</v>
      </c>
      <c r="J29" s="21">
        <v>705.25275107669995</v>
      </c>
      <c r="AR29" s="20">
        <v>2015</v>
      </c>
      <c r="AS29" s="20" t="s">
        <v>34</v>
      </c>
      <c r="AT29" s="20" t="s">
        <v>19</v>
      </c>
      <c r="AU29" s="21">
        <v>154.92105554</v>
      </c>
      <c r="AV29" s="20">
        <v>157.74065748399997</v>
      </c>
      <c r="AW29" s="20">
        <v>850.44985779748652</v>
      </c>
      <c r="AY29" s="21">
        <v>711.02336957399973</v>
      </c>
      <c r="AZ29" s="21">
        <v>422.94791920329976</v>
      </c>
      <c r="BA29" s="21">
        <v>700.92182244270089</v>
      </c>
      <c r="BB29" s="21"/>
    </row>
    <row r="30" spans="1:54" x14ac:dyDescent="0.25">
      <c r="A30" s="20">
        <v>2015</v>
      </c>
      <c r="B30" s="20" t="s">
        <v>33</v>
      </c>
      <c r="C30" s="20" t="s">
        <v>20</v>
      </c>
      <c r="D30" s="21">
        <v>216.16593181500002</v>
      </c>
      <c r="E30" s="20">
        <v>209.26484248399998</v>
      </c>
      <c r="F30" s="20">
        <v>1162.9067778630001</v>
      </c>
      <c r="G30" s="21">
        <v>1180.4240754309994</v>
      </c>
      <c r="H30" s="21">
        <v>681.69952470450062</v>
      </c>
      <c r="I30" s="21">
        <v>380.37005089159948</v>
      </c>
      <c r="J30" s="21">
        <v>693.81284681090028</v>
      </c>
      <c r="AR30" s="20">
        <v>2015</v>
      </c>
      <c r="AS30" s="20" t="s">
        <v>35</v>
      </c>
      <c r="AT30" s="20" t="s">
        <v>19</v>
      </c>
      <c r="AU30" s="21">
        <v>154.75826447</v>
      </c>
      <c r="AV30" s="20">
        <v>160.02280880199996</v>
      </c>
      <c r="AW30" s="20">
        <v>860.49421789320968</v>
      </c>
      <c r="AY30" s="21">
        <v>710.2670665600001</v>
      </c>
      <c r="AZ30" s="21">
        <v>422.44627742839998</v>
      </c>
      <c r="BA30" s="21">
        <v>700.83797949160044</v>
      </c>
      <c r="BB30" s="21"/>
    </row>
    <row r="31" spans="1:54" x14ac:dyDescent="0.25">
      <c r="C31" s="20" t="s">
        <v>19</v>
      </c>
      <c r="D31" s="21">
        <v>141.11798092500001</v>
      </c>
      <c r="E31" s="20">
        <v>136.63395073499998</v>
      </c>
      <c r="F31" s="20">
        <v>746.18773088607099</v>
      </c>
      <c r="G31" s="21">
        <v>647.03696746800017</v>
      </c>
      <c r="H31" s="21">
        <v>380.38839119599925</v>
      </c>
      <c r="I31" s="21">
        <v>693.81285969600049</v>
      </c>
      <c r="AR31" s="20">
        <v>2020</v>
      </c>
      <c r="AS31" s="20" t="s">
        <v>5</v>
      </c>
      <c r="AT31" s="20" t="s">
        <v>19</v>
      </c>
      <c r="AU31" s="21">
        <v>141.05893610999999</v>
      </c>
      <c r="AV31" s="20">
        <v>138.29815926599997</v>
      </c>
      <c r="AW31" s="20">
        <v>753.55664175795096</v>
      </c>
      <c r="AY31" s="21">
        <v>646.76214332599943</v>
      </c>
      <c r="AZ31" s="21">
        <v>380.23660227650043</v>
      </c>
      <c r="BA31" s="21">
        <v>693.78242723749963</v>
      </c>
      <c r="BB31" s="21"/>
    </row>
    <row r="32" spans="1:54" x14ac:dyDescent="0.25">
      <c r="C32" s="20" t="s">
        <v>18</v>
      </c>
      <c r="D32" s="21">
        <v>244.37255650500001</v>
      </c>
      <c r="E32" s="20">
        <v>236.57805543500001</v>
      </c>
      <c r="F32" s="20">
        <v>1314.6293248260001</v>
      </c>
      <c r="G32" s="21">
        <v>224.63100241799981</v>
      </c>
      <c r="H32" s="21">
        <v>681.89381122150007</v>
      </c>
      <c r="I32" s="21">
        <v>380.36657831800039</v>
      </c>
      <c r="J32" s="21">
        <v>693.81285127649926</v>
      </c>
      <c r="AR32" s="20">
        <v>2020</v>
      </c>
      <c r="AS32" s="20" t="s">
        <v>36</v>
      </c>
      <c r="AT32" s="20" t="s">
        <v>19</v>
      </c>
      <c r="AU32" s="21">
        <v>159.34294759499997</v>
      </c>
      <c r="AV32" s="20">
        <v>165.02744693700001</v>
      </c>
      <c r="AW32" s="20">
        <v>886.18990988012035</v>
      </c>
      <c r="AY32" s="21">
        <v>731.5214238799997</v>
      </c>
      <c r="AZ32" s="21">
        <v>436.5821383655998</v>
      </c>
      <c r="BA32" s="21">
        <v>703.19922115439977</v>
      </c>
      <c r="BB32" s="21"/>
    </row>
    <row r="33" spans="1:54" x14ac:dyDescent="0.25">
      <c r="A33" s="20">
        <v>2015</v>
      </c>
      <c r="B33" s="20" t="s">
        <v>34</v>
      </c>
      <c r="C33" s="20" t="s">
        <v>20</v>
      </c>
      <c r="D33" s="21">
        <v>237.30961929200001</v>
      </c>
      <c r="E33" s="20">
        <v>241.59059342799995</v>
      </c>
      <c r="F33" s="20">
        <v>1334.7818294839999</v>
      </c>
      <c r="G33" s="21">
        <v>1317.6647349669995</v>
      </c>
      <c r="H33" s="21">
        <v>693.62446400250064</v>
      </c>
      <c r="I33" s="21">
        <v>422.92702028429994</v>
      </c>
      <c r="J33" s="21">
        <v>700.92182854219936</v>
      </c>
      <c r="AR33" s="20">
        <v>2020</v>
      </c>
      <c r="AS33" s="20" t="s">
        <v>34</v>
      </c>
      <c r="AT33" s="20" t="s">
        <v>19</v>
      </c>
      <c r="AU33" s="21">
        <v>151.512562425</v>
      </c>
      <c r="AV33" s="20">
        <v>152.89720687499999</v>
      </c>
      <c r="AW33" s="20">
        <v>826.34540318908239</v>
      </c>
      <c r="AY33" s="21">
        <v>695.22248529199976</v>
      </c>
      <c r="AZ33" s="21">
        <v>412.43840293079984</v>
      </c>
      <c r="BA33" s="21">
        <v>699.16635323720084</v>
      </c>
      <c r="BB33" s="21"/>
    </row>
    <row r="34" spans="1:54" x14ac:dyDescent="0.25">
      <c r="C34" s="20" t="s">
        <v>19</v>
      </c>
      <c r="D34" s="21">
        <v>154.92105554</v>
      </c>
      <c r="E34" s="20">
        <v>157.74065748399997</v>
      </c>
      <c r="F34" s="20">
        <v>850.44985779748652</v>
      </c>
      <c r="G34" s="21">
        <v>711.02336957399973</v>
      </c>
      <c r="H34" s="21">
        <v>422.94791920329976</v>
      </c>
      <c r="I34" s="21">
        <v>700.92182244270089</v>
      </c>
      <c r="AR34" s="20">
        <v>2020</v>
      </c>
      <c r="AS34" s="20" t="s">
        <v>37</v>
      </c>
      <c r="AT34" s="20" t="s">
        <v>19</v>
      </c>
      <c r="AU34" s="21">
        <v>133.94226896500001</v>
      </c>
      <c r="AV34" s="20">
        <v>130.75332287899997</v>
      </c>
      <c r="AW34" s="20">
        <v>714.66647421573532</v>
      </c>
      <c r="AY34" s="21">
        <v>613.76956165399997</v>
      </c>
      <c r="AZ34" s="21">
        <v>358.26393386060022</v>
      </c>
      <c r="BA34" s="21">
        <v>690.11718488540009</v>
      </c>
      <c r="BB34" s="21"/>
    </row>
    <row r="35" spans="1:54" x14ac:dyDescent="0.25">
      <c r="C35" s="20" t="s">
        <v>18</v>
      </c>
      <c r="D35" s="21">
        <v>268.27519888399996</v>
      </c>
      <c r="E35" s="20">
        <v>273.12381971199994</v>
      </c>
      <c r="F35" s="20">
        <v>1508.9279825570002</v>
      </c>
      <c r="G35" s="21">
        <v>257.44329374600028</v>
      </c>
      <c r="H35" s="21">
        <v>693.83028167449947</v>
      </c>
      <c r="I35" s="21">
        <v>422.92319745880059</v>
      </c>
      <c r="J35" s="21">
        <v>700.92181596769979</v>
      </c>
      <c r="AR35" s="20">
        <v>2020</v>
      </c>
      <c r="AS35" s="20" t="s">
        <v>38</v>
      </c>
      <c r="AT35" s="20" t="s">
        <v>19</v>
      </c>
      <c r="AU35" s="21">
        <v>135.40895181499999</v>
      </c>
      <c r="AV35" s="20">
        <v>130.263417589</v>
      </c>
      <c r="AW35" s="20">
        <v>713.57325955005911</v>
      </c>
      <c r="AY35" s="21">
        <v>620.57029196399981</v>
      </c>
      <c r="AZ35" s="21">
        <v>362.78578812390015</v>
      </c>
      <c r="BA35" s="21">
        <v>690.87253449210016</v>
      </c>
      <c r="BB35" s="21"/>
    </row>
    <row r="36" spans="1:54" x14ac:dyDescent="0.25">
      <c r="A36" s="20">
        <v>2015</v>
      </c>
      <c r="B36" s="20" t="s">
        <v>35</v>
      </c>
      <c r="C36" s="20" t="s">
        <v>20</v>
      </c>
      <c r="D36" s="21">
        <v>237.06025430600002</v>
      </c>
      <c r="E36" s="20">
        <v>245.0856515159999</v>
      </c>
      <c r="F36" s="20">
        <v>1353.3655377939997</v>
      </c>
      <c r="G36" s="21">
        <v>1316.0474819490009</v>
      </c>
      <c r="H36" s="21">
        <v>693.48330241799886</v>
      </c>
      <c r="I36" s="21">
        <v>422.42519348000087</v>
      </c>
      <c r="J36" s="21">
        <v>700.83798853699864</v>
      </c>
      <c r="AR36" s="20">
        <v>2020</v>
      </c>
      <c r="AS36" s="20" t="s">
        <v>39</v>
      </c>
      <c r="AT36" s="20" t="s">
        <v>19</v>
      </c>
      <c r="AU36" s="21">
        <v>129.45843847500001</v>
      </c>
      <c r="AV36" s="20">
        <v>121.313708625</v>
      </c>
      <c r="AW36" s="20">
        <v>669.29126837916294</v>
      </c>
      <c r="AY36" s="21">
        <v>592.98570586799974</v>
      </c>
      <c r="AZ36" s="21">
        <v>344.43845608510014</v>
      </c>
      <c r="BA36" s="21">
        <v>687.80786662689979</v>
      </c>
      <c r="BB36" s="21"/>
    </row>
    <row r="37" spans="1:54" x14ac:dyDescent="0.25">
      <c r="C37" s="20" t="s">
        <v>19</v>
      </c>
      <c r="D37" s="21">
        <v>154.75826447</v>
      </c>
      <c r="E37" s="20">
        <v>160.02280880199996</v>
      </c>
      <c r="F37" s="20">
        <v>860.49421789320968</v>
      </c>
      <c r="G37" s="21">
        <v>710.2670665600001</v>
      </c>
      <c r="H37" s="21">
        <v>422.44627742839998</v>
      </c>
      <c r="I37" s="21">
        <v>700.83797949160044</v>
      </c>
      <c r="AR37" s="20">
        <v>2010</v>
      </c>
      <c r="AS37" s="20" t="s">
        <v>5</v>
      </c>
      <c r="AT37" s="20" t="s">
        <v>18</v>
      </c>
      <c r="AU37" s="21">
        <v>253.45665522100003</v>
      </c>
      <c r="AV37" s="20">
        <v>252.74369932299996</v>
      </c>
      <c r="AW37" s="20">
        <v>1400.5750952420003</v>
      </c>
      <c r="AX37" s="21">
        <v>237.10110098299981</v>
      </c>
      <c r="AY37" s="21">
        <v>686.43044840999983</v>
      </c>
      <c r="AZ37" s="21">
        <v>396.57012548560033</v>
      </c>
      <c r="BA37" s="21">
        <v>696.51460533540012</v>
      </c>
      <c r="BB37" s="21"/>
    </row>
    <row r="38" spans="1:54" x14ac:dyDescent="0.25">
      <c r="C38" s="20" t="s">
        <v>18</v>
      </c>
      <c r="D38" s="21">
        <v>267.993295262</v>
      </c>
      <c r="E38" s="20">
        <v>277.07532372599991</v>
      </c>
      <c r="F38" s="20">
        <v>1529.9360537699997</v>
      </c>
      <c r="G38" s="21">
        <v>257.05615448300028</v>
      </c>
      <c r="H38" s="21">
        <v>693.68992344649996</v>
      </c>
      <c r="I38" s="21">
        <v>422.42139318310001</v>
      </c>
      <c r="J38" s="21">
        <v>700.83795612940048</v>
      </c>
      <c r="AR38" s="20">
        <v>2010</v>
      </c>
      <c r="AS38" s="20" t="s">
        <v>31</v>
      </c>
      <c r="AT38" s="20" t="s">
        <v>18</v>
      </c>
      <c r="AU38" s="21">
        <v>261.35696895000001</v>
      </c>
      <c r="AV38" s="20">
        <v>274.75101675000002</v>
      </c>
      <c r="AW38" s="20">
        <v>1521.4312494330004</v>
      </c>
      <c r="AX38" s="21">
        <v>247.85985932400007</v>
      </c>
      <c r="AY38" s="21">
        <v>634.15643705999946</v>
      </c>
      <c r="AZ38" s="21">
        <v>410.80165645039961</v>
      </c>
      <c r="BA38" s="21">
        <v>705.3697820326006</v>
      </c>
      <c r="BB38" s="21"/>
    </row>
    <row r="39" spans="1:54" x14ac:dyDescent="0.25">
      <c r="A39" s="20">
        <v>2020</v>
      </c>
      <c r="B39" s="20" t="s">
        <v>5</v>
      </c>
      <c r="C39" s="20" t="s">
        <v>20</v>
      </c>
      <c r="D39" s="21">
        <v>216.07548637799999</v>
      </c>
      <c r="E39" s="20">
        <v>211.81354180999998</v>
      </c>
      <c r="F39" s="20">
        <v>1176.4585185700003</v>
      </c>
      <c r="G39" s="21">
        <v>1179.9231721769997</v>
      </c>
      <c r="H39" s="21">
        <v>681.64817794499959</v>
      </c>
      <c r="I39" s="21">
        <v>380.21811483030024</v>
      </c>
      <c r="J39" s="21">
        <v>693.78245828970012</v>
      </c>
      <c r="AR39" s="20">
        <v>2010</v>
      </c>
      <c r="AS39" s="20" t="s">
        <v>32</v>
      </c>
      <c r="AT39" s="20" t="s">
        <v>18</v>
      </c>
      <c r="AU39" s="21">
        <v>263.96845798399994</v>
      </c>
      <c r="AV39" s="20">
        <v>270.11763281199995</v>
      </c>
      <c r="AW39" s="20">
        <v>1492.944959054</v>
      </c>
      <c r="AX39" s="21">
        <v>251.531123949</v>
      </c>
      <c r="AY39" s="21">
        <v>691.67992525600039</v>
      </c>
      <c r="AZ39" s="21">
        <v>415.25551456579979</v>
      </c>
      <c r="BA39" s="21">
        <v>699.64092637919975</v>
      </c>
      <c r="BB39" s="21"/>
    </row>
    <row r="40" spans="1:54" x14ac:dyDescent="0.25">
      <c r="C40" s="20" t="s">
        <v>19</v>
      </c>
      <c r="D40" s="21">
        <v>141.05893610999999</v>
      </c>
      <c r="E40" s="20">
        <v>138.29815926599997</v>
      </c>
      <c r="F40" s="20">
        <v>753.55664175795096</v>
      </c>
      <c r="G40" s="21">
        <v>646.76214332599943</v>
      </c>
      <c r="H40" s="21">
        <v>380.23660227650043</v>
      </c>
      <c r="I40" s="21">
        <v>693.78242723749963</v>
      </c>
      <c r="AR40" s="20">
        <v>2010</v>
      </c>
      <c r="AS40" s="20" t="s">
        <v>33</v>
      </c>
      <c r="AT40" s="20" t="s">
        <v>18</v>
      </c>
      <c r="AU40" s="21">
        <v>246.64677776200003</v>
      </c>
      <c r="AV40" s="20">
        <v>239.79191641599991</v>
      </c>
      <c r="AW40" s="20">
        <v>1331.7161104410004</v>
      </c>
      <c r="AX40" s="21">
        <v>227.75294795499974</v>
      </c>
      <c r="AY40" s="21">
        <v>683.0294846610002</v>
      </c>
      <c r="AZ40" s="21">
        <v>384.41562257770011</v>
      </c>
      <c r="BA40" s="21">
        <v>694.48924018729986</v>
      </c>
      <c r="BB40" s="21"/>
    </row>
    <row r="41" spans="1:54" x14ac:dyDescent="0.25">
      <c r="C41" s="20" t="s">
        <v>18</v>
      </c>
      <c r="D41" s="21">
        <v>244.27030920599998</v>
      </c>
      <c r="E41" s="20">
        <v>239.45960214799996</v>
      </c>
      <c r="F41" s="20">
        <v>1329.9489817760004</v>
      </c>
      <c r="G41" s="21">
        <v>224.49057237199975</v>
      </c>
      <c r="H41" s="21">
        <v>681.8430404174992</v>
      </c>
      <c r="I41" s="21">
        <v>380.21464116530069</v>
      </c>
      <c r="J41" s="21">
        <v>693.78246291519963</v>
      </c>
      <c r="AR41" s="20">
        <v>2010</v>
      </c>
      <c r="AS41" s="20" t="s">
        <v>34</v>
      </c>
      <c r="AT41" s="20" t="s">
        <v>18</v>
      </c>
      <c r="AU41" s="21">
        <v>271.95484893500003</v>
      </c>
      <c r="AV41" s="20">
        <v>278.37722036500008</v>
      </c>
      <c r="AW41" s="20">
        <v>1536.8581843330001</v>
      </c>
      <c r="AX41" s="21">
        <v>262.49447823999952</v>
      </c>
      <c r="AY41" s="21">
        <v>695.66779634500062</v>
      </c>
      <c r="AZ41" s="21">
        <v>429.47444829489905</v>
      </c>
      <c r="BA41" s="21">
        <v>702.01620348710048</v>
      </c>
      <c r="BB41" s="21"/>
    </row>
    <row r="42" spans="1:54" x14ac:dyDescent="0.25">
      <c r="A42" s="20">
        <v>2020</v>
      </c>
      <c r="B42" s="20" t="s">
        <v>36</v>
      </c>
      <c r="C42" s="20" t="s">
        <v>20</v>
      </c>
      <c r="D42" s="21">
        <v>244.08311768099998</v>
      </c>
      <c r="E42" s="20">
        <v>252.750567504</v>
      </c>
      <c r="F42" s="20">
        <v>1394.1192193449999</v>
      </c>
      <c r="G42" s="21">
        <v>1361.6307829040004</v>
      </c>
      <c r="H42" s="21">
        <v>697.44457630799934</v>
      </c>
      <c r="I42" s="21">
        <v>436.56039075580065</v>
      </c>
      <c r="J42" s="21">
        <v>703.19921550219988</v>
      </c>
      <c r="AR42" s="20">
        <v>2010</v>
      </c>
      <c r="AS42" s="20" t="s">
        <v>35</v>
      </c>
      <c r="AT42" s="20" t="s">
        <v>18</v>
      </c>
      <c r="AU42" s="21">
        <v>272.77947966499994</v>
      </c>
      <c r="AV42" s="20">
        <v>283.88951294499998</v>
      </c>
      <c r="AW42" s="20">
        <v>1566.1643336080003</v>
      </c>
      <c r="AX42" s="21">
        <v>263.62642360599983</v>
      </c>
      <c r="AY42" s="21">
        <v>696.08000061999974</v>
      </c>
      <c r="AZ42" s="21">
        <v>430.94280945000082</v>
      </c>
      <c r="BA42" s="21">
        <v>702.2614401059991</v>
      </c>
      <c r="BB42" s="21"/>
    </row>
    <row r="43" spans="1:54" x14ac:dyDescent="0.25">
      <c r="C43" s="20" t="s">
        <v>19</v>
      </c>
      <c r="D43" s="21">
        <v>159.34294759499997</v>
      </c>
      <c r="E43" s="20">
        <v>165.02744693700001</v>
      </c>
      <c r="F43" s="20">
        <v>886.18990988012035</v>
      </c>
      <c r="G43" s="21">
        <v>731.5214238799997</v>
      </c>
      <c r="H43" s="21">
        <v>436.5821383655998</v>
      </c>
      <c r="I43" s="21">
        <v>703.19922115439977</v>
      </c>
      <c r="AR43" s="20">
        <v>2015</v>
      </c>
      <c r="AS43" s="20" t="s">
        <v>5</v>
      </c>
      <c r="AT43" s="20" t="s">
        <v>18</v>
      </c>
      <c r="AU43" s="21">
        <v>248.29578004000001</v>
      </c>
      <c r="AV43" s="20">
        <v>245.32312633999999</v>
      </c>
      <c r="AW43" s="20">
        <v>1361.1229552389998</v>
      </c>
      <c r="AX43" s="21">
        <v>230.01655728500003</v>
      </c>
      <c r="AY43" s="21">
        <v>683.85324309899988</v>
      </c>
      <c r="AZ43" s="21">
        <v>387.38165910420048</v>
      </c>
      <c r="BA43" s="21">
        <v>694.97967889279971</v>
      </c>
      <c r="BB43" s="21"/>
    </row>
    <row r="44" spans="1:54" x14ac:dyDescent="0.25">
      <c r="C44" s="20" t="s">
        <v>18</v>
      </c>
      <c r="D44" s="21">
        <v>275.93254388699995</v>
      </c>
      <c r="E44" s="20">
        <v>285.740726241</v>
      </c>
      <c r="F44" s="20">
        <v>1576.0067682620002</v>
      </c>
      <c r="G44" s="21">
        <v>267.9548164539994</v>
      </c>
      <c r="H44" s="21">
        <v>697.65431550000039</v>
      </c>
      <c r="I44" s="21">
        <v>436.55644313099992</v>
      </c>
      <c r="J44" s="21">
        <v>703.19921652499988</v>
      </c>
      <c r="AR44" s="20">
        <v>2015</v>
      </c>
      <c r="AS44" s="20" t="s">
        <v>32</v>
      </c>
      <c r="AT44" s="20" t="s">
        <v>18</v>
      </c>
      <c r="AU44" s="21">
        <v>245.15933226400006</v>
      </c>
      <c r="AV44" s="20">
        <v>243.53775966199998</v>
      </c>
      <c r="AW44" s="20">
        <v>1351.6305751129998</v>
      </c>
      <c r="AX44" s="21">
        <v>225.71090317600027</v>
      </c>
      <c r="AY44" s="21">
        <v>682.28723768849977</v>
      </c>
      <c r="AZ44" s="21">
        <v>381.76753172510053</v>
      </c>
      <c r="BA44" s="21">
        <v>694.04686037139982</v>
      </c>
      <c r="BB44" s="21"/>
    </row>
    <row r="45" spans="1:54" x14ac:dyDescent="0.25">
      <c r="A45" s="20">
        <v>2020</v>
      </c>
      <c r="B45" s="20" t="s">
        <v>34</v>
      </c>
      <c r="C45" s="20" t="s">
        <v>20</v>
      </c>
      <c r="D45" s="21">
        <v>232.08845551499999</v>
      </c>
      <c r="E45" s="20">
        <v>234.17263714599997</v>
      </c>
      <c r="F45" s="20">
        <v>1295.3408662510001</v>
      </c>
      <c r="G45" s="21">
        <v>1283.7750463510004</v>
      </c>
      <c r="H45" s="21">
        <v>690.67967054999917</v>
      </c>
      <c r="I45" s="21">
        <v>412.41811992649991</v>
      </c>
      <c r="J45" s="21">
        <v>699.1663442604995</v>
      </c>
      <c r="AR45" s="20">
        <v>2015</v>
      </c>
      <c r="AS45" s="20" t="s">
        <v>36</v>
      </c>
      <c r="AT45" s="20" t="s">
        <v>18</v>
      </c>
      <c r="AU45" s="21">
        <v>282.837181165</v>
      </c>
      <c r="AV45" s="20">
        <v>295.39916637499994</v>
      </c>
      <c r="AW45" s="20">
        <v>1627.3567801700001</v>
      </c>
      <c r="AX45" s="21">
        <v>277.4331848319996</v>
      </c>
      <c r="AY45" s="21">
        <v>701.10224785650007</v>
      </c>
      <c r="AZ45" s="21">
        <v>448.84954852479996</v>
      </c>
      <c r="BA45" s="21">
        <v>705.25275107669995</v>
      </c>
      <c r="BB45" s="21"/>
    </row>
    <row r="46" spans="1:54" x14ac:dyDescent="0.25">
      <c r="C46" s="20" t="s">
        <v>19</v>
      </c>
      <c r="D46" s="21">
        <v>151.512562425</v>
      </c>
      <c r="E46" s="20">
        <v>152.89720687499999</v>
      </c>
      <c r="F46" s="20">
        <v>826.34540318908239</v>
      </c>
      <c r="G46" s="21">
        <v>695.22248529199976</v>
      </c>
      <c r="H46" s="21">
        <v>412.43840293079984</v>
      </c>
      <c r="I46" s="21">
        <v>699.16635323720084</v>
      </c>
      <c r="AR46" s="20">
        <v>2015</v>
      </c>
      <c r="AS46" s="20" t="s">
        <v>33</v>
      </c>
      <c r="AT46" s="20" t="s">
        <v>18</v>
      </c>
      <c r="AU46" s="21">
        <v>244.37255650500001</v>
      </c>
      <c r="AV46" s="20">
        <v>236.57805543500001</v>
      </c>
      <c r="AW46" s="20">
        <v>1314.6293248260001</v>
      </c>
      <c r="AX46" s="21">
        <v>224.63100241799981</v>
      </c>
      <c r="AY46" s="21">
        <v>681.89381122150007</v>
      </c>
      <c r="AZ46" s="21">
        <v>380.36657831800039</v>
      </c>
      <c r="BA46" s="21">
        <v>693.81285127649926</v>
      </c>
      <c r="BB46" s="21"/>
    </row>
    <row r="47" spans="1:54" x14ac:dyDescent="0.25">
      <c r="C47" s="20" t="s">
        <v>18</v>
      </c>
      <c r="D47" s="21">
        <v>262.37274640499999</v>
      </c>
      <c r="E47" s="20">
        <v>264.73750124499998</v>
      </c>
      <c r="F47" s="20">
        <v>1464.3413484470002</v>
      </c>
      <c r="G47" s="21">
        <v>249.34066481699944</v>
      </c>
      <c r="H47" s="21">
        <v>690.88280024699998</v>
      </c>
      <c r="I47" s="21">
        <v>412.41438286950006</v>
      </c>
      <c r="J47" s="21">
        <v>699.16633596950032</v>
      </c>
      <c r="AR47" s="20">
        <v>2015</v>
      </c>
      <c r="AS47" s="20" t="s">
        <v>34</v>
      </c>
      <c r="AT47" s="20" t="s">
        <v>18</v>
      </c>
      <c r="AU47" s="21">
        <v>268.27519888399996</v>
      </c>
      <c r="AV47" s="20">
        <v>273.12381971199994</v>
      </c>
      <c r="AW47" s="20">
        <v>1508.9279825570002</v>
      </c>
      <c r="AX47" s="21">
        <v>257.44329374600028</v>
      </c>
      <c r="AY47" s="21">
        <v>693.83028167449947</v>
      </c>
      <c r="AZ47" s="21">
        <v>422.92319745880059</v>
      </c>
      <c r="BA47" s="21">
        <v>700.92181596769979</v>
      </c>
      <c r="BB47" s="21"/>
    </row>
    <row r="48" spans="1:54" x14ac:dyDescent="0.25">
      <c r="A48" s="20">
        <v>2020</v>
      </c>
      <c r="B48" s="20" t="s">
        <v>37</v>
      </c>
      <c r="C48" s="20" t="s">
        <v>20</v>
      </c>
      <c r="D48" s="21">
        <v>205.17410460700003</v>
      </c>
      <c r="E48" s="20">
        <v>200.25813536999996</v>
      </c>
      <c r="F48" s="20">
        <v>1115.0195379829997</v>
      </c>
      <c r="G48" s="21">
        <v>1109.0806261710002</v>
      </c>
      <c r="H48" s="21">
        <v>675.49923273750028</v>
      </c>
      <c r="I48" s="21">
        <v>358.24651497159994</v>
      </c>
      <c r="J48" s="21">
        <v>690.11716815989939</v>
      </c>
      <c r="AR48" s="20">
        <v>2015</v>
      </c>
      <c r="AS48" s="20" t="s">
        <v>35</v>
      </c>
      <c r="AT48" s="20" t="s">
        <v>18</v>
      </c>
      <c r="AU48" s="21">
        <v>267.993295262</v>
      </c>
      <c r="AV48" s="20">
        <v>277.07532372599991</v>
      </c>
      <c r="AW48" s="20">
        <v>1529.9360537699997</v>
      </c>
      <c r="AX48" s="21">
        <v>257.05615448300028</v>
      </c>
      <c r="AY48" s="21">
        <v>693.68992344649996</v>
      </c>
      <c r="AZ48" s="21">
        <v>422.42139318310001</v>
      </c>
      <c r="BA48" s="21">
        <v>700.83795612940048</v>
      </c>
      <c r="BB48" s="21"/>
    </row>
    <row r="49" spans="1:54" x14ac:dyDescent="0.25">
      <c r="C49" s="20" t="s">
        <v>19</v>
      </c>
      <c r="D49" s="21">
        <v>133.94226896500001</v>
      </c>
      <c r="E49" s="20">
        <v>130.75332287899997</v>
      </c>
      <c r="F49" s="20">
        <v>714.66647421573532</v>
      </c>
      <c r="G49" s="21">
        <v>613.76956165399997</v>
      </c>
      <c r="H49" s="21">
        <v>358.26393386060022</v>
      </c>
      <c r="I49" s="21">
        <v>690.11718488540009</v>
      </c>
      <c r="AR49" s="20">
        <v>2020</v>
      </c>
      <c r="AS49" s="20" t="s">
        <v>5</v>
      </c>
      <c r="AT49" s="20" t="s">
        <v>18</v>
      </c>
      <c r="AU49" s="21">
        <v>244.27030920599998</v>
      </c>
      <c r="AV49" s="20">
        <v>239.45960214799996</v>
      </c>
      <c r="AW49" s="20">
        <v>1329.9489817760004</v>
      </c>
      <c r="AX49" s="21">
        <v>224.49057237199975</v>
      </c>
      <c r="AY49" s="21">
        <v>681.8430404174992</v>
      </c>
      <c r="AZ49" s="21">
        <v>380.21464116530069</v>
      </c>
      <c r="BA49" s="21">
        <v>693.78246291519963</v>
      </c>
      <c r="BB49" s="21"/>
    </row>
    <row r="50" spans="1:54" x14ac:dyDescent="0.25">
      <c r="C50" s="20" t="s">
        <v>18</v>
      </c>
      <c r="D50" s="21">
        <v>231.94644988900001</v>
      </c>
      <c r="E50" s="20">
        <v>226.39591313700001</v>
      </c>
      <c r="F50" s="20">
        <v>1260.4941890699999</v>
      </c>
      <c r="G50" s="21">
        <v>207.5728876310003</v>
      </c>
      <c r="H50" s="21">
        <v>675.6893037149996</v>
      </c>
      <c r="I50" s="21">
        <v>358.24325772519978</v>
      </c>
      <c r="J50" s="21">
        <v>690.11716883280042</v>
      </c>
      <c r="AR50" s="20">
        <v>2020</v>
      </c>
      <c r="AS50" s="20" t="s">
        <v>36</v>
      </c>
      <c r="AT50" s="20" t="s">
        <v>18</v>
      </c>
      <c r="AU50" s="21">
        <v>275.93254388699995</v>
      </c>
      <c r="AV50" s="20">
        <v>285.740726241</v>
      </c>
      <c r="AW50" s="20">
        <v>1576.0067682620002</v>
      </c>
      <c r="AX50" s="21">
        <v>267.9548164539994</v>
      </c>
      <c r="AY50" s="21">
        <v>697.65431550000039</v>
      </c>
      <c r="AZ50" s="21">
        <v>436.55644313099992</v>
      </c>
      <c r="BA50" s="21">
        <v>703.19921652499988</v>
      </c>
      <c r="BB50" s="21"/>
    </row>
    <row r="51" spans="1:54" x14ac:dyDescent="0.25">
      <c r="A51" s="20">
        <v>2020</v>
      </c>
      <c r="B51" s="20" t="s">
        <v>38</v>
      </c>
      <c r="C51" s="20" t="s">
        <v>20</v>
      </c>
      <c r="D51" s="21">
        <v>207.420784037</v>
      </c>
      <c r="E51" s="20">
        <v>199.50798416999999</v>
      </c>
      <c r="F51" s="20">
        <v>1111.0303758290004</v>
      </c>
      <c r="G51" s="21">
        <v>1123.6617879289995</v>
      </c>
      <c r="H51" s="21">
        <v>676.76684181300016</v>
      </c>
      <c r="I51" s="21">
        <v>362.76835145750056</v>
      </c>
      <c r="J51" s="21">
        <v>690.87253476449951</v>
      </c>
      <c r="AR51" s="20">
        <v>2020</v>
      </c>
      <c r="AS51" s="20" t="s">
        <v>34</v>
      </c>
      <c r="AT51" s="20" t="s">
        <v>18</v>
      </c>
      <c r="AU51" s="21">
        <v>262.37274640499999</v>
      </c>
      <c r="AV51" s="20">
        <v>264.73750124499998</v>
      </c>
      <c r="AW51" s="20">
        <v>1464.3413484470002</v>
      </c>
      <c r="AX51" s="21">
        <v>249.34066481699944</v>
      </c>
      <c r="AY51" s="21">
        <v>690.88280024699998</v>
      </c>
      <c r="AZ51" s="21">
        <v>412.41438286950006</v>
      </c>
      <c r="BA51" s="21">
        <v>699.16633596950032</v>
      </c>
      <c r="BB51" s="21"/>
    </row>
    <row r="52" spans="1:54" x14ac:dyDescent="0.25">
      <c r="C52" s="20" t="s">
        <v>19</v>
      </c>
      <c r="D52" s="21">
        <v>135.40895181499999</v>
      </c>
      <c r="E52" s="20">
        <v>130.263417589</v>
      </c>
      <c r="F52" s="20">
        <v>713.57325955005911</v>
      </c>
      <c r="G52" s="21">
        <v>620.57029196399981</v>
      </c>
      <c r="H52" s="21">
        <v>362.78578812390015</v>
      </c>
      <c r="I52" s="21">
        <v>690.87253449210016</v>
      </c>
      <c r="AR52" s="20">
        <v>2020</v>
      </c>
      <c r="AS52" s="20" t="s">
        <v>37</v>
      </c>
      <c r="AT52" s="20" t="s">
        <v>18</v>
      </c>
      <c r="AU52" s="21">
        <v>231.94644988900001</v>
      </c>
      <c r="AV52" s="20">
        <v>226.39591313700001</v>
      </c>
      <c r="AW52" s="20">
        <v>1260.4941890699999</v>
      </c>
      <c r="AX52" s="21">
        <v>207.5728876310003</v>
      </c>
      <c r="AY52" s="21">
        <v>675.6893037149996</v>
      </c>
      <c r="AZ52" s="21">
        <v>358.24325772519978</v>
      </c>
      <c r="BA52" s="21">
        <v>690.11716883280042</v>
      </c>
      <c r="BB52" s="21"/>
    </row>
    <row r="53" spans="1:54" x14ac:dyDescent="0.25">
      <c r="C53" s="20" t="s">
        <v>18</v>
      </c>
      <c r="D53" s="21">
        <v>234.48628949899998</v>
      </c>
      <c r="E53" s="20">
        <v>225.54763976700002</v>
      </c>
      <c r="F53" s="20">
        <v>1255.9847474870005</v>
      </c>
      <c r="G53" s="21">
        <v>211.05953304799931</v>
      </c>
      <c r="H53" s="21">
        <v>676.95719558250016</v>
      </c>
      <c r="I53" s="21">
        <v>362.76500824150025</v>
      </c>
      <c r="J53" s="21">
        <v>690.87253637499998</v>
      </c>
      <c r="AR53" s="20">
        <v>2020</v>
      </c>
      <c r="AS53" s="20" t="s">
        <v>38</v>
      </c>
      <c r="AT53" s="20" t="s">
        <v>18</v>
      </c>
      <c r="AU53" s="21">
        <v>234.48628949899998</v>
      </c>
      <c r="AV53" s="20">
        <v>225.54763976700002</v>
      </c>
      <c r="AW53" s="20">
        <v>1255.9847474870005</v>
      </c>
      <c r="AX53" s="21">
        <v>211.05953304799931</v>
      </c>
      <c r="AY53" s="21">
        <v>676.95719558250016</v>
      </c>
      <c r="AZ53" s="21">
        <v>362.76500824150025</v>
      </c>
      <c r="BA53" s="21">
        <v>690.87253637499998</v>
      </c>
      <c r="BB53" s="21"/>
    </row>
    <row r="54" spans="1:54" x14ac:dyDescent="0.25">
      <c r="A54" s="20">
        <v>2020</v>
      </c>
      <c r="B54" s="20" t="s">
        <v>39</v>
      </c>
      <c r="C54" s="20" t="s">
        <v>20</v>
      </c>
      <c r="D54" s="21">
        <v>198.30572830500003</v>
      </c>
      <c r="E54" s="20">
        <v>185.801144502</v>
      </c>
      <c r="F54" s="20">
        <v>1038.1515385290002</v>
      </c>
      <c r="G54" s="21">
        <v>1064.4975584189999</v>
      </c>
      <c r="H54" s="21">
        <v>671.62600395899926</v>
      </c>
      <c r="I54" s="21">
        <v>344.42207673810071</v>
      </c>
      <c r="J54" s="21">
        <v>687.80786954789937</v>
      </c>
      <c r="AR54" s="20">
        <v>2020</v>
      </c>
      <c r="AS54" s="20" t="s">
        <v>39</v>
      </c>
      <c r="AT54" s="20" t="s">
        <v>18</v>
      </c>
      <c r="AU54" s="21">
        <v>224.18184673500002</v>
      </c>
      <c r="AV54" s="20">
        <v>210.05143081499997</v>
      </c>
      <c r="AW54" s="20">
        <v>1173.5977944030003</v>
      </c>
      <c r="AX54" s="21">
        <v>196.91419820299978</v>
      </c>
      <c r="AY54" s="21">
        <v>671.81140807149995</v>
      </c>
      <c r="AZ54" s="21">
        <v>344.41891400149962</v>
      </c>
      <c r="BA54" s="21">
        <v>687.80785777100027</v>
      </c>
      <c r="BB54" s="21"/>
    </row>
    <row r="55" spans="1:54" x14ac:dyDescent="0.25">
      <c r="C55" s="20" t="s">
        <v>19</v>
      </c>
      <c r="D55" s="21">
        <v>129.45843847500001</v>
      </c>
      <c r="E55" s="20">
        <v>121.313708625</v>
      </c>
      <c r="F55" s="20">
        <v>669.29126837916294</v>
      </c>
      <c r="G55" s="21">
        <v>592.98570586799974</v>
      </c>
      <c r="H55" s="21">
        <v>344.43845608510014</v>
      </c>
      <c r="I55" s="21">
        <v>687.80786662689979</v>
      </c>
    </row>
    <row r="56" spans="1:54" x14ac:dyDescent="0.25">
      <c r="C56" s="20" t="s">
        <v>18</v>
      </c>
      <c r="D56" s="21">
        <v>224.18184673500002</v>
      </c>
      <c r="E56" s="20">
        <v>210.05143081499997</v>
      </c>
      <c r="F56" s="20">
        <v>1173.5977944030003</v>
      </c>
      <c r="G56" s="21">
        <v>196.91419820299978</v>
      </c>
      <c r="H56" s="21">
        <v>671.81140807149995</v>
      </c>
      <c r="I56" s="21">
        <v>344.41891400149962</v>
      </c>
      <c r="J56" s="21">
        <v>687.80785777100027</v>
      </c>
    </row>
    <row r="86" spans="3:3" x14ac:dyDescent="0.25">
      <c r="C86" s="20"/>
    </row>
    <row r="87" spans="3:3" x14ac:dyDescent="0.25">
      <c r="C87" s="20"/>
    </row>
    <row r="88" spans="3:3" x14ac:dyDescent="0.25">
      <c r="C88" s="20"/>
    </row>
    <row r="89" spans="3:3" x14ac:dyDescent="0.25">
      <c r="C89" s="20"/>
    </row>
    <row r="117" spans="1:22" s="23" customFormat="1" x14ac:dyDescent="0.25"/>
    <row r="119" spans="1:22" x14ac:dyDescent="0.25">
      <c r="A119" s="20">
        <v>2020</v>
      </c>
      <c r="B119" s="20" t="s">
        <v>40</v>
      </c>
      <c r="C119" s="20" t="s">
        <v>20</v>
      </c>
      <c r="D119" s="21">
        <v>212.84302683300001</v>
      </c>
      <c r="E119" s="20">
        <v>207.95123217399998</v>
      </c>
      <c r="F119" s="20">
        <v>1155.9305414249998</v>
      </c>
      <c r="G119" s="21">
        <v>1158.8707907300002</v>
      </c>
      <c r="H119" s="21">
        <v>679.7844139244994</v>
      </c>
      <c r="I119" s="21">
        <v>373.59601251010054</v>
      </c>
      <c r="J119" s="21">
        <v>690.27348240340007</v>
      </c>
      <c r="M119" s="20">
        <v>2020</v>
      </c>
      <c r="N119" s="20" t="s">
        <v>40</v>
      </c>
      <c r="O119" s="20" t="s">
        <v>20</v>
      </c>
      <c r="P119" s="21">
        <v>212.84302683300001</v>
      </c>
      <c r="Q119" s="20">
        <v>207.95123217399998</v>
      </c>
      <c r="R119" s="20">
        <v>1155.9305414249998</v>
      </c>
      <c r="S119" s="21">
        <v>1158.8707907300002</v>
      </c>
      <c r="T119" s="21">
        <v>679.7844139244994</v>
      </c>
      <c r="U119" s="21">
        <v>373.59601251010054</v>
      </c>
      <c r="V119" s="21">
        <v>690.27348240340007</v>
      </c>
    </row>
    <row r="120" spans="1:22" x14ac:dyDescent="0.25">
      <c r="C120" s="20" t="s">
        <v>19</v>
      </c>
      <c r="D120" s="21">
        <v>138.94871383500001</v>
      </c>
      <c r="E120" s="20">
        <v>135.77633768099997</v>
      </c>
      <c r="F120" s="20">
        <v>740.76213678930117</v>
      </c>
      <c r="G120" s="21">
        <v>636.97936477199994</v>
      </c>
      <c r="H120" s="21">
        <v>373.61413752960016</v>
      </c>
      <c r="I120" s="21">
        <v>692.69562505840008</v>
      </c>
      <c r="M120" s="20">
        <v>2025</v>
      </c>
      <c r="N120" s="20" t="s">
        <v>40</v>
      </c>
      <c r="O120" s="20" t="s">
        <v>20</v>
      </c>
      <c r="P120" s="21">
        <v>202.02213016500002</v>
      </c>
      <c r="Q120" s="20">
        <v>192.62037786600001</v>
      </c>
      <c r="R120" s="20">
        <v>1074.4170145969999</v>
      </c>
      <c r="S120" s="21">
        <v>1088.6344721980001</v>
      </c>
      <c r="T120" s="21">
        <v>673.68134258399959</v>
      </c>
      <c r="U120" s="21">
        <v>351.81634795109994</v>
      </c>
      <c r="V120" s="21">
        <v>686.63524463889962</v>
      </c>
    </row>
    <row r="121" spans="1:22" x14ac:dyDescent="0.25">
      <c r="C121" s="20" t="s">
        <v>18</v>
      </c>
      <c r="D121" s="21">
        <v>240.61605899099999</v>
      </c>
      <c r="E121" s="20">
        <v>235.09313122299997</v>
      </c>
      <c r="F121" s="20">
        <v>1306.7427881459998</v>
      </c>
      <c r="G121" s="21">
        <v>219.47415188000036</v>
      </c>
      <c r="H121" s="21">
        <v>679.97774439899945</v>
      </c>
      <c r="I121" s="21">
        <v>373.59259968200058</v>
      </c>
      <c r="J121" s="21">
        <v>692.69561567900018</v>
      </c>
      <c r="M121" s="20">
        <v>2030</v>
      </c>
      <c r="N121" s="20" t="s">
        <v>40</v>
      </c>
      <c r="O121" s="20" t="s">
        <v>20</v>
      </c>
      <c r="P121" s="21">
        <v>194.24363152799998</v>
      </c>
      <c r="Q121" s="20">
        <v>181.65364083399996</v>
      </c>
      <c r="R121" s="20">
        <v>1016.1073397839997</v>
      </c>
      <c r="S121" s="21">
        <v>1038.1457885310001</v>
      </c>
      <c r="T121" s="21">
        <v>669.29418700199994</v>
      </c>
      <c r="U121" s="21">
        <v>336.16021719220089</v>
      </c>
      <c r="V121" s="21">
        <v>684.01996512879987</v>
      </c>
    </row>
    <row r="122" spans="1:22" x14ac:dyDescent="0.25">
      <c r="A122" s="20">
        <v>2025</v>
      </c>
      <c r="B122" s="20" t="s">
        <v>40</v>
      </c>
      <c r="C122" s="20" t="s">
        <v>20</v>
      </c>
      <c r="D122" s="21">
        <v>202.02213016500002</v>
      </c>
      <c r="E122" s="20">
        <v>192.62037786600001</v>
      </c>
      <c r="F122" s="20">
        <v>1074.4170145969999</v>
      </c>
      <c r="G122" s="21">
        <v>1088.6344721980001</v>
      </c>
      <c r="H122" s="21">
        <v>673.68134258399959</v>
      </c>
      <c r="I122" s="21">
        <v>351.81634795109994</v>
      </c>
      <c r="J122" s="21">
        <v>686.63524463889962</v>
      </c>
      <c r="M122" s="20">
        <v>2035</v>
      </c>
      <c r="N122" s="20" t="s">
        <v>40</v>
      </c>
      <c r="O122" s="20" t="s">
        <v>20</v>
      </c>
      <c r="P122" s="21">
        <v>189.30371344800002</v>
      </c>
      <c r="Q122" s="20">
        <v>174.74841660199996</v>
      </c>
      <c r="R122" s="20">
        <v>979.39254922399982</v>
      </c>
      <c r="S122" s="21">
        <v>1006.0816980470006</v>
      </c>
      <c r="T122" s="21">
        <v>666.50802311849884</v>
      </c>
      <c r="U122" s="21">
        <v>326.21740334250035</v>
      </c>
      <c r="V122" s="21">
        <v>682.35904621800091</v>
      </c>
    </row>
    <row r="123" spans="1:22" x14ac:dyDescent="0.25">
      <c r="C123" s="20" t="s">
        <v>19</v>
      </c>
      <c r="D123" s="21">
        <v>131.884589175</v>
      </c>
      <c r="E123" s="20">
        <v>125.766272325</v>
      </c>
      <c r="F123" s="20">
        <v>690.93027904094038</v>
      </c>
      <c r="G123" s="21">
        <v>604.23201896799958</v>
      </c>
      <c r="H123" s="21">
        <v>351.83322323430025</v>
      </c>
      <c r="I123" s="21">
        <v>689.05739313769982</v>
      </c>
      <c r="M123" s="20">
        <v>2040</v>
      </c>
      <c r="N123" s="20" t="s">
        <v>40</v>
      </c>
      <c r="O123" s="20" t="s">
        <v>20</v>
      </c>
      <c r="P123" s="21">
        <v>186.15457935699999</v>
      </c>
      <c r="Q123" s="20">
        <v>170.338030632</v>
      </c>
      <c r="R123" s="20">
        <v>955.94271924499992</v>
      </c>
      <c r="S123" s="21">
        <v>985.64111835300025</v>
      </c>
      <c r="T123" s="21">
        <v>664.73186589449915</v>
      </c>
      <c r="U123" s="21">
        <v>319.8789669852008</v>
      </c>
      <c r="V123" s="21">
        <v>681.3002295332999</v>
      </c>
    </row>
    <row r="124" spans="1:22" x14ac:dyDescent="0.25">
      <c r="C124" s="20" t="s">
        <v>18</v>
      </c>
      <c r="D124" s="21">
        <v>228.38318695500001</v>
      </c>
      <c r="E124" s="20">
        <v>217.76094349499999</v>
      </c>
      <c r="F124" s="20">
        <v>1214.594585629</v>
      </c>
      <c r="G124" s="21">
        <v>202.68152124800028</v>
      </c>
      <c r="H124" s="21">
        <v>673.86902634149988</v>
      </c>
      <c r="I124" s="21">
        <v>351.81311696119974</v>
      </c>
      <c r="J124" s="21">
        <v>689.05739937029966</v>
      </c>
      <c r="M124" s="20">
        <v>2045</v>
      </c>
      <c r="N124" s="20" t="s">
        <v>40</v>
      </c>
      <c r="O124" s="20" t="s">
        <v>20</v>
      </c>
      <c r="P124" s="21">
        <v>183.41259620800002</v>
      </c>
      <c r="Q124" s="20">
        <v>166.47691943799995</v>
      </c>
      <c r="R124" s="20">
        <v>935.41335537600003</v>
      </c>
      <c r="S124" s="21">
        <v>967.84343871999999</v>
      </c>
      <c r="T124" s="21">
        <v>663.18534904799981</v>
      </c>
      <c r="U124" s="21">
        <v>314.36005774969999</v>
      </c>
      <c r="V124" s="21">
        <v>680.37833346029993</v>
      </c>
    </row>
    <row r="125" spans="1:22" x14ac:dyDescent="0.25">
      <c r="A125" s="20">
        <v>2030</v>
      </c>
      <c r="B125" s="20" t="s">
        <v>40</v>
      </c>
      <c r="C125" s="20" t="s">
        <v>20</v>
      </c>
      <c r="D125" s="21">
        <v>194.24363152799998</v>
      </c>
      <c r="E125" s="20">
        <v>181.65364083399996</v>
      </c>
      <c r="F125" s="20">
        <v>1016.1073397839997</v>
      </c>
      <c r="G125" s="21">
        <v>1038.1457885310001</v>
      </c>
      <c r="H125" s="21">
        <v>669.29418700199994</v>
      </c>
      <c r="I125" s="21">
        <v>336.16021719220089</v>
      </c>
      <c r="J125" s="21">
        <v>684.01996512879987</v>
      </c>
      <c r="M125" s="20">
        <v>2050</v>
      </c>
      <c r="N125" s="20" t="s">
        <v>40</v>
      </c>
      <c r="O125" s="20" t="s">
        <v>20</v>
      </c>
      <c r="P125" s="21">
        <v>180.51134961099999</v>
      </c>
      <c r="Q125" s="20">
        <v>162.341001874</v>
      </c>
      <c r="R125" s="20">
        <v>913.42285108299984</v>
      </c>
      <c r="S125" s="21">
        <v>949.01208075300008</v>
      </c>
      <c r="T125" s="21">
        <v>661.5490231394997</v>
      </c>
      <c r="U125" s="21">
        <v>308.52060621920054</v>
      </c>
      <c r="V125" s="21">
        <v>679.40285732029997</v>
      </c>
    </row>
    <row r="126" spans="1:22" x14ac:dyDescent="0.25">
      <c r="C126" s="20" t="s">
        <v>19</v>
      </c>
      <c r="D126" s="21">
        <v>126.80661035999999</v>
      </c>
      <c r="E126" s="20">
        <v>118.60569729599999</v>
      </c>
      <c r="F126" s="20">
        <v>655.26531706203718</v>
      </c>
      <c r="G126" s="21">
        <v>580.69187907399987</v>
      </c>
      <c r="H126" s="21">
        <v>336.17619935560015</v>
      </c>
      <c r="I126" s="21">
        <v>686.44210245039994</v>
      </c>
    </row>
    <row r="127" spans="1:22" x14ac:dyDescent="0.25">
      <c r="C127" s="20" t="s">
        <v>18</v>
      </c>
      <c r="D127" s="21">
        <v>219.58970325599998</v>
      </c>
      <c r="E127" s="20">
        <v>205.36258001799999</v>
      </c>
      <c r="F127" s="20">
        <v>1148.6775272140001</v>
      </c>
      <c r="G127" s="21">
        <v>190.61029002699976</v>
      </c>
      <c r="H127" s="21">
        <v>669.47785158450074</v>
      </c>
      <c r="I127" s="21">
        <v>336.15710588559978</v>
      </c>
      <c r="J127" s="21">
        <v>686.44212201489972</v>
      </c>
      <c r="M127" s="20">
        <v>2020</v>
      </c>
      <c r="N127" s="20" t="s">
        <v>40</v>
      </c>
      <c r="O127" s="20" t="s">
        <v>19</v>
      </c>
      <c r="P127" s="21">
        <v>138.94871383500001</v>
      </c>
      <c r="Q127" s="20">
        <v>135.77633768099997</v>
      </c>
      <c r="R127" s="20">
        <v>740.76213678930117</v>
      </c>
      <c r="T127" s="21">
        <v>636.97936477199994</v>
      </c>
      <c r="U127" s="21">
        <v>373.61413752960016</v>
      </c>
      <c r="V127" s="21">
        <v>692.69562505840008</v>
      </c>
    </row>
    <row r="128" spans="1:22" x14ac:dyDescent="0.25">
      <c r="A128" s="20">
        <v>2035</v>
      </c>
      <c r="B128" s="20" t="s">
        <v>40</v>
      </c>
      <c r="C128" s="20" t="s">
        <v>20</v>
      </c>
      <c r="D128" s="21">
        <v>189.30371344800002</v>
      </c>
      <c r="E128" s="20">
        <v>174.74841660199996</v>
      </c>
      <c r="F128" s="20">
        <v>979.39254922399982</v>
      </c>
      <c r="G128" s="21">
        <v>1006.0816980470006</v>
      </c>
      <c r="H128" s="21">
        <v>666.50802311849884</v>
      </c>
      <c r="I128" s="21">
        <v>326.21740334250035</v>
      </c>
      <c r="J128" s="21">
        <v>682.35904621800091</v>
      </c>
      <c r="M128" s="20">
        <v>2025</v>
      </c>
      <c r="N128" s="20" t="s">
        <v>40</v>
      </c>
      <c r="O128" s="20" t="s">
        <v>19</v>
      </c>
      <c r="P128" s="21">
        <v>131.884589175</v>
      </c>
      <c r="Q128" s="20">
        <v>125.766272325</v>
      </c>
      <c r="R128" s="20">
        <v>690.93027904094038</v>
      </c>
      <c r="T128" s="21">
        <v>604.23201896799958</v>
      </c>
      <c r="U128" s="21">
        <v>351.83322323430025</v>
      </c>
      <c r="V128" s="21">
        <v>689.05739313769982</v>
      </c>
    </row>
    <row r="129" spans="1:22" x14ac:dyDescent="0.25">
      <c r="C129" s="20" t="s">
        <v>19</v>
      </c>
      <c r="D129" s="21">
        <v>123.58172076000001</v>
      </c>
      <c r="E129" s="20">
        <v>114.09703089599998</v>
      </c>
      <c r="F129" s="20">
        <v>632.78836981325321</v>
      </c>
      <c r="G129" s="21">
        <v>565.74209553999981</v>
      </c>
      <c r="H129" s="21">
        <v>326.23281742109998</v>
      </c>
      <c r="I129" s="21">
        <v>684.78120235890037</v>
      </c>
      <c r="M129" s="20">
        <v>2030</v>
      </c>
      <c r="N129" s="20" t="s">
        <v>40</v>
      </c>
      <c r="O129" s="20" t="s">
        <v>19</v>
      </c>
      <c r="P129" s="21">
        <v>126.80661035999999</v>
      </c>
      <c r="Q129" s="20">
        <v>118.60569729599999</v>
      </c>
      <c r="R129" s="20">
        <v>655.26531706203718</v>
      </c>
      <c r="T129" s="21">
        <v>580.69187907399987</v>
      </c>
      <c r="U129" s="21">
        <v>336.17619935560015</v>
      </c>
      <c r="V129" s="21">
        <v>686.44210245039994</v>
      </c>
    </row>
    <row r="130" spans="1:22" x14ac:dyDescent="0.25">
      <c r="C130" s="20" t="s">
        <v>18</v>
      </c>
      <c r="D130" s="21">
        <v>214.00519509600002</v>
      </c>
      <c r="E130" s="20">
        <v>197.55593277799997</v>
      </c>
      <c r="F130" s="20">
        <v>1107.172731484</v>
      </c>
      <c r="G130" s="21">
        <v>182.94413385699968</v>
      </c>
      <c r="H130" s="21">
        <v>666.68915981600048</v>
      </c>
      <c r="I130" s="21">
        <v>326.21438019089965</v>
      </c>
      <c r="J130" s="21">
        <v>684.78119677810037</v>
      </c>
      <c r="M130" s="20">
        <v>2035</v>
      </c>
      <c r="N130" s="20" t="s">
        <v>40</v>
      </c>
      <c r="O130" s="20" t="s">
        <v>19</v>
      </c>
      <c r="P130" s="21">
        <v>123.58172076000001</v>
      </c>
      <c r="Q130" s="20">
        <v>114.09703089599998</v>
      </c>
      <c r="R130" s="20">
        <v>632.78836981325321</v>
      </c>
      <c r="T130" s="21">
        <v>565.74209553999981</v>
      </c>
      <c r="U130" s="21">
        <v>326.23281742109998</v>
      </c>
      <c r="V130" s="21">
        <v>684.78120235890037</v>
      </c>
    </row>
    <row r="131" spans="1:22" x14ac:dyDescent="0.25">
      <c r="A131" s="20">
        <v>2040</v>
      </c>
      <c r="B131" s="20" t="s">
        <v>40</v>
      </c>
      <c r="C131" s="20" t="s">
        <v>20</v>
      </c>
      <c r="D131" s="21">
        <v>186.15457935699999</v>
      </c>
      <c r="E131" s="20">
        <v>170.338030632</v>
      </c>
      <c r="F131" s="20">
        <v>955.94271924499992</v>
      </c>
      <c r="G131" s="21">
        <v>985.64111835300025</v>
      </c>
      <c r="H131" s="21">
        <v>664.73186589449915</v>
      </c>
      <c r="I131" s="21">
        <v>319.8789669852008</v>
      </c>
      <c r="J131" s="21">
        <v>681.3002295332999</v>
      </c>
      <c r="M131" s="20">
        <v>2040</v>
      </c>
      <c r="N131" s="20" t="s">
        <v>40</v>
      </c>
      <c r="O131" s="20" t="s">
        <v>19</v>
      </c>
      <c r="P131" s="21">
        <v>121.52589521499999</v>
      </c>
      <c r="Q131" s="20">
        <v>111.217332869</v>
      </c>
      <c r="R131" s="20">
        <v>618.43519749976906</v>
      </c>
      <c r="T131" s="21">
        <v>556.21174222999991</v>
      </c>
      <c r="U131" s="21">
        <v>319.89401521640002</v>
      </c>
      <c r="V131" s="21">
        <v>683.72238637360033</v>
      </c>
    </row>
    <row r="132" spans="1:22" x14ac:dyDescent="0.25">
      <c r="C132" s="20" t="s">
        <v>19</v>
      </c>
      <c r="D132" s="21">
        <v>121.52589521499999</v>
      </c>
      <c r="E132" s="20">
        <v>111.217332869</v>
      </c>
      <c r="F132" s="20">
        <v>618.43519749976906</v>
      </c>
      <c r="G132" s="21">
        <v>556.21174222999991</v>
      </c>
      <c r="H132" s="21">
        <v>319.89401521640002</v>
      </c>
      <c r="I132" s="21">
        <v>683.72238637360033</v>
      </c>
      <c r="M132" s="20">
        <v>2045</v>
      </c>
      <c r="N132" s="20" t="s">
        <v>40</v>
      </c>
      <c r="O132" s="20" t="s">
        <v>19</v>
      </c>
      <c r="P132" s="21">
        <v>119.73586696000001</v>
      </c>
      <c r="Q132" s="20">
        <v>108.69627533599999</v>
      </c>
      <c r="R132" s="20">
        <v>605.87683170486116</v>
      </c>
      <c r="T132" s="21">
        <v>547.91365230399958</v>
      </c>
      <c r="U132" s="21">
        <v>314.3747812454003</v>
      </c>
      <c r="V132" s="21">
        <v>682.80047321059988</v>
      </c>
    </row>
    <row r="133" spans="1:22" x14ac:dyDescent="0.25">
      <c r="C133" s="20" t="s">
        <v>18</v>
      </c>
      <c r="D133" s="21">
        <v>210.44514313899998</v>
      </c>
      <c r="E133" s="20">
        <v>192.56980499700003</v>
      </c>
      <c r="F133" s="20">
        <v>1080.6635133989998</v>
      </c>
      <c r="G133" s="21">
        <v>178.05705701600007</v>
      </c>
      <c r="H133" s="21">
        <v>664.91134497900021</v>
      </c>
      <c r="I133" s="21">
        <v>319.87599253559983</v>
      </c>
      <c r="J133" s="21">
        <v>683.72238393440011</v>
      </c>
      <c r="M133" s="20">
        <v>2050</v>
      </c>
      <c r="N133" s="20" t="s">
        <v>40</v>
      </c>
      <c r="O133" s="20" t="s">
        <v>19</v>
      </c>
      <c r="P133" s="21">
        <v>117.84186794499999</v>
      </c>
      <c r="Q133" s="20">
        <v>105.995785547</v>
      </c>
      <c r="R133" s="20">
        <v>592.44204204324717</v>
      </c>
      <c r="T133" s="21">
        <v>539.13361662</v>
      </c>
      <c r="U133" s="21">
        <v>308.5350141045999</v>
      </c>
      <c r="V133" s="21">
        <v>681.82500151539989</v>
      </c>
    </row>
    <row r="134" spans="1:22" x14ac:dyDescent="0.25">
      <c r="A134" s="20">
        <v>2045</v>
      </c>
      <c r="B134" s="20" t="s">
        <v>40</v>
      </c>
      <c r="C134" s="20" t="s">
        <v>20</v>
      </c>
      <c r="D134" s="21">
        <v>183.41259620800002</v>
      </c>
      <c r="E134" s="20">
        <v>166.47691943799995</v>
      </c>
      <c r="F134" s="20">
        <v>935.41335537600003</v>
      </c>
      <c r="G134" s="21">
        <v>967.84343871999999</v>
      </c>
      <c r="H134" s="21">
        <v>663.18534904799981</v>
      </c>
      <c r="I134" s="21">
        <v>314.36005774969999</v>
      </c>
      <c r="J134" s="21">
        <v>680.37833346029993</v>
      </c>
    </row>
    <row r="135" spans="1:22" x14ac:dyDescent="0.25">
      <c r="C135" s="20" t="s">
        <v>19</v>
      </c>
      <c r="D135" s="21">
        <v>119.73586696000001</v>
      </c>
      <c r="E135" s="20">
        <v>108.69627533599999</v>
      </c>
      <c r="F135" s="20">
        <v>605.87683170486116</v>
      </c>
      <c r="G135" s="21">
        <v>547.91365230399958</v>
      </c>
      <c r="H135" s="21">
        <v>314.3747812454003</v>
      </c>
      <c r="I135" s="21">
        <v>682.80047321059988</v>
      </c>
      <c r="M135" s="20">
        <v>2020</v>
      </c>
      <c r="N135" s="20" t="s">
        <v>40</v>
      </c>
      <c r="O135" s="20" t="s">
        <v>18</v>
      </c>
      <c r="P135" s="21">
        <v>240.61605899099999</v>
      </c>
      <c r="Q135" s="20">
        <v>235.09313122299997</v>
      </c>
      <c r="R135" s="20">
        <v>1306.7427881459998</v>
      </c>
      <c r="S135" s="21">
        <v>219.47415188000036</v>
      </c>
      <c r="T135" s="21">
        <v>679.97774439899945</v>
      </c>
      <c r="U135" s="21">
        <v>373.59259968200058</v>
      </c>
      <c r="V135" s="21">
        <v>692.69561567900018</v>
      </c>
    </row>
    <row r="136" spans="1:22" x14ac:dyDescent="0.25">
      <c r="C136" s="20" t="s">
        <v>18</v>
      </c>
      <c r="D136" s="21">
        <v>207.345369616</v>
      </c>
      <c r="E136" s="20">
        <v>188.20465451799998</v>
      </c>
      <c r="F136" s="20">
        <v>1057.4557816880003</v>
      </c>
      <c r="G136" s="21">
        <v>173.8018303749995</v>
      </c>
      <c r="H136" s="21">
        <v>663.36341943700063</v>
      </c>
      <c r="I136" s="21">
        <v>314.35714495129923</v>
      </c>
      <c r="J136" s="21">
        <v>682.80046941470027</v>
      </c>
      <c r="M136" s="20">
        <v>2025</v>
      </c>
      <c r="N136" s="20" t="s">
        <v>40</v>
      </c>
      <c r="O136" s="20" t="s">
        <v>18</v>
      </c>
      <c r="P136" s="21">
        <v>228.38318695500001</v>
      </c>
      <c r="Q136" s="20">
        <v>217.76094349499999</v>
      </c>
      <c r="R136" s="20">
        <v>1214.594585629</v>
      </c>
      <c r="S136" s="21">
        <v>202.68152124800028</v>
      </c>
      <c r="T136" s="21">
        <v>673.86902634149988</v>
      </c>
      <c r="U136" s="21">
        <v>351.81311696119974</v>
      </c>
      <c r="V136" s="21">
        <v>689.05739937029966</v>
      </c>
    </row>
    <row r="137" spans="1:22" x14ac:dyDescent="0.25">
      <c r="A137" s="20">
        <v>2050</v>
      </c>
      <c r="B137" s="20" t="s">
        <v>40</v>
      </c>
      <c r="C137" s="20" t="s">
        <v>20</v>
      </c>
      <c r="D137" s="21">
        <v>180.51134961099999</v>
      </c>
      <c r="E137" s="20">
        <v>162.341001874</v>
      </c>
      <c r="F137" s="20">
        <v>913.42285108299984</v>
      </c>
      <c r="G137" s="21">
        <v>949.01208075300008</v>
      </c>
      <c r="H137" s="21">
        <v>661.5490231394997</v>
      </c>
      <c r="I137" s="21">
        <v>308.52060621920054</v>
      </c>
      <c r="J137" s="21">
        <v>679.40285732029997</v>
      </c>
      <c r="M137" s="20">
        <v>2030</v>
      </c>
      <c r="N137" s="20" t="s">
        <v>40</v>
      </c>
      <c r="O137" s="20" t="s">
        <v>18</v>
      </c>
      <c r="P137" s="21">
        <v>219.58970325599998</v>
      </c>
      <c r="Q137" s="20">
        <v>205.36258001799999</v>
      </c>
      <c r="R137" s="20">
        <v>1148.6775272140001</v>
      </c>
      <c r="S137" s="21">
        <v>190.61029002699976</v>
      </c>
      <c r="T137" s="21">
        <v>669.47785158450074</v>
      </c>
      <c r="U137" s="21">
        <v>336.15710588559978</v>
      </c>
      <c r="V137" s="21">
        <v>686.44212201489972</v>
      </c>
    </row>
    <row r="138" spans="1:22" x14ac:dyDescent="0.25">
      <c r="C138" s="20" t="s">
        <v>19</v>
      </c>
      <c r="D138" s="21">
        <v>117.84186794499999</v>
      </c>
      <c r="E138" s="20">
        <v>105.995785547</v>
      </c>
      <c r="F138" s="20">
        <v>592.44204204324717</v>
      </c>
      <c r="G138" s="21">
        <v>539.13361662</v>
      </c>
      <c r="H138" s="21">
        <v>308.5350141045999</v>
      </c>
      <c r="I138" s="21">
        <v>681.82500151539989</v>
      </c>
      <c r="M138" s="20">
        <v>2035</v>
      </c>
      <c r="N138" s="20" t="s">
        <v>40</v>
      </c>
      <c r="O138" s="20" t="s">
        <v>18</v>
      </c>
      <c r="P138" s="21">
        <v>214.00519509600002</v>
      </c>
      <c r="Q138" s="20">
        <v>197.55593277799997</v>
      </c>
      <c r="R138" s="20">
        <v>1107.172731484</v>
      </c>
      <c r="S138" s="21">
        <v>182.94413385699968</v>
      </c>
      <c r="T138" s="21">
        <v>666.68915981600048</v>
      </c>
      <c r="U138" s="21">
        <v>326.21438019089965</v>
      </c>
      <c r="V138" s="21">
        <v>684.78119677810037</v>
      </c>
    </row>
    <row r="139" spans="1:22" x14ac:dyDescent="0.25">
      <c r="C139" s="20" t="s">
        <v>18</v>
      </c>
      <c r="D139" s="21">
        <v>204.06555099699997</v>
      </c>
      <c r="E139" s="20">
        <v>183.52882122099999</v>
      </c>
      <c r="F139" s="20">
        <v>1032.596283718</v>
      </c>
      <c r="G139" s="21">
        <v>169.29950645700015</v>
      </c>
      <c r="H139" s="21">
        <v>661.72558204949951</v>
      </c>
      <c r="I139" s="21">
        <v>308.51773613609976</v>
      </c>
      <c r="J139" s="21">
        <v>681.82500942140041</v>
      </c>
      <c r="M139" s="20">
        <v>2040</v>
      </c>
      <c r="N139" s="20" t="s">
        <v>40</v>
      </c>
      <c r="O139" s="20" t="s">
        <v>18</v>
      </c>
      <c r="P139" s="21">
        <v>210.44514313899998</v>
      </c>
      <c r="Q139" s="20">
        <v>192.56980499700003</v>
      </c>
      <c r="R139" s="20">
        <v>1080.6635133989998</v>
      </c>
      <c r="S139" s="21">
        <v>178.05705701600007</v>
      </c>
      <c r="T139" s="21">
        <v>664.91134497900021</v>
      </c>
      <c r="U139" s="21">
        <v>319.87599253559983</v>
      </c>
      <c r="V139" s="21">
        <v>683.72238393440011</v>
      </c>
    </row>
    <row r="140" spans="1:22" x14ac:dyDescent="0.25">
      <c r="C140" s="20"/>
      <c r="M140" s="20">
        <v>2045</v>
      </c>
      <c r="N140" s="20" t="s">
        <v>40</v>
      </c>
      <c r="O140" s="20" t="s">
        <v>18</v>
      </c>
      <c r="P140" s="21">
        <v>207.345369616</v>
      </c>
      <c r="Q140" s="20">
        <v>188.20465451799998</v>
      </c>
      <c r="R140" s="20">
        <v>1057.4557816880003</v>
      </c>
      <c r="S140" s="21">
        <v>173.8018303749995</v>
      </c>
      <c r="T140" s="21">
        <v>663.36341943700063</v>
      </c>
      <c r="U140" s="21">
        <v>314.35714495129923</v>
      </c>
      <c r="V140" s="21">
        <v>682.80046941470027</v>
      </c>
    </row>
    <row r="141" spans="1:22" x14ac:dyDescent="0.25">
      <c r="C141" s="20"/>
      <c r="M141" s="20">
        <v>2050</v>
      </c>
      <c r="N141" s="20" t="s">
        <v>40</v>
      </c>
      <c r="O141" s="20" t="s">
        <v>18</v>
      </c>
      <c r="P141" s="21">
        <v>204.06555099699997</v>
      </c>
      <c r="Q141" s="20">
        <v>183.52882122099999</v>
      </c>
      <c r="R141" s="20">
        <v>1032.596283718</v>
      </c>
      <c r="S141" s="21">
        <v>169.29950645700015</v>
      </c>
      <c r="T141" s="21">
        <v>661.72558204949951</v>
      </c>
      <c r="U141" s="21">
        <v>308.51773613609976</v>
      </c>
      <c r="V141" s="21">
        <v>681.82500942140041</v>
      </c>
    </row>
    <row r="142" spans="1:22" x14ac:dyDescent="0.25">
      <c r="C142" s="20"/>
    </row>
    <row r="143" spans="1:22" x14ac:dyDescent="0.25">
      <c r="C143" s="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EC8A-A260-48D1-AA12-9F5004F1CF89}">
  <dimension ref="A1:AG90"/>
  <sheetViews>
    <sheetView tabSelected="1" topLeftCell="E1" zoomScale="55" zoomScaleNormal="55" workbookViewId="0">
      <selection activeCell="N67" sqref="N67:V90"/>
    </sheetView>
  </sheetViews>
  <sheetFormatPr defaultRowHeight="15" x14ac:dyDescent="0.25"/>
  <sheetData>
    <row r="1" spans="1:23" x14ac:dyDescent="0.25">
      <c r="A1" s="20" t="s">
        <v>0</v>
      </c>
      <c r="B1" s="20" t="s">
        <v>1</v>
      </c>
      <c r="C1" s="22"/>
      <c r="D1" s="22"/>
      <c r="E1" s="22"/>
      <c r="F1" s="22"/>
      <c r="G1" s="22"/>
      <c r="H1" s="22"/>
      <c r="I1" s="22"/>
      <c r="J1" s="22"/>
      <c r="N1" s="20" t="s">
        <v>0</v>
      </c>
      <c r="O1" s="20" t="s">
        <v>1</v>
      </c>
      <c r="P1" s="22"/>
      <c r="Q1" s="22"/>
      <c r="R1" s="22"/>
      <c r="S1" s="22"/>
      <c r="T1" s="22"/>
      <c r="U1" s="22"/>
      <c r="V1" s="22"/>
      <c r="W1" s="22"/>
    </row>
    <row r="2" spans="1:23" x14ac:dyDescent="0.25">
      <c r="A2" s="20">
        <v>2010</v>
      </c>
      <c r="B2" s="20" t="s">
        <v>5</v>
      </c>
      <c r="C2" s="20" t="s">
        <v>20</v>
      </c>
      <c r="D2" s="21">
        <v>19.900874701999999</v>
      </c>
      <c r="E2" s="20">
        <v>20.784450361999998</v>
      </c>
      <c r="F2" s="20">
        <v>113.22357630199998</v>
      </c>
      <c r="G2" s="21">
        <v>109.87642057800005</v>
      </c>
      <c r="H2" s="21">
        <v>39.071338981499991</v>
      </c>
      <c r="I2" s="21">
        <v>38.566519522499959</v>
      </c>
      <c r="J2" s="21">
        <v>51.40326955200004</v>
      </c>
      <c r="N2" s="20">
        <v>2010</v>
      </c>
      <c r="O2" s="20" t="s">
        <v>5</v>
      </c>
      <c r="P2" s="20" t="s">
        <v>20</v>
      </c>
      <c r="Q2" s="21">
        <v>19.900874701999999</v>
      </c>
      <c r="R2" s="20">
        <v>20.784450361999998</v>
      </c>
      <c r="S2" s="20">
        <v>113.22357630199998</v>
      </c>
      <c r="T2" s="21">
        <v>109.87642057800005</v>
      </c>
      <c r="U2" s="21">
        <v>39.071338981499991</v>
      </c>
      <c r="V2" s="21">
        <v>38.566519522499959</v>
      </c>
      <c r="W2" s="21">
        <v>51.40326955200004</v>
      </c>
    </row>
    <row r="3" spans="1:23" x14ac:dyDescent="0.25">
      <c r="A3" s="22"/>
      <c r="B3" s="22"/>
      <c r="C3" s="20" t="s">
        <v>19</v>
      </c>
      <c r="D3" s="21">
        <v>12.991738489999999</v>
      </c>
      <c r="E3" s="20">
        <v>13.570716934</v>
      </c>
      <c r="F3" s="20">
        <v>71.864916796473835</v>
      </c>
      <c r="G3" s="21">
        <v>56.224241231999983</v>
      </c>
      <c r="H3" s="21">
        <v>38.568300194900019</v>
      </c>
      <c r="I3" s="21">
        <v>51.403276653099994</v>
      </c>
      <c r="J3" s="22"/>
      <c r="N3" s="20">
        <v>2010</v>
      </c>
      <c r="O3" s="20" t="s">
        <v>31</v>
      </c>
      <c r="P3" s="20" t="s">
        <v>20</v>
      </c>
      <c r="Q3" s="21">
        <v>14.999002041000001</v>
      </c>
      <c r="R3" s="20">
        <v>14.254108471999999</v>
      </c>
      <c r="S3" s="20">
        <v>78.742366601000001</v>
      </c>
      <c r="T3" s="21">
        <v>72.236114927000003</v>
      </c>
      <c r="U3" s="21">
        <v>33.040273738499991</v>
      </c>
      <c r="V3" s="21">
        <v>28.148309514699974</v>
      </c>
      <c r="W3" s="21">
        <v>49.748384705800049</v>
      </c>
    </row>
    <row r="4" spans="1:23" x14ac:dyDescent="0.25">
      <c r="A4" s="22"/>
      <c r="B4" s="22"/>
      <c r="C4" s="20" t="s">
        <v>18</v>
      </c>
      <c r="D4" s="21">
        <v>22.497659954</v>
      </c>
      <c r="E4" s="20">
        <v>23.497343791999999</v>
      </c>
      <c r="F4" s="20">
        <v>127.99560225800001</v>
      </c>
      <c r="G4" s="21">
        <v>22.432368754000006</v>
      </c>
      <c r="H4" s="21">
        <v>39.086953807999976</v>
      </c>
      <c r="I4" s="21">
        <v>38.566200667899977</v>
      </c>
      <c r="J4" s="21">
        <v>51.403270766100036</v>
      </c>
      <c r="N4" s="20">
        <v>2010</v>
      </c>
      <c r="O4" s="20" t="s">
        <v>32</v>
      </c>
      <c r="P4" s="20" t="s">
        <v>20</v>
      </c>
      <c r="Q4" s="21">
        <v>13.752954067999999</v>
      </c>
      <c r="R4" s="20">
        <v>12.199871677999999</v>
      </c>
      <c r="S4" s="20">
        <v>67.579745395999993</v>
      </c>
      <c r="T4" s="21">
        <v>69.834965906999997</v>
      </c>
      <c r="U4" s="21">
        <v>35.603853046500006</v>
      </c>
      <c r="V4" s="21">
        <v>26.146976315499984</v>
      </c>
      <c r="W4" s="21">
        <v>49.336213589000039</v>
      </c>
    </row>
    <row r="5" spans="1:23" x14ac:dyDescent="0.25">
      <c r="A5" s="20">
        <v>2010</v>
      </c>
      <c r="B5" s="20" t="s">
        <v>31</v>
      </c>
      <c r="C5" s="20" t="s">
        <v>20</v>
      </c>
      <c r="D5" s="21">
        <v>14.999002041000001</v>
      </c>
      <c r="E5" s="20">
        <v>14.254108471999999</v>
      </c>
      <c r="F5" s="20">
        <v>78.742366601000001</v>
      </c>
      <c r="G5" s="21">
        <v>72.236114927000003</v>
      </c>
      <c r="H5" s="21">
        <v>33.040273738499991</v>
      </c>
      <c r="I5" s="21">
        <v>28.148309514699974</v>
      </c>
      <c r="J5" s="21">
        <v>49.748384705800049</v>
      </c>
      <c r="N5" s="20">
        <v>2010</v>
      </c>
      <c r="O5" s="20" t="s">
        <v>33</v>
      </c>
      <c r="P5" s="20" t="s">
        <v>20</v>
      </c>
      <c r="Q5" s="21">
        <v>14.638328412000002</v>
      </c>
      <c r="R5" s="20">
        <v>13.121503843999999</v>
      </c>
      <c r="S5" s="20">
        <v>72.479966955999998</v>
      </c>
      <c r="T5" s="21">
        <v>75.581590641000005</v>
      </c>
      <c r="U5" s="21">
        <v>36.10324615799999</v>
      </c>
      <c r="V5" s="21">
        <v>27.928987918099978</v>
      </c>
      <c r="W5" s="21">
        <v>49.633886070900019</v>
      </c>
    </row>
    <row r="6" spans="1:23" x14ac:dyDescent="0.25">
      <c r="A6" s="22"/>
      <c r="B6" s="22"/>
      <c r="C6" s="20" t="s">
        <v>19</v>
      </c>
      <c r="D6" s="21">
        <v>9.7916857950000011</v>
      </c>
      <c r="E6" s="20">
        <v>9.3068332169999994</v>
      </c>
      <c r="F6" s="20">
        <v>50.653592045178598</v>
      </c>
      <c r="G6" s="21">
        <v>36.108527391999992</v>
      </c>
      <c r="H6" s="21">
        <v>28.149493352899981</v>
      </c>
      <c r="I6" s="21">
        <v>49.74838767510002</v>
      </c>
      <c r="J6" s="22"/>
      <c r="N6" s="20">
        <v>2010</v>
      </c>
      <c r="O6" s="20" t="s">
        <v>34</v>
      </c>
      <c r="P6" s="20" t="s">
        <v>20</v>
      </c>
      <c r="Q6" s="21">
        <v>17.728566615000002</v>
      </c>
      <c r="R6" s="20">
        <v>17.569549623999997</v>
      </c>
      <c r="S6" s="20">
        <v>96.130061574999985</v>
      </c>
      <c r="T6" s="21">
        <v>95.639828176000009</v>
      </c>
      <c r="U6" s="21">
        <v>37.846165290000016</v>
      </c>
      <c r="V6" s="21">
        <v>34.14887693999998</v>
      </c>
      <c r="W6" s="21">
        <v>50.672891780000043</v>
      </c>
    </row>
    <row r="7" spans="1:23" x14ac:dyDescent="0.25">
      <c r="A7" s="22"/>
      <c r="B7" s="22"/>
      <c r="C7" s="20" t="s">
        <v>18</v>
      </c>
      <c r="D7" s="21">
        <v>16.956161607000002</v>
      </c>
      <c r="E7" s="20">
        <v>16.114533040999998</v>
      </c>
      <c r="F7" s="20">
        <v>89.015776309000017</v>
      </c>
      <c r="G7" s="21">
        <v>14.557118284999977</v>
      </c>
      <c r="H7" s="21">
        <v>33.053318611000009</v>
      </c>
      <c r="I7" s="21">
        <v>28.148111742200001</v>
      </c>
      <c r="J7" s="21">
        <v>49.748380404800002</v>
      </c>
      <c r="N7" s="20">
        <v>2010</v>
      </c>
      <c r="O7" s="20" t="s">
        <v>35</v>
      </c>
      <c r="P7" s="20" t="s">
        <v>20</v>
      </c>
      <c r="Q7" s="21">
        <v>17.326727002000002</v>
      </c>
      <c r="R7" s="20">
        <v>17.266237501999999</v>
      </c>
      <c r="S7" s="20">
        <v>94.517401449999994</v>
      </c>
      <c r="T7" s="21">
        <v>93.031638083000018</v>
      </c>
      <c r="U7" s="21">
        <v>37.619483585999973</v>
      </c>
      <c r="V7" s="21">
        <v>33.340066724600035</v>
      </c>
      <c r="W7" s="21">
        <v>50.537785652399975</v>
      </c>
    </row>
    <row r="8" spans="1:23" x14ac:dyDescent="0.25">
      <c r="A8" s="20">
        <v>2010</v>
      </c>
      <c r="B8" s="20" t="s">
        <v>32</v>
      </c>
      <c r="C8" s="20" t="s">
        <v>20</v>
      </c>
      <c r="D8" s="21">
        <v>13.752954067999999</v>
      </c>
      <c r="E8" s="20">
        <v>12.199871677999999</v>
      </c>
      <c r="F8" s="20">
        <v>67.579745395999993</v>
      </c>
      <c r="G8" s="21">
        <v>69.834965906999997</v>
      </c>
      <c r="H8" s="21">
        <v>35.603853046500006</v>
      </c>
      <c r="I8" s="21">
        <v>26.146976315499984</v>
      </c>
      <c r="J8" s="21">
        <v>49.336213589000039</v>
      </c>
      <c r="N8" s="20"/>
      <c r="O8" s="20"/>
      <c r="P8" s="20"/>
      <c r="Q8" s="21"/>
      <c r="R8" s="20"/>
      <c r="S8" s="20"/>
      <c r="T8" s="21"/>
      <c r="U8" s="21"/>
      <c r="V8" s="21"/>
      <c r="W8" s="21"/>
    </row>
    <row r="9" spans="1:23" x14ac:dyDescent="0.25">
      <c r="A9" s="22"/>
      <c r="B9" s="22"/>
      <c r="C9" s="20" t="s">
        <v>19</v>
      </c>
      <c r="D9" s="21">
        <v>8.9782376599999996</v>
      </c>
      <c r="E9" s="20">
        <v>7.9655405560000005</v>
      </c>
      <c r="F9" s="20">
        <v>43.918370207927836</v>
      </c>
      <c r="G9" s="21">
        <v>37.618693679999993</v>
      </c>
      <c r="H9" s="21">
        <v>26.148071654400013</v>
      </c>
      <c r="I9" s="21">
        <v>49.336208025599987</v>
      </c>
      <c r="J9" s="22"/>
      <c r="N9" s="20">
        <v>2015</v>
      </c>
      <c r="O9" s="20" t="s">
        <v>5</v>
      </c>
      <c r="P9" s="20" t="s">
        <v>20</v>
      </c>
      <c r="Q9" s="21">
        <v>18.787431636000001</v>
      </c>
      <c r="R9" s="20">
        <v>19.192495321999999</v>
      </c>
      <c r="S9" s="20">
        <v>104.75922158799999</v>
      </c>
      <c r="T9" s="21">
        <v>102.64932573600001</v>
      </c>
      <c r="U9" s="21">
        <v>38.443348541999967</v>
      </c>
      <c r="V9" s="21">
        <v>36.325463169499983</v>
      </c>
      <c r="W9" s="21">
        <v>51.028904006500056</v>
      </c>
    </row>
    <row r="10" spans="1:23" x14ac:dyDescent="0.25">
      <c r="A10" s="22"/>
      <c r="B10" s="22"/>
      <c r="C10" s="20" t="s">
        <v>18</v>
      </c>
      <c r="D10" s="21">
        <v>15.547521836</v>
      </c>
      <c r="E10" s="20">
        <v>13.792115978</v>
      </c>
      <c r="F10" s="20">
        <v>76.396836098000009</v>
      </c>
      <c r="G10" s="21">
        <v>12.891590409999996</v>
      </c>
      <c r="H10" s="21">
        <v>35.616287785999987</v>
      </c>
      <c r="I10" s="21">
        <v>26.146772808000009</v>
      </c>
      <c r="J10" s="21">
        <v>49.336215084000003</v>
      </c>
      <c r="N10" s="20">
        <v>2015</v>
      </c>
      <c r="O10" s="20" t="s">
        <v>32</v>
      </c>
      <c r="P10" s="20" t="s">
        <v>20</v>
      </c>
      <c r="Q10" s="21">
        <v>15.777627588000001</v>
      </c>
      <c r="R10" s="20">
        <v>15.14408018</v>
      </c>
      <c r="S10" s="20">
        <v>83.233993732000002</v>
      </c>
      <c r="T10" s="21">
        <v>82.976732982000001</v>
      </c>
      <c r="U10" s="21">
        <v>36.745777651499964</v>
      </c>
      <c r="V10" s="21">
        <v>30.222118454999986</v>
      </c>
      <c r="W10" s="21">
        <v>50.016949411500036</v>
      </c>
    </row>
    <row r="11" spans="1:23" x14ac:dyDescent="0.25">
      <c r="A11" s="20">
        <v>2010</v>
      </c>
      <c r="B11" s="20" t="s">
        <v>33</v>
      </c>
      <c r="C11" s="20" t="s">
        <v>20</v>
      </c>
      <c r="D11" s="21">
        <v>14.638328412000002</v>
      </c>
      <c r="E11" s="20">
        <v>13.121503843999999</v>
      </c>
      <c r="F11" s="20">
        <v>72.479966955999998</v>
      </c>
      <c r="G11" s="21">
        <v>75.581590641000005</v>
      </c>
      <c r="H11" s="21">
        <v>36.10324615799999</v>
      </c>
      <c r="I11" s="21">
        <v>27.928987918099978</v>
      </c>
      <c r="J11" s="21">
        <v>49.633886070900019</v>
      </c>
      <c r="N11" s="20">
        <v>2015</v>
      </c>
      <c r="O11" s="20" t="s">
        <v>36</v>
      </c>
      <c r="P11" s="20" t="s">
        <v>20</v>
      </c>
      <c r="Q11" s="21">
        <v>15.329667298</v>
      </c>
      <c r="R11" s="20">
        <v>14.378254146</v>
      </c>
      <c r="S11" s="20">
        <v>79.162108498000009</v>
      </c>
      <c r="T11" s="21">
        <v>80.069065230999996</v>
      </c>
      <c r="U11" s="21">
        <v>36.493132501499986</v>
      </c>
      <c r="V11" s="21">
        <v>29.320496857900025</v>
      </c>
      <c r="W11" s="21">
        <v>49.866335467599981</v>
      </c>
    </row>
    <row r="12" spans="1:23" x14ac:dyDescent="0.25">
      <c r="A12" s="22"/>
      <c r="B12" s="22"/>
      <c r="C12" s="20" t="s">
        <v>19</v>
      </c>
      <c r="D12" s="21">
        <v>9.5562299400000015</v>
      </c>
      <c r="E12" s="20">
        <v>8.5672984440000004</v>
      </c>
      <c r="F12" s="20">
        <v>47.027862876442569</v>
      </c>
      <c r="G12" s="21">
        <v>40.298225467999998</v>
      </c>
      <c r="H12" s="21">
        <v>27.930160417399989</v>
      </c>
      <c r="I12" s="21">
        <v>49.633885574600015</v>
      </c>
      <c r="J12" s="22"/>
      <c r="N12" s="20">
        <v>2015</v>
      </c>
      <c r="O12" s="20" t="s">
        <v>33</v>
      </c>
      <c r="P12" s="20" t="s">
        <v>20</v>
      </c>
      <c r="Q12" s="21">
        <v>14.138885168000002</v>
      </c>
      <c r="R12" s="20">
        <v>12.419287221999999</v>
      </c>
      <c r="S12" s="20">
        <v>68.746318079999995</v>
      </c>
      <c r="T12" s="21">
        <v>72.339823887000009</v>
      </c>
      <c r="U12" s="21">
        <v>35.821557829499994</v>
      </c>
      <c r="V12" s="21">
        <v>26.923743622099977</v>
      </c>
      <c r="W12" s="21">
        <v>49.465974191400022</v>
      </c>
    </row>
    <row r="13" spans="1:23" x14ac:dyDescent="0.25">
      <c r="A13" s="22"/>
      <c r="B13" s="22"/>
      <c r="C13" s="20" t="s">
        <v>18</v>
      </c>
      <c r="D13" s="21">
        <v>16.548425124000001</v>
      </c>
      <c r="E13" s="20">
        <v>14.834044112000001</v>
      </c>
      <c r="F13" s="20">
        <v>81.936380021000019</v>
      </c>
      <c r="G13" s="21">
        <v>14.265579615999979</v>
      </c>
      <c r="H13" s="21">
        <v>36.116070578499986</v>
      </c>
      <c r="I13" s="21">
        <v>27.928758064300013</v>
      </c>
      <c r="J13" s="21">
        <v>49.633892484200004</v>
      </c>
      <c r="N13" s="20">
        <v>2015</v>
      </c>
      <c r="O13" s="20" t="s">
        <v>34</v>
      </c>
      <c r="P13" s="20" t="s">
        <v>20</v>
      </c>
      <c r="Q13" s="21">
        <v>17.984733159000001</v>
      </c>
      <c r="R13" s="20">
        <v>17.931879431999999</v>
      </c>
      <c r="S13" s="20">
        <v>98.056548743000008</v>
      </c>
      <c r="T13" s="21">
        <v>97.302583086999988</v>
      </c>
      <c r="U13" s="21">
        <v>37.990635967500026</v>
      </c>
      <c r="V13" s="21">
        <v>34.664482070299982</v>
      </c>
      <c r="W13" s="21">
        <v>50.759027541199998</v>
      </c>
    </row>
    <row r="14" spans="1:23" x14ac:dyDescent="0.25">
      <c r="A14" s="20">
        <v>2010</v>
      </c>
      <c r="B14" s="20" t="s">
        <v>34</v>
      </c>
      <c r="C14" s="20" t="s">
        <v>20</v>
      </c>
      <c r="D14" s="21">
        <v>17.728566615000002</v>
      </c>
      <c r="E14" s="20">
        <v>17.569549623999997</v>
      </c>
      <c r="F14" s="20">
        <v>96.130061574999985</v>
      </c>
      <c r="G14" s="21">
        <v>95.639828176000009</v>
      </c>
      <c r="H14" s="21">
        <v>37.846165290000016</v>
      </c>
      <c r="I14" s="21">
        <v>34.14887693999998</v>
      </c>
      <c r="J14" s="21">
        <v>50.672891780000043</v>
      </c>
      <c r="N14" s="20">
        <v>2015</v>
      </c>
      <c r="O14" s="20" t="s">
        <v>35</v>
      </c>
      <c r="P14" s="20" t="s">
        <v>20</v>
      </c>
      <c r="Q14" s="21">
        <v>17.071133623000001</v>
      </c>
      <c r="R14" s="20">
        <v>16.903237925999996</v>
      </c>
      <c r="S14" s="20">
        <v>92.587351415000001</v>
      </c>
      <c r="T14" s="21">
        <v>91.372670117999988</v>
      </c>
      <c r="U14" s="21">
        <v>37.475330189999994</v>
      </c>
      <c r="V14" s="21">
        <v>32.825639230199982</v>
      </c>
      <c r="W14" s="21">
        <v>50.451857497800063</v>
      </c>
    </row>
    <row r="15" spans="1:23" x14ac:dyDescent="0.25">
      <c r="A15" s="22"/>
      <c r="B15" s="22"/>
      <c r="C15" s="20" t="s">
        <v>19</v>
      </c>
      <c r="D15" s="21">
        <v>11.573606925</v>
      </c>
      <c r="E15" s="20">
        <v>11.471589134999999</v>
      </c>
      <c r="F15" s="20">
        <v>61.462036551603134</v>
      </c>
      <c r="G15" s="21">
        <v>49.650244657999991</v>
      </c>
      <c r="H15" s="21">
        <v>34.150401603400013</v>
      </c>
      <c r="I15" s="21">
        <v>50.672901958599994</v>
      </c>
      <c r="J15" s="22"/>
      <c r="N15" s="20"/>
      <c r="O15" s="20"/>
      <c r="P15" s="20"/>
      <c r="Q15" s="21"/>
      <c r="R15" s="20"/>
      <c r="S15" s="20"/>
      <c r="T15" s="21"/>
      <c r="U15" s="21"/>
      <c r="V15" s="21"/>
      <c r="W15" s="21"/>
    </row>
    <row r="16" spans="1:23" x14ac:dyDescent="0.25">
      <c r="A16" s="22"/>
      <c r="B16" s="22"/>
      <c r="C16" s="20" t="s">
        <v>18</v>
      </c>
      <c r="D16" s="21">
        <v>20.041896104999999</v>
      </c>
      <c r="E16" s="20">
        <v>19.862753935000001</v>
      </c>
      <c r="F16" s="20">
        <v>108.67198515500002</v>
      </c>
      <c r="G16" s="21">
        <v>19.061245454000002</v>
      </c>
      <c r="H16" s="21">
        <v>37.860612380499987</v>
      </c>
      <c r="I16" s="21">
        <v>34.148592760500009</v>
      </c>
      <c r="J16" s="21">
        <v>50.672894209999981</v>
      </c>
      <c r="N16" s="20">
        <v>2020</v>
      </c>
      <c r="O16" s="20" t="s">
        <v>5</v>
      </c>
      <c r="P16" s="20" t="s">
        <v>20</v>
      </c>
      <c r="Q16" s="21">
        <v>17.806593477</v>
      </c>
      <c r="R16" s="20">
        <v>17.785378422000001</v>
      </c>
      <c r="S16" s="20">
        <v>97.277634820999992</v>
      </c>
      <c r="T16" s="21">
        <v>96.282823084000015</v>
      </c>
      <c r="U16" s="21">
        <v>37.890153200999976</v>
      </c>
      <c r="V16" s="21">
        <v>34.351257112500036</v>
      </c>
      <c r="W16" s="21">
        <v>50.69912988249996</v>
      </c>
    </row>
    <row r="17" spans="1:23" x14ac:dyDescent="0.25">
      <c r="A17" s="20">
        <v>2010</v>
      </c>
      <c r="B17" s="20" t="s">
        <v>35</v>
      </c>
      <c r="C17" s="20" t="s">
        <v>20</v>
      </c>
      <c r="D17" s="21">
        <v>17.326727002000002</v>
      </c>
      <c r="E17" s="20">
        <v>17.266237501999999</v>
      </c>
      <c r="F17" s="20">
        <v>94.517401449999994</v>
      </c>
      <c r="G17" s="21">
        <v>93.031638083000018</v>
      </c>
      <c r="H17" s="21">
        <v>37.619483585999973</v>
      </c>
      <c r="I17" s="21">
        <v>33.340066724600035</v>
      </c>
      <c r="J17" s="21">
        <v>50.537785652399975</v>
      </c>
      <c r="N17" s="20">
        <v>2020</v>
      </c>
      <c r="O17" s="20" t="s">
        <v>36</v>
      </c>
      <c r="P17" s="20" t="s">
        <v>20</v>
      </c>
      <c r="Q17" s="21">
        <v>14.866397134000001</v>
      </c>
      <c r="R17" s="20">
        <v>13.726181111999999</v>
      </c>
      <c r="S17" s="20">
        <v>75.695060541999993</v>
      </c>
      <c r="T17" s="21">
        <v>77.062108987000002</v>
      </c>
      <c r="U17" s="21">
        <v>36.231847829999992</v>
      </c>
      <c r="V17" s="21">
        <v>28.388059829900016</v>
      </c>
      <c r="W17" s="21">
        <v>49.710574565099989</v>
      </c>
    </row>
    <row r="18" spans="1:23" x14ac:dyDescent="0.25">
      <c r="A18" s="22"/>
      <c r="B18" s="22"/>
      <c r="C18" s="20" t="s">
        <v>19</v>
      </c>
      <c r="D18" s="21">
        <v>11.31127699</v>
      </c>
      <c r="E18" s="20">
        <v>11.273552834</v>
      </c>
      <c r="F18" s="20">
        <v>60.385168072805769</v>
      </c>
      <c r="G18" s="21">
        <v>48.43402395599999</v>
      </c>
      <c r="H18" s="21">
        <v>33.341570574800016</v>
      </c>
      <c r="I18" s="21">
        <v>50.537790889199982</v>
      </c>
      <c r="J18" s="22"/>
      <c r="N18" s="20">
        <v>2020</v>
      </c>
      <c r="O18" s="20" t="s">
        <v>34</v>
      </c>
      <c r="P18" s="20" t="s">
        <v>20</v>
      </c>
      <c r="Q18" s="21">
        <v>17.747048002</v>
      </c>
      <c r="R18" s="20">
        <v>17.594186375999996</v>
      </c>
      <c r="S18" s="20">
        <v>96.261050273999999</v>
      </c>
      <c r="T18" s="21">
        <v>95.759797847000002</v>
      </c>
      <c r="U18" s="21">
        <v>37.856589532500038</v>
      </c>
      <c r="V18" s="21">
        <v>34.186067157099956</v>
      </c>
      <c r="W18" s="21">
        <v>50.679110811399994</v>
      </c>
    </row>
    <row r="19" spans="1:23" x14ac:dyDescent="0.25">
      <c r="A19" s="22"/>
      <c r="B19" s="22"/>
      <c r="C19" s="20" t="s">
        <v>18</v>
      </c>
      <c r="D19" s="21">
        <v>19.587622054000001</v>
      </c>
      <c r="E19" s="20">
        <v>19.519859791999998</v>
      </c>
      <c r="F19" s="20">
        <v>106.84891774900002</v>
      </c>
      <c r="G19" s="21">
        <v>18.437631789999987</v>
      </c>
      <c r="H19" s="21">
        <v>37.633781667999983</v>
      </c>
      <c r="I19" s="21">
        <v>33.339799884099989</v>
      </c>
      <c r="J19" s="21">
        <v>50.537787062900009</v>
      </c>
      <c r="N19" s="20">
        <v>2020</v>
      </c>
      <c r="O19" s="20" t="s">
        <v>37</v>
      </c>
      <c r="P19" s="20" t="s">
        <v>20</v>
      </c>
      <c r="Q19" s="21">
        <v>12.559306113000002</v>
      </c>
      <c r="R19" s="20">
        <v>10.519370030000001</v>
      </c>
      <c r="S19" s="20">
        <v>58.644581041000002</v>
      </c>
      <c r="T19" s="21">
        <v>62.087177519999983</v>
      </c>
      <c r="U19" s="21">
        <v>34.930616911499982</v>
      </c>
      <c r="V19" s="21">
        <v>23.744451336400033</v>
      </c>
      <c r="W19" s="21">
        <v>48.934877048099992</v>
      </c>
    </row>
    <row r="20" spans="1:23" x14ac:dyDescent="0.25">
      <c r="A20" s="20">
        <v>2015</v>
      </c>
      <c r="B20" s="20" t="s">
        <v>5</v>
      </c>
      <c r="C20" s="20" t="s">
        <v>20</v>
      </c>
      <c r="D20" s="21">
        <v>18.787431636000001</v>
      </c>
      <c r="E20" s="20">
        <v>19.192495321999999</v>
      </c>
      <c r="F20" s="20">
        <v>104.75922158799999</v>
      </c>
      <c r="G20" s="21">
        <v>102.64932573600001</v>
      </c>
      <c r="H20" s="21">
        <v>38.443348541999967</v>
      </c>
      <c r="I20" s="21">
        <v>36.325463169499983</v>
      </c>
      <c r="J20" s="21">
        <v>51.028904006500056</v>
      </c>
      <c r="N20" s="20">
        <v>2020</v>
      </c>
      <c r="O20" s="20" t="s">
        <v>38</v>
      </c>
      <c r="P20" s="20" t="s">
        <v>20</v>
      </c>
      <c r="Q20" s="21">
        <v>15.217441591000002</v>
      </c>
      <c r="R20" s="20">
        <v>14.027586835999996</v>
      </c>
      <c r="S20" s="20">
        <v>77.297597078999985</v>
      </c>
      <c r="T20" s="21">
        <v>79.340551257000016</v>
      </c>
      <c r="U20" s="21">
        <v>36.42985784550001</v>
      </c>
      <c r="V20" s="21">
        <v>29.094603780199975</v>
      </c>
      <c r="W20" s="21">
        <v>49.82860161130003</v>
      </c>
    </row>
    <row r="21" spans="1:23" x14ac:dyDescent="0.25">
      <c r="A21" s="22"/>
      <c r="B21" s="22"/>
      <c r="C21" s="20" t="s">
        <v>19</v>
      </c>
      <c r="D21" s="21">
        <v>12.26485782</v>
      </c>
      <c r="E21" s="20">
        <v>12.531271931999999</v>
      </c>
      <c r="F21" s="20">
        <v>66.695325730386045</v>
      </c>
      <c r="G21" s="21">
        <v>52.854647822000018</v>
      </c>
      <c r="H21" s="21">
        <v>36.327108624899978</v>
      </c>
      <c r="I21" s="21">
        <v>51.028916233100006</v>
      </c>
      <c r="J21" s="22"/>
      <c r="N21" s="20">
        <v>2020</v>
      </c>
      <c r="O21" s="20" t="s">
        <v>39</v>
      </c>
      <c r="P21" s="20" t="s">
        <v>20</v>
      </c>
      <c r="Q21" s="21">
        <v>14.831421332000001</v>
      </c>
      <c r="R21" s="20">
        <v>13.496601451999998</v>
      </c>
      <c r="S21" s="20">
        <v>74.474369987999992</v>
      </c>
      <c r="T21" s="21">
        <v>76.834991140999989</v>
      </c>
      <c r="U21" s="21">
        <v>36.212138200500021</v>
      </c>
      <c r="V21" s="21">
        <v>28.317654254000018</v>
      </c>
      <c r="W21" s="21">
        <v>49.698813632499991</v>
      </c>
    </row>
    <row r="22" spans="1:23" x14ac:dyDescent="0.25">
      <c r="A22" s="22"/>
      <c r="B22" s="22"/>
      <c r="C22" s="20" t="s">
        <v>18</v>
      </c>
      <c r="D22" s="21">
        <v>21.238928171999998</v>
      </c>
      <c r="E22" s="20">
        <v>21.697569686000001</v>
      </c>
      <c r="F22" s="20">
        <v>118.42694472800002</v>
      </c>
      <c r="G22" s="21">
        <v>20.704460176999987</v>
      </c>
      <c r="H22" s="21">
        <v>38.458382831999984</v>
      </c>
      <c r="I22" s="21">
        <v>36.325163309999994</v>
      </c>
      <c r="J22" s="21">
        <v>51.028911095000012</v>
      </c>
      <c r="N22" s="20" t="s">
        <v>0</v>
      </c>
      <c r="O22" s="20" t="s">
        <v>1</v>
      </c>
      <c r="P22" s="22"/>
      <c r="Q22" s="22"/>
      <c r="R22" s="22"/>
      <c r="S22" s="22"/>
      <c r="T22" s="22"/>
      <c r="U22" s="22"/>
      <c r="V22" s="22"/>
      <c r="W22" s="22"/>
    </row>
    <row r="23" spans="1:23" x14ac:dyDescent="0.25">
      <c r="A23" s="20">
        <v>2015</v>
      </c>
      <c r="B23" s="20" t="s">
        <v>32</v>
      </c>
      <c r="C23" s="20" t="s">
        <v>20</v>
      </c>
      <c r="D23" s="21">
        <v>15.777627588000001</v>
      </c>
      <c r="E23" s="20">
        <v>15.14408018</v>
      </c>
      <c r="F23" s="20">
        <v>83.233993732000002</v>
      </c>
      <c r="G23" s="21">
        <v>82.976732982000001</v>
      </c>
      <c r="H23" s="21">
        <v>36.745777651499964</v>
      </c>
      <c r="I23" s="21">
        <v>30.222118454999986</v>
      </c>
      <c r="J23" s="21">
        <v>50.016949411500036</v>
      </c>
      <c r="N23" s="20">
        <v>2010</v>
      </c>
      <c r="O23" s="20" t="s">
        <v>5</v>
      </c>
      <c r="P23" s="20" t="s">
        <v>19</v>
      </c>
      <c r="Q23" s="21">
        <v>12.991738489999999</v>
      </c>
      <c r="R23" s="20">
        <v>13.570716934</v>
      </c>
      <c r="S23" s="20">
        <v>71.864916796473835</v>
      </c>
      <c r="U23" s="21">
        <v>56.224241231999983</v>
      </c>
      <c r="V23" s="21">
        <v>38.568300194900019</v>
      </c>
      <c r="W23" s="21">
        <v>51.403276653099994</v>
      </c>
    </row>
    <row r="24" spans="1:23" x14ac:dyDescent="0.25">
      <c r="A24" s="22"/>
      <c r="B24" s="22"/>
      <c r="C24" s="20" t="s">
        <v>19</v>
      </c>
      <c r="D24" s="21">
        <v>10.299990060000001</v>
      </c>
      <c r="E24" s="20">
        <v>9.8879220360000009</v>
      </c>
      <c r="F24" s="20">
        <v>53.462427610891162</v>
      </c>
      <c r="G24" s="21">
        <v>43.745942095999979</v>
      </c>
      <c r="H24" s="21">
        <v>30.223444721100009</v>
      </c>
      <c r="I24" s="21">
        <v>50.01695158290002</v>
      </c>
      <c r="J24" s="22"/>
      <c r="N24" s="20">
        <v>2010</v>
      </c>
      <c r="O24" s="20" t="s">
        <v>31</v>
      </c>
      <c r="P24" s="20" t="s">
        <v>19</v>
      </c>
      <c r="Q24" s="21">
        <v>9.7916857950000011</v>
      </c>
      <c r="R24" s="20">
        <v>9.3068332169999994</v>
      </c>
      <c r="S24" s="20">
        <v>50.653592045178598</v>
      </c>
      <c r="U24" s="21">
        <v>36.108527391999992</v>
      </c>
      <c r="V24" s="21">
        <v>28.149493352899981</v>
      </c>
      <c r="W24" s="21">
        <v>49.74838767510002</v>
      </c>
    </row>
    <row r="25" spans="1:23" x14ac:dyDescent="0.25">
      <c r="A25" s="22"/>
      <c r="B25" s="22"/>
      <c r="C25" s="20" t="s">
        <v>18</v>
      </c>
      <c r="D25" s="21">
        <v>17.836386875999999</v>
      </c>
      <c r="E25" s="20">
        <v>17.120673608000001</v>
      </c>
      <c r="F25" s="20">
        <v>94.093415300000018</v>
      </c>
      <c r="G25" s="21">
        <v>16.033616995999978</v>
      </c>
      <c r="H25" s="21">
        <v>36.759280767000007</v>
      </c>
      <c r="I25" s="21">
        <v>30.221886902800009</v>
      </c>
      <c r="J25" s="21">
        <v>50.016949550199968</v>
      </c>
      <c r="N25" s="20">
        <v>2010</v>
      </c>
      <c r="O25" s="20" t="s">
        <v>32</v>
      </c>
      <c r="P25" s="20" t="s">
        <v>19</v>
      </c>
      <c r="Q25" s="21">
        <v>8.9782376599999996</v>
      </c>
      <c r="R25" s="20">
        <v>7.9655405560000005</v>
      </c>
      <c r="S25" s="20">
        <v>43.918370207927836</v>
      </c>
      <c r="U25" s="21">
        <v>37.618693679999993</v>
      </c>
      <c r="V25" s="21">
        <v>26.148071654400013</v>
      </c>
      <c r="W25" s="21">
        <v>49.336208025599987</v>
      </c>
    </row>
    <row r="26" spans="1:23" x14ac:dyDescent="0.25">
      <c r="A26" s="20">
        <v>2015</v>
      </c>
      <c r="B26" s="20" t="s">
        <v>36</v>
      </c>
      <c r="C26" s="20" t="s">
        <v>20</v>
      </c>
      <c r="D26" s="21">
        <v>15.329667298</v>
      </c>
      <c r="E26" s="20">
        <v>14.378254146</v>
      </c>
      <c r="F26" s="20">
        <v>79.162108498000009</v>
      </c>
      <c r="G26" s="21">
        <v>80.069065230999996</v>
      </c>
      <c r="H26" s="21">
        <v>36.493132501499986</v>
      </c>
      <c r="I26" s="21">
        <v>29.320496857900025</v>
      </c>
      <c r="J26" s="21">
        <v>49.866335467599981</v>
      </c>
      <c r="N26" s="20">
        <v>2010</v>
      </c>
      <c r="O26" s="20" t="s">
        <v>33</v>
      </c>
      <c r="P26" s="20" t="s">
        <v>19</v>
      </c>
      <c r="Q26" s="21">
        <v>9.5562299400000015</v>
      </c>
      <c r="R26" s="20">
        <v>8.5672984440000004</v>
      </c>
      <c r="S26" s="20">
        <v>47.027862876442569</v>
      </c>
      <c r="U26" s="21">
        <v>40.298225467999998</v>
      </c>
      <c r="V26" s="21">
        <v>27.930160417399989</v>
      </c>
      <c r="W26" s="21">
        <v>49.633885574600015</v>
      </c>
    </row>
    <row r="27" spans="1:23" x14ac:dyDescent="0.25">
      <c r="A27" s="22"/>
      <c r="B27" s="22"/>
      <c r="C27" s="20" t="s">
        <v>19</v>
      </c>
      <c r="D27" s="21">
        <v>10.007551509999999</v>
      </c>
      <c r="E27" s="20">
        <v>9.3878832259999996</v>
      </c>
      <c r="F27" s="20">
        <v>51.018021553767895</v>
      </c>
      <c r="G27" s="21">
        <v>42.39032212799998</v>
      </c>
      <c r="H27" s="21">
        <v>29.321763576199999</v>
      </c>
      <c r="I27" s="21">
        <v>49.866336555800018</v>
      </c>
      <c r="J27" s="22"/>
      <c r="N27" s="20">
        <v>2010</v>
      </c>
      <c r="O27" s="20" t="s">
        <v>34</v>
      </c>
      <c r="P27" s="20" t="s">
        <v>19</v>
      </c>
      <c r="Q27" s="21">
        <v>11.573606925</v>
      </c>
      <c r="R27" s="20">
        <v>11.471589134999999</v>
      </c>
      <c r="S27" s="20">
        <v>61.462036551603134</v>
      </c>
      <c r="U27" s="21">
        <v>49.650244657999991</v>
      </c>
      <c r="V27" s="21">
        <v>34.150401603400013</v>
      </c>
      <c r="W27" s="21">
        <v>50.672901958599994</v>
      </c>
    </row>
    <row r="28" spans="1:23" x14ac:dyDescent="0.25">
      <c r="A28" s="22"/>
      <c r="B28" s="22"/>
      <c r="C28" s="20" t="s">
        <v>18</v>
      </c>
      <c r="D28" s="21">
        <v>17.329974045999997</v>
      </c>
      <c r="E28" s="20">
        <v>16.254867947999998</v>
      </c>
      <c r="F28" s="20">
        <v>89.490296467000022</v>
      </c>
      <c r="G28" s="21">
        <v>15.338438803999971</v>
      </c>
      <c r="H28" s="21">
        <v>36.506384765000007</v>
      </c>
      <c r="I28" s="21">
        <v>29.320252624999995</v>
      </c>
      <c r="J28" s="21">
        <v>49.86633534500001</v>
      </c>
      <c r="N28" s="20">
        <v>2010</v>
      </c>
      <c r="O28" s="20" t="s">
        <v>35</v>
      </c>
      <c r="P28" s="20" t="s">
        <v>19</v>
      </c>
      <c r="Q28" s="21">
        <v>11.31127699</v>
      </c>
      <c r="R28" s="20">
        <v>11.273552834</v>
      </c>
      <c r="S28" s="20">
        <v>60.385168072805769</v>
      </c>
      <c r="U28" s="21">
        <v>48.43402395599999</v>
      </c>
      <c r="V28" s="21">
        <v>33.341570574800016</v>
      </c>
      <c r="W28" s="21">
        <v>50.537790889199982</v>
      </c>
    </row>
    <row r="29" spans="1:23" x14ac:dyDescent="0.25">
      <c r="A29" s="20">
        <v>2015</v>
      </c>
      <c r="B29" s="20" t="s">
        <v>33</v>
      </c>
      <c r="C29" s="20" t="s">
        <v>20</v>
      </c>
      <c r="D29" s="21">
        <v>14.138885168000002</v>
      </c>
      <c r="E29" s="20">
        <v>12.419287221999999</v>
      </c>
      <c r="F29" s="20">
        <v>68.746318079999995</v>
      </c>
      <c r="G29" s="21">
        <v>72.339823887000009</v>
      </c>
      <c r="H29" s="21">
        <v>35.821557829499994</v>
      </c>
      <c r="I29" s="21">
        <v>26.923743622099977</v>
      </c>
      <c r="J29" s="21">
        <v>49.465974191400022</v>
      </c>
      <c r="N29" s="20"/>
      <c r="O29" s="20"/>
      <c r="P29" s="20"/>
      <c r="Q29" s="21"/>
      <c r="R29" s="20"/>
      <c r="S29" s="20"/>
      <c r="U29" s="21"/>
      <c r="V29" s="21"/>
      <c r="W29" s="21"/>
    </row>
    <row r="30" spans="1:23" x14ac:dyDescent="0.25">
      <c r="A30" s="22"/>
      <c r="B30" s="22"/>
      <c r="C30" s="20" t="s">
        <v>19</v>
      </c>
      <c r="D30" s="21">
        <v>9.23018216</v>
      </c>
      <c r="E30" s="20">
        <v>8.1087961360000005</v>
      </c>
      <c r="F30" s="20">
        <v>44.74352039197835</v>
      </c>
      <c r="G30" s="21">
        <v>38.786768300000006</v>
      </c>
      <c r="H30" s="21">
        <v>26.924858018899997</v>
      </c>
      <c r="I30" s="21">
        <v>49.465972781099993</v>
      </c>
      <c r="J30" s="22"/>
      <c r="N30" s="20">
        <v>2015</v>
      </c>
      <c r="O30" s="20" t="s">
        <v>5</v>
      </c>
      <c r="P30" s="20" t="s">
        <v>19</v>
      </c>
      <c r="Q30" s="21">
        <v>12.26485782</v>
      </c>
      <c r="R30" s="20">
        <v>12.531271931999999</v>
      </c>
      <c r="S30" s="20">
        <v>66.695325730386045</v>
      </c>
      <c r="U30" s="21">
        <v>52.854647822000018</v>
      </c>
      <c r="V30" s="21">
        <v>36.327108624899978</v>
      </c>
      <c r="W30" s="21">
        <v>51.028916233100006</v>
      </c>
    </row>
    <row r="31" spans="1:23" x14ac:dyDescent="0.25">
      <c r="A31" s="22"/>
      <c r="B31" s="22"/>
      <c r="C31" s="20" t="s">
        <v>18</v>
      </c>
      <c r="D31" s="21">
        <v>15.983811535999999</v>
      </c>
      <c r="E31" s="20">
        <v>14.040158397999999</v>
      </c>
      <c r="F31" s="20">
        <v>77.715619801000003</v>
      </c>
      <c r="G31" s="21">
        <v>13.490509225</v>
      </c>
      <c r="H31" s="21">
        <v>35.834124416499989</v>
      </c>
      <c r="I31" s="21">
        <v>26.923523928899982</v>
      </c>
      <c r="J31" s="21">
        <v>49.465972694600026</v>
      </c>
      <c r="N31" s="20">
        <v>2015</v>
      </c>
      <c r="O31" s="20" t="s">
        <v>32</v>
      </c>
      <c r="P31" s="20" t="s">
        <v>19</v>
      </c>
      <c r="Q31" s="21">
        <v>10.299990060000001</v>
      </c>
      <c r="R31" s="20">
        <v>9.8879220360000009</v>
      </c>
      <c r="S31" s="20">
        <v>53.462427610891162</v>
      </c>
      <c r="U31" s="21">
        <v>43.745942095999979</v>
      </c>
      <c r="V31" s="21">
        <v>30.223444721100009</v>
      </c>
      <c r="W31" s="21">
        <v>50.01695158290002</v>
      </c>
    </row>
    <row r="32" spans="1:23" x14ac:dyDescent="0.25">
      <c r="A32" s="20">
        <v>2015</v>
      </c>
      <c r="B32" s="20" t="s">
        <v>34</v>
      </c>
      <c r="C32" s="20" t="s">
        <v>20</v>
      </c>
      <c r="D32" s="21">
        <v>17.984733159000001</v>
      </c>
      <c r="E32" s="20">
        <v>17.931879431999999</v>
      </c>
      <c r="F32" s="20">
        <v>98.056548743000008</v>
      </c>
      <c r="G32" s="21">
        <v>97.302583086999988</v>
      </c>
      <c r="H32" s="21">
        <v>37.990635967500026</v>
      </c>
      <c r="I32" s="21">
        <v>34.664482070299982</v>
      </c>
      <c r="J32" s="21">
        <v>50.759027541199998</v>
      </c>
      <c r="N32" s="20">
        <v>2015</v>
      </c>
      <c r="O32" s="20" t="s">
        <v>36</v>
      </c>
      <c r="P32" s="20" t="s">
        <v>19</v>
      </c>
      <c r="Q32" s="21">
        <v>10.007551509999999</v>
      </c>
      <c r="R32" s="20">
        <v>9.3878832259999996</v>
      </c>
      <c r="S32" s="20">
        <v>51.018021553767895</v>
      </c>
      <c r="U32" s="21">
        <v>42.39032212799998</v>
      </c>
      <c r="V32" s="21">
        <v>29.321763576199999</v>
      </c>
      <c r="W32" s="21">
        <v>49.866336555800018</v>
      </c>
    </row>
    <row r="33" spans="1:23" x14ac:dyDescent="0.25">
      <c r="A33" s="22"/>
      <c r="B33" s="22"/>
      <c r="C33" s="20" t="s">
        <v>19</v>
      </c>
      <c r="D33" s="21">
        <v>11.740838205000001</v>
      </c>
      <c r="E33" s="20">
        <v>11.708167263</v>
      </c>
      <c r="F33" s="20">
        <v>62.639966366075768</v>
      </c>
      <c r="G33" s="21">
        <v>50.42549229399998</v>
      </c>
      <c r="H33" s="21">
        <v>34.666040422700007</v>
      </c>
      <c r="I33" s="21">
        <v>50.759024203300015</v>
      </c>
      <c r="J33" s="22"/>
      <c r="N33" s="20">
        <v>2015</v>
      </c>
      <c r="O33" s="20" t="s">
        <v>33</v>
      </c>
      <c r="P33" s="20" t="s">
        <v>19</v>
      </c>
      <c r="Q33" s="21">
        <v>9.23018216</v>
      </c>
      <c r="R33" s="20">
        <v>8.1087961360000005</v>
      </c>
      <c r="S33" s="20">
        <v>44.74352039197835</v>
      </c>
      <c r="U33" s="21">
        <v>38.786768300000006</v>
      </c>
      <c r="V33" s="21">
        <v>26.924858018899997</v>
      </c>
      <c r="W33" s="21">
        <v>49.465972781099993</v>
      </c>
    </row>
    <row r="34" spans="1:23" x14ac:dyDescent="0.25">
      <c r="A34" s="22"/>
      <c r="B34" s="22"/>
      <c r="C34" s="20" t="s">
        <v>18</v>
      </c>
      <c r="D34" s="21">
        <v>20.331488792999998</v>
      </c>
      <c r="E34" s="20">
        <v>20.272383279000003</v>
      </c>
      <c r="F34" s="20">
        <v>110.84981181400002</v>
      </c>
      <c r="G34" s="21">
        <v>19.45878785899999</v>
      </c>
      <c r="H34" s="21">
        <v>38.005227992999977</v>
      </c>
      <c r="I34" s="21">
        <v>34.664193548399993</v>
      </c>
      <c r="J34" s="21">
        <v>50.759026713600008</v>
      </c>
      <c r="N34" s="20">
        <v>2015</v>
      </c>
      <c r="O34" s="20" t="s">
        <v>34</v>
      </c>
      <c r="P34" s="20" t="s">
        <v>19</v>
      </c>
      <c r="Q34" s="21">
        <v>11.740838205000001</v>
      </c>
      <c r="R34" s="20">
        <v>11.708167263</v>
      </c>
      <c r="S34" s="20">
        <v>62.639966366075768</v>
      </c>
      <c r="U34" s="21">
        <v>50.42549229399998</v>
      </c>
      <c r="V34" s="21">
        <v>34.666040422700007</v>
      </c>
      <c r="W34" s="21">
        <v>50.759024203300015</v>
      </c>
    </row>
    <row r="35" spans="1:23" x14ac:dyDescent="0.25">
      <c r="A35" s="20">
        <v>2015</v>
      </c>
      <c r="B35" s="20" t="s">
        <v>35</v>
      </c>
      <c r="C35" s="20" t="s">
        <v>20</v>
      </c>
      <c r="D35" s="21">
        <v>17.071133623000001</v>
      </c>
      <c r="E35" s="20">
        <v>16.903237925999996</v>
      </c>
      <c r="F35" s="20">
        <v>92.587351415000001</v>
      </c>
      <c r="G35" s="21">
        <v>91.372670117999988</v>
      </c>
      <c r="H35" s="21">
        <v>37.475330189999994</v>
      </c>
      <c r="I35" s="21">
        <v>32.825639230199982</v>
      </c>
      <c r="J35" s="21">
        <v>50.451857497800063</v>
      </c>
      <c r="N35" s="20">
        <v>2015</v>
      </c>
      <c r="O35" s="20" t="s">
        <v>35</v>
      </c>
      <c r="P35" s="20" t="s">
        <v>19</v>
      </c>
      <c r="Q35" s="21">
        <v>11.144419885</v>
      </c>
      <c r="R35" s="20">
        <v>11.036537350999998</v>
      </c>
      <c r="S35" s="20">
        <v>59.205567007369815</v>
      </c>
      <c r="U35" s="21">
        <v>47.660543707999992</v>
      </c>
      <c r="V35" s="21">
        <v>32.827103489400002</v>
      </c>
      <c r="W35" s="21">
        <v>50.451858522599991</v>
      </c>
    </row>
    <row r="36" spans="1:23" x14ac:dyDescent="0.25">
      <c r="A36" s="22"/>
      <c r="B36" s="22"/>
      <c r="C36" s="20" t="s">
        <v>19</v>
      </c>
      <c r="D36" s="21">
        <v>11.144419885</v>
      </c>
      <c r="E36" s="20">
        <v>11.036537350999998</v>
      </c>
      <c r="F36" s="20">
        <v>59.205567007369815</v>
      </c>
      <c r="G36" s="21">
        <v>47.660543707999992</v>
      </c>
      <c r="H36" s="21">
        <v>32.827103489400002</v>
      </c>
      <c r="I36" s="21">
        <v>50.451858522599991</v>
      </c>
      <c r="J36" s="22"/>
      <c r="N36" s="20"/>
      <c r="O36" s="20"/>
      <c r="P36" s="20"/>
      <c r="Q36" s="21"/>
      <c r="R36" s="20"/>
      <c r="S36" s="20"/>
      <c r="U36" s="21"/>
      <c r="V36" s="21"/>
      <c r="W36" s="21"/>
    </row>
    <row r="37" spans="1:23" x14ac:dyDescent="0.25">
      <c r="A37" s="22"/>
      <c r="B37" s="22"/>
      <c r="C37" s="20" t="s">
        <v>18</v>
      </c>
      <c r="D37" s="21">
        <v>19.298677321</v>
      </c>
      <c r="E37" s="20">
        <v>19.109473172999998</v>
      </c>
      <c r="F37" s="20">
        <v>104.66706345600002</v>
      </c>
      <c r="G37" s="21">
        <v>18.040992135999989</v>
      </c>
      <c r="H37" s="21">
        <v>37.489494509499991</v>
      </c>
      <c r="I37" s="21">
        <v>32.8253705626</v>
      </c>
      <c r="J37" s="21">
        <v>50.451858841899991</v>
      </c>
      <c r="N37" s="20">
        <v>2020</v>
      </c>
      <c r="O37" s="20" t="s">
        <v>5</v>
      </c>
      <c r="P37" s="20" t="s">
        <v>19</v>
      </c>
      <c r="Q37" s="21">
        <v>11.624544615</v>
      </c>
      <c r="R37" s="20">
        <v>11.612514309000002</v>
      </c>
      <c r="S37" s="20">
        <v>62.127570108127472</v>
      </c>
      <c r="U37" s="21">
        <v>49.886304663999994</v>
      </c>
      <c r="V37" s="21">
        <v>34.352802475999994</v>
      </c>
      <c r="W37" s="21">
        <v>50.699128660000014</v>
      </c>
    </row>
    <row r="38" spans="1:23" x14ac:dyDescent="0.25">
      <c r="A38" s="20">
        <v>2020</v>
      </c>
      <c r="B38" s="20" t="s">
        <v>5</v>
      </c>
      <c r="C38" s="20" t="s">
        <v>20</v>
      </c>
      <c r="D38" s="21">
        <v>17.806593477</v>
      </c>
      <c r="E38" s="20">
        <v>17.785378422000001</v>
      </c>
      <c r="F38" s="20">
        <v>97.277634820999992</v>
      </c>
      <c r="G38" s="21">
        <v>96.282823084000015</v>
      </c>
      <c r="H38" s="21">
        <v>37.890153200999976</v>
      </c>
      <c r="I38" s="21">
        <v>34.351257112500036</v>
      </c>
      <c r="J38" s="21">
        <v>50.69912988249996</v>
      </c>
      <c r="N38" s="20">
        <v>2020</v>
      </c>
      <c r="O38" s="20" t="s">
        <v>36</v>
      </c>
      <c r="P38" s="20" t="s">
        <v>19</v>
      </c>
      <c r="Q38" s="21">
        <v>9.7051183300000012</v>
      </c>
      <c r="R38" s="20">
        <v>8.9621214380000005</v>
      </c>
      <c r="S38" s="20">
        <v>48.897038688180395</v>
      </c>
      <c r="U38" s="21">
        <v>40.988342574000001</v>
      </c>
      <c r="V38" s="21">
        <v>28.389274469700013</v>
      </c>
      <c r="W38" s="21">
        <v>49.710579096299995</v>
      </c>
    </row>
    <row r="39" spans="1:23" x14ac:dyDescent="0.25">
      <c r="A39" s="22"/>
      <c r="B39" s="22"/>
      <c r="C39" s="20" t="s">
        <v>19</v>
      </c>
      <c r="D39" s="21">
        <v>11.624544615</v>
      </c>
      <c r="E39" s="20">
        <v>11.612514309000002</v>
      </c>
      <c r="F39" s="20">
        <v>62.127570108127472</v>
      </c>
      <c r="G39" s="21">
        <v>49.886304663999994</v>
      </c>
      <c r="H39" s="21">
        <v>34.352802475999994</v>
      </c>
      <c r="I39" s="21">
        <v>50.699128660000014</v>
      </c>
      <c r="J39" s="22"/>
      <c r="N39" s="20">
        <v>2020</v>
      </c>
      <c r="O39" s="20" t="s">
        <v>34</v>
      </c>
      <c r="P39" s="20" t="s">
        <v>19</v>
      </c>
      <c r="Q39" s="21">
        <v>11.58567199</v>
      </c>
      <c r="R39" s="20">
        <v>11.487675313999999</v>
      </c>
      <c r="S39" s="20">
        <v>61.542643356387245</v>
      </c>
      <c r="U39" s="21">
        <v>49.70618301399999</v>
      </c>
      <c r="V39" s="21">
        <v>34.18760100130001</v>
      </c>
      <c r="W39" s="21">
        <v>50.679112744700006</v>
      </c>
    </row>
    <row r="40" spans="1:23" x14ac:dyDescent="0.25">
      <c r="A40" s="22"/>
      <c r="B40" s="22"/>
      <c r="C40" s="20" t="s">
        <v>18</v>
      </c>
      <c r="D40" s="21">
        <v>20.130104378999999</v>
      </c>
      <c r="E40" s="20">
        <v>20.106762867</v>
      </c>
      <c r="F40" s="20">
        <v>109.969272256</v>
      </c>
      <c r="G40" s="21">
        <v>19.182312683000006</v>
      </c>
      <c r="H40" s="21">
        <v>37.904667007499967</v>
      </c>
      <c r="I40" s="21">
        <v>34.350983687300015</v>
      </c>
      <c r="J40" s="21">
        <v>50.699127120200018</v>
      </c>
      <c r="N40" s="20">
        <v>2020</v>
      </c>
      <c r="O40" s="20" t="s">
        <v>37</v>
      </c>
      <c r="P40" s="20" t="s">
        <v>19</v>
      </c>
      <c r="Q40" s="21">
        <v>8.1989974350000008</v>
      </c>
      <c r="R40" s="20">
        <v>6.868280961</v>
      </c>
      <c r="S40" s="20">
        <v>38.452375723903792</v>
      </c>
      <c r="U40" s="21">
        <v>34.006319995999988</v>
      </c>
      <c r="V40" s="21">
        <v>23.745402864900001</v>
      </c>
      <c r="W40" s="21">
        <v>48.934877159099997</v>
      </c>
    </row>
    <row r="41" spans="1:23" x14ac:dyDescent="0.25">
      <c r="A41" s="20">
        <v>2020</v>
      </c>
      <c r="B41" s="20" t="s">
        <v>36</v>
      </c>
      <c r="C41" s="20" t="s">
        <v>20</v>
      </c>
      <c r="D41" s="21">
        <v>14.866397134000001</v>
      </c>
      <c r="E41" s="20">
        <v>13.726181111999999</v>
      </c>
      <c r="F41" s="20">
        <v>75.695060541999993</v>
      </c>
      <c r="G41" s="21">
        <v>77.062108987000002</v>
      </c>
      <c r="H41" s="21">
        <v>36.231847829999992</v>
      </c>
      <c r="I41" s="21">
        <v>28.388059829900016</v>
      </c>
      <c r="J41" s="21">
        <v>49.710574565099989</v>
      </c>
      <c r="N41" s="20">
        <v>2020</v>
      </c>
      <c r="O41" s="20" t="s">
        <v>38</v>
      </c>
      <c r="P41" s="20" t="s">
        <v>19</v>
      </c>
      <c r="Q41" s="21">
        <v>9.9342880450000006</v>
      </c>
      <c r="R41" s="20">
        <v>9.1589148469999984</v>
      </c>
      <c r="S41" s="20">
        <v>49.943752145597109</v>
      </c>
      <c r="U41" s="21">
        <v>42.050771836000003</v>
      </c>
      <c r="V41" s="21">
        <v>29.09584485229999</v>
      </c>
      <c r="W41" s="21">
        <v>49.828605991700016</v>
      </c>
    </row>
    <row r="42" spans="1:23" x14ac:dyDescent="0.25">
      <c r="A42" s="22"/>
      <c r="B42" s="22"/>
      <c r="C42" s="20" t="s">
        <v>19</v>
      </c>
      <c r="D42" s="21">
        <v>9.7051183300000012</v>
      </c>
      <c r="E42" s="20">
        <v>8.9621214380000005</v>
      </c>
      <c r="F42" s="20">
        <v>48.897038688180395</v>
      </c>
      <c r="G42" s="21">
        <v>40.988342574000001</v>
      </c>
      <c r="H42" s="21">
        <v>28.389274469700013</v>
      </c>
      <c r="I42" s="21">
        <v>49.710579096299995</v>
      </c>
      <c r="J42" s="22"/>
      <c r="N42" s="20">
        <v>2020</v>
      </c>
      <c r="O42" s="20" t="s">
        <v>39</v>
      </c>
      <c r="P42" s="20" t="s">
        <v>19</v>
      </c>
      <c r="Q42" s="21">
        <v>9.68228534</v>
      </c>
      <c r="R42" s="20">
        <v>8.8122158439999989</v>
      </c>
      <c r="S42" s="20">
        <v>48.212375525241121</v>
      </c>
      <c r="U42" s="21">
        <v>40.882561333999995</v>
      </c>
      <c r="V42" s="21">
        <v>28.318843228900022</v>
      </c>
      <c r="W42" s="21">
        <v>49.698819097099999</v>
      </c>
    </row>
    <row r="43" spans="1:23" x14ac:dyDescent="0.25">
      <c r="A43" s="22"/>
      <c r="B43" s="22"/>
      <c r="C43" s="20" t="s">
        <v>18</v>
      </c>
      <c r="D43" s="21">
        <v>16.806253618</v>
      </c>
      <c r="E43" s="20">
        <v>15.517671654000001</v>
      </c>
      <c r="F43" s="20">
        <v>85.570919347</v>
      </c>
      <c r="G43" s="21">
        <v>14.619512566999983</v>
      </c>
      <c r="H43" s="21">
        <v>36.244853604500008</v>
      </c>
      <c r="I43" s="21">
        <v>28.38783465100002</v>
      </c>
      <c r="J43" s="21">
        <v>49.710574558499985</v>
      </c>
      <c r="N43" s="20" t="s">
        <v>0</v>
      </c>
      <c r="O43" s="20" t="s">
        <v>1</v>
      </c>
      <c r="P43" s="22"/>
      <c r="Q43" s="22"/>
      <c r="R43" s="22"/>
      <c r="S43" s="22"/>
      <c r="T43" s="22"/>
      <c r="U43" s="22"/>
      <c r="V43" s="22"/>
      <c r="W43" s="22"/>
    </row>
    <row r="44" spans="1:23" x14ac:dyDescent="0.25">
      <c r="A44" s="20">
        <v>2020</v>
      </c>
      <c r="B44" s="20" t="s">
        <v>34</v>
      </c>
      <c r="C44" s="20" t="s">
        <v>20</v>
      </c>
      <c r="D44" s="21">
        <v>17.747048002</v>
      </c>
      <c r="E44" s="20">
        <v>17.594186375999996</v>
      </c>
      <c r="F44" s="20">
        <v>96.261050273999999</v>
      </c>
      <c r="G44" s="21">
        <v>95.759797847000002</v>
      </c>
      <c r="H44" s="21">
        <v>37.856589532500038</v>
      </c>
      <c r="I44" s="21">
        <v>34.186067157099956</v>
      </c>
      <c r="J44" s="21">
        <v>50.679110811399994</v>
      </c>
      <c r="N44" s="20">
        <v>2010</v>
      </c>
      <c r="O44" s="20" t="s">
        <v>5</v>
      </c>
      <c r="P44" s="20" t="s">
        <v>18</v>
      </c>
      <c r="Q44" s="21">
        <v>22.497659954</v>
      </c>
      <c r="R44" s="20">
        <v>23.497343791999999</v>
      </c>
      <c r="S44" s="20">
        <v>127.99560225800001</v>
      </c>
      <c r="T44" s="21">
        <v>22.432368754000006</v>
      </c>
      <c r="U44" s="21">
        <v>39.086953807999976</v>
      </c>
      <c r="V44" s="21">
        <v>38.566200667899977</v>
      </c>
      <c r="W44" s="21">
        <v>51.403270766100036</v>
      </c>
    </row>
    <row r="45" spans="1:23" x14ac:dyDescent="0.25">
      <c r="A45" s="22"/>
      <c r="B45" s="22"/>
      <c r="C45" s="20" t="s">
        <v>19</v>
      </c>
      <c r="D45" s="21">
        <v>11.58567199</v>
      </c>
      <c r="E45" s="20">
        <v>11.487675313999999</v>
      </c>
      <c r="F45" s="20">
        <v>61.542643356387245</v>
      </c>
      <c r="G45" s="21">
        <v>49.70618301399999</v>
      </c>
      <c r="H45" s="21">
        <v>34.18760100130001</v>
      </c>
      <c r="I45" s="21">
        <v>50.679112744700006</v>
      </c>
      <c r="J45" s="22"/>
      <c r="N45" s="20">
        <v>2010</v>
      </c>
      <c r="O45" s="20" t="s">
        <v>31</v>
      </c>
      <c r="P45" s="20" t="s">
        <v>18</v>
      </c>
      <c r="Q45" s="21">
        <v>16.956161607000002</v>
      </c>
      <c r="R45" s="20">
        <v>16.114533040999998</v>
      </c>
      <c r="S45" s="20">
        <v>89.015776309000017</v>
      </c>
      <c r="T45" s="21">
        <v>14.557118284999977</v>
      </c>
      <c r="U45" s="21">
        <v>33.053318611000009</v>
      </c>
      <c r="V45" s="21">
        <v>28.148111742200001</v>
      </c>
      <c r="W45" s="21">
        <v>49.748380404800002</v>
      </c>
    </row>
    <row r="46" spans="1:23" x14ac:dyDescent="0.25">
      <c r="A46" s="22"/>
      <c r="B46" s="22"/>
      <c r="C46" s="20" t="s">
        <v>18</v>
      </c>
      <c r="D46" s="21">
        <v>20.062789054</v>
      </c>
      <c r="E46" s="20">
        <v>19.890606762000001</v>
      </c>
      <c r="F46" s="20">
        <v>108.820063382</v>
      </c>
      <c r="G46" s="21">
        <v>19.08993667899998</v>
      </c>
      <c r="H46" s="21">
        <v>37.871036064500004</v>
      </c>
      <c r="I46" s="21">
        <v>34.185794033899981</v>
      </c>
      <c r="J46" s="21">
        <v>50.679114024600011</v>
      </c>
      <c r="N46" s="20">
        <v>2010</v>
      </c>
      <c r="O46" s="20" t="s">
        <v>32</v>
      </c>
      <c r="P46" s="20" t="s">
        <v>18</v>
      </c>
      <c r="Q46" s="21">
        <v>15.547521836</v>
      </c>
      <c r="R46" s="20">
        <v>13.792115978</v>
      </c>
      <c r="S46" s="20">
        <v>76.396836098000009</v>
      </c>
      <c r="T46" s="21">
        <v>12.891590409999996</v>
      </c>
      <c r="U46" s="21">
        <v>35.616287785999987</v>
      </c>
      <c r="V46" s="21">
        <v>26.146772808000009</v>
      </c>
      <c r="W46" s="21">
        <v>49.336215084000003</v>
      </c>
    </row>
    <row r="47" spans="1:23" x14ac:dyDescent="0.25">
      <c r="A47" s="20">
        <v>2020</v>
      </c>
      <c r="B47" s="20" t="s">
        <v>37</v>
      </c>
      <c r="C47" s="20" t="s">
        <v>20</v>
      </c>
      <c r="D47" s="21">
        <v>12.559306113000002</v>
      </c>
      <c r="E47" s="20">
        <v>10.519370030000001</v>
      </c>
      <c r="F47" s="20">
        <v>58.644581041000002</v>
      </c>
      <c r="G47" s="21">
        <v>62.087177519999983</v>
      </c>
      <c r="H47" s="21">
        <v>34.930616911499982</v>
      </c>
      <c r="I47" s="21">
        <v>23.744451336400033</v>
      </c>
      <c r="J47" s="21">
        <v>48.934877048099992</v>
      </c>
      <c r="N47" s="20">
        <v>2010</v>
      </c>
      <c r="O47" s="20" t="s">
        <v>33</v>
      </c>
      <c r="P47" s="20" t="s">
        <v>18</v>
      </c>
      <c r="Q47" s="21">
        <v>16.548425124000001</v>
      </c>
      <c r="R47" s="20">
        <v>14.834044112000001</v>
      </c>
      <c r="S47" s="20">
        <v>81.936380021000019</v>
      </c>
      <c r="T47" s="21">
        <v>14.265579615999979</v>
      </c>
      <c r="U47" s="21">
        <v>36.116070578499986</v>
      </c>
      <c r="V47" s="21">
        <v>27.928758064300013</v>
      </c>
      <c r="W47" s="21">
        <v>49.633892484200004</v>
      </c>
    </row>
    <row r="48" spans="1:23" x14ac:dyDescent="0.25">
      <c r="A48" s="22"/>
      <c r="B48" s="22"/>
      <c r="C48" s="20" t="s">
        <v>19</v>
      </c>
      <c r="D48" s="21">
        <v>8.1989974350000008</v>
      </c>
      <c r="E48" s="20">
        <v>6.868280961</v>
      </c>
      <c r="F48" s="20">
        <v>38.452375723903792</v>
      </c>
      <c r="G48" s="21">
        <v>34.006319995999988</v>
      </c>
      <c r="H48" s="21">
        <v>23.745402864900001</v>
      </c>
      <c r="I48" s="21">
        <v>48.934877159099997</v>
      </c>
      <c r="J48" s="22"/>
      <c r="N48" s="20">
        <v>2010</v>
      </c>
      <c r="O48" s="20" t="s">
        <v>34</v>
      </c>
      <c r="P48" s="20" t="s">
        <v>18</v>
      </c>
      <c r="Q48" s="21">
        <v>20.041896104999999</v>
      </c>
      <c r="R48" s="20">
        <v>19.862753935000001</v>
      </c>
      <c r="S48" s="20">
        <v>108.67198515500002</v>
      </c>
      <c r="T48" s="21">
        <v>19.061245454000002</v>
      </c>
      <c r="U48" s="21">
        <v>37.860612380499987</v>
      </c>
      <c r="V48" s="21">
        <v>34.148592760500009</v>
      </c>
      <c r="W48" s="21">
        <v>50.672894209999981</v>
      </c>
    </row>
    <row r="49" spans="1:33" x14ac:dyDescent="0.25">
      <c r="A49" s="22"/>
      <c r="B49" s="22"/>
      <c r="C49" s="20" t="s">
        <v>18</v>
      </c>
      <c r="D49" s="21">
        <v>14.198119551</v>
      </c>
      <c r="E49" s="20">
        <v>11.892237382999999</v>
      </c>
      <c r="F49" s="20">
        <v>66.295943603000012</v>
      </c>
      <c r="G49" s="21">
        <v>11.039195375999984</v>
      </c>
      <c r="H49" s="21">
        <v>34.942426785500004</v>
      </c>
      <c r="I49" s="21">
        <v>23.744273873899999</v>
      </c>
      <c r="J49" s="21">
        <v>48.934873427599996</v>
      </c>
      <c r="N49" s="20">
        <v>2010</v>
      </c>
      <c r="O49" s="20" t="s">
        <v>35</v>
      </c>
      <c r="P49" s="20" t="s">
        <v>18</v>
      </c>
      <c r="Q49" s="21">
        <v>19.587622054000001</v>
      </c>
      <c r="R49" s="20">
        <v>19.519859791999998</v>
      </c>
      <c r="S49" s="20">
        <v>106.84891774900002</v>
      </c>
      <c r="T49" s="21">
        <v>18.437631789999987</v>
      </c>
      <c r="U49" s="21">
        <v>37.633781667999983</v>
      </c>
      <c r="V49" s="21">
        <v>33.339799884099989</v>
      </c>
      <c r="W49" s="21">
        <v>50.537787062900009</v>
      </c>
    </row>
    <row r="50" spans="1:33" x14ac:dyDescent="0.25">
      <c r="A50" s="20">
        <v>2020</v>
      </c>
      <c r="B50" s="20" t="s">
        <v>38</v>
      </c>
      <c r="C50" s="20" t="s">
        <v>20</v>
      </c>
      <c r="D50" s="21">
        <v>15.217441591000002</v>
      </c>
      <c r="E50" s="20">
        <v>14.027586835999996</v>
      </c>
      <c r="F50" s="20">
        <v>77.297597078999985</v>
      </c>
      <c r="G50" s="21">
        <v>79.340551257000016</v>
      </c>
      <c r="H50" s="21">
        <v>36.42985784550001</v>
      </c>
      <c r="I50" s="21">
        <v>29.094603780199975</v>
      </c>
      <c r="J50" s="21">
        <v>49.82860161130003</v>
      </c>
      <c r="N50" s="20"/>
      <c r="O50" s="20"/>
      <c r="P50" s="20"/>
      <c r="Q50" s="21"/>
      <c r="R50" s="20"/>
      <c r="S50" s="20"/>
      <c r="T50" s="21"/>
      <c r="U50" s="21"/>
      <c r="V50" s="21"/>
      <c r="W50" s="21"/>
    </row>
    <row r="51" spans="1:33" x14ac:dyDescent="0.25">
      <c r="A51" s="22"/>
      <c r="B51" s="22"/>
      <c r="C51" s="20" t="s">
        <v>19</v>
      </c>
      <c r="D51" s="21">
        <v>9.9342880450000006</v>
      </c>
      <c r="E51" s="20">
        <v>9.1589148469999984</v>
      </c>
      <c r="F51" s="20">
        <v>49.943752145597109</v>
      </c>
      <c r="G51" s="21">
        <v>42.050771836000003</v>
      </c>
      <c r="H51" s="21">
        <v>29.09584485229999</v>
      </c>
      <c r="I51" s="21">
        <v>49.828605991700016</v>
      </c>
      <c r="J51" s="22"/>
      <c r="N51" s="20">
        <v>2015</v>
      </c>
      <c r="O51" s="20" t="s">
        <v>5</v>
      </c>
      <c r="P51" s="20" t="s">
        <v>18</v>
      </c>
      <c r="Q51" s="21">
        <v>21.238928171999998</v>
      </c>
      <c r="R51" s="20">
        <v>21.697569686000001</v>
      </c>
      <c r="S51" s="20">
        <v>118.42694472800002</v>
      </c>
      <c r="T51" s="21">
        <v>20.704460176999987</v>
      </c>
      <c r="U51" s="21">
        <v>38.458382831999984</v>
      </c>
      <c r="V51" s="21">
        <v>36.325163309999994</v>
      </c>
      <c r="W51" s="21">
        <v>51.028911095000012</v>
      </c>
    </row>
    <row r="52" spans="1:33" x14ac:dyDescent="0.25">
      <c r="A52" s="22"/>
      <c r="B52" s="22"/>
      <c r="C52" s="20" t="s">
        <v>18</v>
      </c>
      <c r="D52" s="21">
        <v>17.203104457000002</v>
      </c>
      <c r="E52" s="20">
        <v>15.858414010999997</v>
      </c>
      <c r="F52" s="20">
        <v>87.382539410000007</v>
      </c>
      <c r="G52" s="21">
        <v>15.164282140999994</v>
      </c>
      <c r="H52" s="21">
        <v>36.443005320500021</v>
      </c>
      <c r="I52" s="21">
        <v>29.094368359299949</v>
      </c>
      <c r="J52" s="21">
        <v>49.82860630120004</v>
      </c>
      <c r="N52" s="20">
        <v>2015</v>
      </c>
      <c r="O52" s="20" t="s">
        <v>32</v>
      </c>
      <c r="P52" s="20" t="s">
        <v>18</v>
      </c>
      <c r="Q52" s="21">
        <v>17.836386875999999</v>
      </c>
      <c r="R52" s="20">
        <v>17.120673608000001</v>
      </c>
      <c r="S52" s="20">
        <v>94.093415300000018</v>
      </c>
      <c r="T52" s="21">
        <v>16.033616995999978</v>
      </c>
      <c r="U52" s="21">
        <v>36.759280767000007</v>
      </c>
      <c r="V52" s="21">
        <v>30.221886902800009</v>
      </c>
      <c r="W52" s="21">
        <v>50.016949550199968</v>
      </c>
    </row>
    <row r="53" spans="1:33" x14ac:dyDescent="0.25">
      <c r="A53" s="20">
        <v>2020</v>
      </c>
      <c r="B53" s="20" t="s">
        <v>39</v>
      </c>
      <c r="C53" s="20" t="s">
        <v>20</v>
      </c>
      <c r="D53" s="21">
        <v>14.831421332000001</v>
      </c>
      <c r="E53" s="20">
        <v>13.496601451999998</v>
      </c>
      <c r="F53" s="20">
        <v>74.474369987999992</v>
      </c>
      <c r="G53" s="21">
        <v>76.834991140999989</v>
      </c>
      <c r="H53" s="21">
        <v>36.212138200500021</v>
      </c>
      <c r="I53" s="21">
        <v>28.317654254000018</v>
      </c>
      <c r="J53" s="21">
        <v>49.698813632499991</v>
      </c>
      <c r="N53" s="20">
        <v>2015</v>
      </c>
      <c r="O53" s="20" t="s">
        <v>36</v>
      </c>
      <c r="P53" s="20" t="s">
        <v>18</v>
      </c>
      <c r="Q53" s="21">
        <v>17.329974045999997</v>
      </c>
      <c r="R53" s="20">
        <v>16.254867947999998</v>
      </c>
      <c r="S53" s="20">
        <v>89.490296467000022</v>
      </c>
      <c r="T53" s="21">
        <v>15.338438803999971</v>
      </c>
      <c r="U53" s="21">
        <v>36.506384765000007</v>
      </c>
      <c r="V53" s="21">
        <v>29.320252624999995</v>
      </c>
      <c r="W53" s="21">
        <v>49.86633534500001</v>
      </c>
    </row>
    <row r="54" spans="1:33" x14ac:dyDescent="0.25">
      <c r="A54" s="22"/>
      <c r="B54" s="22"/>
      <c r="C54" s="20" t="s">
        <v>19</v>
      </c>
      <c r="D54" s="21">
        <v>9.68228534</v>
      </c>
      <c r="E54" s="20">
        <v>8.8122158439999989</v>
      </c>
      <c r="F54" s="20">
        <v>48.212375525241121</v>
      </c>
      <c r="G54" s="21">
        <v>40.882561333999995</v>
      </c>
      <c r="H54" s="21">
        <v>28.318843228900022</v>
      </c>
      <c r="I54" s="21">
        <v>49.698819097099999</v>
      </c>
      <c r="J54" s="22"/>
      <c r="N54" s="20">
        <v>2015</v>
      </c>
      <c r="O54" s="20" t="s">
        <v>33</v>
      </c>
      <c r="P54" s="20" t="s">
        <v>18</v>
      </c>
      <c r="Q54" s="21">
        <v>15.983811535999999</v>
      </c>
      <c r="R54" s="20">
        <v>14.040158397999999</v>
      </c>
      <c r="S54" s="20">
        <v>77.715619801000003</v>
      </c>
      <c r="T54" s="21">
        <v>13.490509225</v>
      </c>
      <c r="U54" s="21">
        <v>35.834124416499989</v>
      </c>
      <c r="V54" s="21">
        <v>26.923523928899982</v>
      </c>
      <c r="W54" s="21">
        <v>49.465972694600026</v>
      </c>
    </row>
    <row r="55" spans="1:33" x14ac:dyDescent="0.25">
      <c r="A55" s="22"/>
      <c r="B55" s="22"/>
      <c r="C55" s="20" t="s">
        <v>18</v>
      </c>
      <c r="D55" s="21">
        <v>16.766713964000001</v>
      </c>
      <c r="E55" s="20">
        <v>15.258113071999999</v>
      </c>
      <c r="F55" s="20">
        <v>84.190978854999997</v>
      </c>
      <c r="G55" s="21">
        <v>14.565232597999998</v>
      </c>
      <c r="H55" s="21">
        <v>36.225096372499991</v>
      </c>
      <c r="I55" s="21">
        <v>28.317414991200025</v>
      </c>
      <c r="J55" s="21">
        <v>49.698820147299983</v>
      </c>
      <c r="N55" s="20">
        <v>2015</v>
      </c>
      <c r="O55" s="20" t="s">
        <v>34</v>
      </c>
      <c r="P55" s="20" t="s">
        <v>18</v>
      </c>
      <c r="Q55" s="21">
        <v>20.331488792999998</v>
      </c>
      <c r="R55" s="20">
        <v>20.272383279000003</v>
      </c>
      <c r="S55" s="20">
        <v>110.84981181400002</v>
      </c>
      <c r="T55" s="21">
        <v>19.45878785899999</v>
      </c>
      <c r="U55" s="21">
        <v>38.005227992999977</v>
      </c>
      <c r="V55" s="21">
        <v>34.664193548399993</v>
      </c>
      <c r="W55" s="21">
        <v>50.759026713600008</v>
      </c>
    </row>
    <row r="56" spans="1:33" x14ac:dyDescent="0.25">
      <c r="N56" s="20">
        <v>2015</v>
      </c>
      <c r="O56" s="20" t="s">
        <v>35</v>
      </c>
      <c r="P56" s="20" t="s">
        <v>18</v>
      </c>
      <c r="Q56" s="21">
        <v>19.298677321</v>
      </c>
      <c r="R56" s="20">
        <v>19.109473172999998</v>
      </c>
      <c r="S56" s="20">
        <v>104.66706345600002</v>
      </c>
      <c r="T56" s="21">
        <v>18.040992135999989</v>
      </c>
      <c r="U56" s="21">
        <v>37.489494509499991</v>
      </c>
      <c r="V56" s="21">
        <v>32.8253705626</v>
      </c>
      <c r="W56" s="21">
        <v>50.451858841899991</v>
      </c>
    </row>
    <row r="57" spans="1:33" x14ac:dyDescent="0.25">
      <c r="N57" s="20"/>
      <c r="O57" s="20"/>
      <c r="P57" s="20"/>
      <c r="Q57" s="21"/>
      <c r="R57" s="20"/>
      <c r="S57" s="20"/>
      <c r="T57" s="21"/>
      <c r="U57" s="21"/>
      <c r="V57" s="21"/>
      <c r="W57" s="21"/>
    </row>
    <row r="58" spans="1:33" x14ac:dyDescent="0.25">
      <c r="N58" s="20">
        <v>2020</v>
      </c>
      <c r="O58" s="20" t="s">
        <v>5</v>
      </c>
      <c r="P58" s="20" t="s">
        <v>18</v>
      </c>
      <c r="Q58" s="21">
        <v>20.130104378999999</v>
      </c>
      <c r="R58" s="20">
        <v>20.106762867</v>
      </c>
      <c r="S58" s="20">
        <v>109.969272256</v>
      </c>
      <c r="T58" s="21">
        <v>19.182312683000006</v>
      </c>
      <c r="U58" s="21">
        <v>37.904667007499967</v>
      </c>
      <c r="V58" s="21">
        <v>34.350983687300015</v>
      </c>
      <c r="W58" s="21">
        <v>50.699127120200018</v>
      </c>
    </row>
    <row r="59" spans="1:33" x14ac:dyDescent="0.25">
      <c r="N59" s="20">
        <v>2020</v>
      </c>
      <c r="O59" s="20" t="s">
        <v>36</v>
      </c>
      <c r="P59" s="20" t="s">
        <v>18</v>
      </c>
      <c r="Q59" s="21">
        <v>16.806253618</v>
      </c>
      <c r="R59" s="20">
        <v>15.517671654000001</v>
      </c>
      <c r="S59" s="20">
        <v>85.570919347</v>
      </c>
      <c r="T59" s="21">
        <v>14.619512566999983</v>
      </c>
      <c r="U59" s="21">
        <v>36.244853604500008</v>
      </c>
      <c r="V59" s="21">
        <v>28.38783465100002</v>
      </c>
      <c r="W59" s="21">
        <v>49.710574558499985</v>
      </c>
    </row>
    <row r="60" spans="1:33" x14ac:dyDescent="0.25">
      <c r="N60" s="20">
        <v>2020</v>
      </c>
      <c r="O60" s="20" t="s">
        <v>34</v>
      </c>
      <c r="P60" s="20" t="s">
        <v>18</v>
      </c>
      <c r="Q60" s="21">
        <v>20.062789054</v>
      </c>
      <c r="R60" s="20">
        <v>19.890606762000001</v>
      </c>
      <c r="S60" s="20">
        <v>108.820063382</v>
      </c>
      <c r="T60" s="21">
        <v>19.08993667899998</v>
      </c>
      <c r="U60" s="21">
        <v>37.871036064500004</v>
      </c>
      <c r="V60" s="21">
        <v>34.185794033899981</v>
      </c>
      <c r="W60" s="21">
        <v>50.679114024600011</v>
      </c>
    </row>
    <row r="61" spans="1:33" x14ac:dyDescent="0.25">
      <c r="N61" s="20">
        <v>2020</v>
      </c>
      <c r="O61" s="20" t="s">
        <v>37</v>
      </c>
      <c r="P61" s="20" t="s">
        <v>18</v>
      </c>
      <c r="Q61" s="21">
        <v>14.198119551</v>
      </c>
      <c r="R61" s="20">
        <v>11.892237382999999</v>
      </c>
      <c r="S61" s="20">
        <v>66.295943603000012</v>
      </c>
      <c r="T61" s="21">
        <v>11.039195375999984</v>
      </c>
      <c r="U61" s="21">
        <v>34.942426785500004</v>
      </c>
      <c r="V61" s="21">
        <v>23.744273873899999</v>
      </c>
      <c r="W61" s="21">
        <v>48.934873427599996</v>
      </c>
    </row>
    <row r="62" spans="1:33" x14ac:dyDescent="0.25">
      <c r="N62" s="20">
        <v>2020</v>
      </c>
      <c r="O62" s="20" t="s">
        <v>38</v>
      </c>
      <c r="P62" s="20" t="s">
        <v>18</v>
      </c>
      <c r="Q62" s="21">
        <v>17.203104457000002</v>
      </c>
      <c r="R62" s="20">
        <v>15.858414010999997</v>
      </c>
      <c r="S62" s="20">
        <v>87.382539410000007</v>
      </c>
      <c r="T62" s="21">
        <v>15.164282140999994</v>
      </c>
      <c r="U62" s="21">
        <v>36.443005320500021</v>
      </c>
      <c r="V62" s="21">
        <v>29.094368359299949</v>
      </c>
      <c r="W62" s="21">
        <v>49.82860630120004</v>
      </c>
    </row>
    <row r="63" spans="1:33" x14ac:dyDescent="0.25">
      <c r="N63" s="20">
        <v>2020</v>
      </c>
      <c r="O63" s="20" t="s">
        <v>39</v>
      </c>
      <c r="P63" s="20" t="s">
        <v>18</v>
      </c>
      <c r="Q63" s="21">
        <v>16.766713964000001</v>
      </c>
      <c r="R63" s="20">
        <v>15.258113071999999</v>
      </c>
      <c r="S63" s="20">
        <v>84.190978854999997</v>
      </c>
      <c r="T63" s="21">
        <v>14.565232597999998</v>
      </c>
      <c r="U63" s="21">
        <v>36.225096372499991</v>
      </c>
      <c r="V63" s="21">
        <v>28.317414991200025</v>
      </c>
      <c r="W63" s="21">
        <v>49.698820147299983</v>
      </c>
    </row>
    <row r="64" spans="1:33" x14ac:dyDescent="0.25">
      <c r="AE64">
        <v>43.95</v>
      </c>
      <c r="AG64">
        <v>16</v>
      </c>
    </row>
    <row r="65" spans="1:33" s="23" customFormat="1" x14ac:dyDescent="0.25">
      <c r="AE65" s="23">
        <v>29.3</v>
      </c>
      <c r="AG65" s="23">
        <f>AE65*AG64/AE64</f>
        <v>10.666666666666666</v>
      </c>
    </row>
    <row r="66" spans="1:33" x14ac:dyDescent="0.25">
      <c r="AE66">
        <v>34.19</v>
      </c>
      <c r="AG66">
        <f>AE66*AG65/AE65</f>
        <v>12.44687144482366</v>
      </c>
    </row>
    <row r="67" spans="1:33" x14ac:dyDescent="0.25">
      <c r="N67" s="20" t="s">
        <v>0</v>
      </c>
      <c r="O67" s="20" t="s">
        <v>1</v>
      </c>
    </row>
    <row r="68" spans="1:33" x14ac:dyDescent="0.25">
      <c r="A68" s="20">
        <v>2020</v>
      </c>
      <c r="B68" s="20" t="s">
        <v>40</v>
      </c>
      <c r="C68" s="20" t="s">
        <v>20</v>
      </c>
      <c r="D68" s="21">
        <v>12.471599131</v>
      </c>
      <c r="E68" s="20">
        <v>10.239462998</v>
      </c>
      <c r="F68" s="20">
        <v>57.158756651000004</v>
      </c>
      <c r="G68" s="21">
        <v>61.534347079000014</v>
      </c>
      <c r="H68" s="21">
        <v>34.868165359499983</v>
      </c>
      <c r="I68" s="21">
        <v>23.541583980899986</v>
      </c>
      <c r="J68" s="21">
        <v>48.692354800600015</v>
      </c>
      <c r="N68" s="20">
        <v>2020</v>
      </c>
      <c r="O68" s="20" t="s">
        <v>40</v>
      </c>
      <c r="P68" s="21">
        <v>12.471599131</v>
      </c>
      <c r="Q68" s="20">
        <v>10.239462998</v>
      </c>
      <c r="R68" s="20">
        <v>57.158756651000004</v>
      </c>
      <c r="S68" s="21">
        <v>61.534347079000014</v>
      </c>
      <c r="T68" s="21">
        <v>34.868165359499983</v>
      </c>
      <c r="U68" s="21">
        <v>23.541583980899986</v>
      </c>
      <c r="V68" s="21">
        <v>48.692354800600015</v>
      </c>
    </row>
    <row r="69" spans="1:33" x14ac:dyDescent="0.25">
      <c r="A69" s="22"/>
      <c r="B69" s="22"/>
      <c r="C69" s="20" t="s">
        <v>19</v>
      </c>
      <c r="D69" s="21">
        <v>8.1417403450000005</v>
      </c>
      <c r="E69" s="20">
        <v>6.6855154670000001</v>
      </c>
      <c r="F69" s="20">
        <v>37.597388852336735</v>
      </c>
      <c r="G69" s="21">
        <v>33.740967175999998</v>
      </c>
      <c r="H69" s="21">
        <v>23.542521302300003</v>
      </c>
      <c r="I69" s="21">
        <v>48.905394621700012</v>
      </c>
      <c r="J69" s="22"/>
      <c r="N69" s="20">
        <v>2025</v>
      </c>
      <c r="O69" s="20" t="s">
        <v>40</v>
      </c>
      <c r="P69" s="21">
        <v>11.68352273</v>
      </c>
      <c r="Q69" s="20">
        <v>9.1192535800000005</v>
      </c>
      <c r="R69" s="20">
        <v>51.202652122000003</v>
      </c>
      <c r="S69" s="21">
        <v>56.419056745999995</v>
      </c>
      <c r="T69" s="21">
        <v>34.423681000499982</v>
      </c>
      <c r="U69" s="21">
        <v>21.955374608200003</v>
      </c>
      <c r="V69" s="21">
        <v>48.427389213300017</v>
      </c>
    </row>
    <row r="70" spans="1:33" x14ac:dyDescent="0.25">
      <c r="A70" s="22"/>
      <c r="B70" s="22"/>
      <c r="C70" s="20" t="s">
        <v>18</v>
      </c>
      <c r="D70" s="21">
        <v>14.098968036999999</v>
      </c>
      <c r="E70" s="20">
        <v>11.575782761000001</v>
      </c>
      <c r="F70" s="20">
        <v>64.616277489000012</v>
      </c>
      <c r="G70" s="21">
        <v>10.903092935999986</v>
      </c>
      <c r="H70" s="21">
        <v>34.879900426499972</v>
      </c>
      <c r="I70" s="21">
        <v>23.541395397200006</v>
      </c>
      <c r="J70" s="21">
        <v>48.905392953300037</v>
      </c>
      <c r="N70" s="20">
        <v>2030</v>
      </c>
      <c r="O70" s="20" t="s">
        <v>40</v>
      </c>
      <c r="P70" s="21">
        <v>11.512133658</v>
      </c>
      <c r="Q70" s="20">
        <v>8.8816542079999987</v>
      </c>
      <c r="R70" s="20">
        <v>49.939352937999992</v>
      </c>
      <c r="S70" s="21">
        <v>55.306631154000023</v>
      </c>
      <c r="T70" s="21">
        <v>34.327017931499995</v>
      </c>
      <c r="U70" s="21">
        <v>21.610435139299966</v>
      </c>
      <c r="V70" s="21">
        <v>48.369754971200024</v>
      </c>
    </row>
    <row r="71" spans="1:33" x14ac:dyDescent="0.25">
      <c r="A71" s="20">
        <v>2025</v>
      </c>
      <c r="B71" s="20" t="s">
        <v>40</v>
      </c>
      <c r="C71" s="20" t="s">
        <v>20</v>
      </c>
      <c r="D71" s="21">
        <v>11.68352273</v>
      </c>
      <c r="E71" s="20">
        <v>9.1192535800000005</v>
      </c>
      <c r="F71" s="20">
        <v>51.202652122000003</v>
      </c>
      <c r="G71" s="21">
        <v>56.419056745999995</v>
      </c>
      <c r="H71" s="21">
        <v>34.423681000499982</v>
      </c>
      <c r="I71" s="21">
        <v>21.955374608200003</v>
      </c>
      <c r="J71" s="21">
        <v>48.427389213300017</v>
      </c>
      <c r="N71" s="20">
        <v>2035</v>
      </c>
      <c r="O71" s="20" t="s">
        <v>40</v>
      </c>
      <c r="P71" s="21">
        <v>11.210228547000002</v>
      </c>
      <c r="Q71" s="20">
        <v>8.4572075679999994</v>
      </c>
      <c r="R71" s="20">
        <v>47.682589715000006</v>
      </c>
      <c r="S71" s="21">
        <v>53.347034196000017</v>
      </c>
      <c r="T71" s="21">
        <v>34.156738342499992</v>
      </c>
      <c r="U71" s="21">
        <v>21.002774290899993</v>
      </c>
      <c r="V71" s="21">
        <v>48.268257340600002</v>
      </c>
    </row>
    <row r="72" spans="1:33" x14ac:dyDescent="0.25">
      <c r="A72" s="22"/>
      <c r="B72" s="22"/>
      <c r="C72" s="20" t="s">
        <v>19</v>
      </c>
      <c r="D72" s="21">
        <v>7.6272663500000002</v>
      </c>
      <c r="E72" s="20">
        <v>5.9540904100000001</v>
      </c>
      <c r="F72" s="20">
        <v>33.957487262573665</v>
      </c>
      <c r="G72" s="21">
        <v>31.355986479999991</v>
      </c>
      <c r="H72" s="21">
        <v>21.956223544300002</v>
      </c>
      <c r="I72" s="21">
        <v>48.640421235700018</v>
      </c>
      <c r="J72" s="22"/>
      <c r="N72" s="20">
        <v>2040</v>
      </c>
      <c r="O72" s="20" t="s">
        <v>40</v>
      </c>
      <c r="P72" s="21">
        <v>11.051066994999999</v>
      </c>
      <c r="Q72" s="20">
        <v>8.2338943160000007</v>
      </c>
      <c r="R72" s="20">
        <v>46.495239890999997</v>
      </c>
      <c r="S72" s="21">
        <v>52.313958248999995</v>
      </c>
      <c r="T72" s="21">
        <v>34.066968293999992</v>
      </c>
      <c r="U72" s="21">
        <v>20.682427268099985</v>
      </c>
      <c r="V72" s="21">
        <v>48.214734986900027</v>
      </c>
    </row>
    <row r="73" spans="1:33" x14ac:dyDescent="0.25">
      <c r="A73" s="22"/>
      <c r="B73" s="22"/>
      <c r="C73" s="20" t="s">
        <v>18</v>
      </c>
      <c r="D73" s="21">
        <v>13.20805871</v>
      </c>
      <c r="E73" s="20">
        <v>10.30933783</v>
      </c>
      <c r="F73" s="20">
        <v>57.883108959000012</v>
      </c>
      <c r="G73" s="21">
        <v>9.6800939079999822</v>
      </c>
      <c r="H73" s="21">
        <v>34.434997794500006</v>
      </c>
      <c r="I73" s="21">
        <v>21.955207567499983</v>
      </c>
      <c r="J73" s="21">
        <v>48.640425231000023</v>
      </c>
      <c r="N73" s="20">
        <v>2045</v>
      </c>
      <c r="O73" s="20" t="s">
        <v>40</v>
      </c>
      <c r="P73" s="21">
        <v>10.897509723000001</v>
      </c>
      <c r="Q73" s="20">
        <v>8.0169609879999992</v>
      </c>
      <c r="R73" s="20">
        <v>45.341811946999997</v>
      </c>
      <c r="S73" s="21">
        <v>51.317219484000013</v>
      </c>
      <c r="T73" s="21">
        <v>33.980358302999988</v>
      </c>
      <c r="U73" s="21">
        <v>20.373339866500004</v>
      </c>
      <c r="V73" s="21">
        <v>48.163109688499986</v>
      </c>
    </row>
    <row r="74" spans="1:33" x14ac:dyDescent="0.25">
      <c r="A74" s="20">
        <v>2030</v>
      </c>
      <c r="B74" s="20" t="s">
        <v>40</v>
      </c>
      <c r="C74" s="20" t="s">
        <v>20</v>
      </c>
      <c r="D74" s="21">
        <v>11.512133658</v>
      </c>
      <c r="E74" s="20">
        <v>8.8816542079999987</v>
      </c>
      <c r="F74" s="20">
        <v>49.939352937999992</v>
      </c>
      <c r="G74" s="21">
        <v>55.306631154000023</v>
      </c>
      <c r="H74" s="21">
        <v>34.327017931499995</v>
      </c>
      <c r="I74" s="21">
        <v>21.610435139299966</v>
      </c>
      <c r="J74" s="21">
        <v>48.369754971200024</v>
      </c>
      <c r="N74" s="20">
        <v>2050</v>
      </c>
      <c r="O74" s="20" t="s">
        <v>40</v>
      </c>
      <c r="P74" s="21">
        <v>10.79358854</v>
      </c>
      <c r="Q74" s="20">
        <v>7.869124403999999</v>
      </c>
      <c r="R74" s="20">
        <v>44.555771612000001</v>
      </c>
      <c r="S74" s="21">
        <v>50.642674970000016</v>
      </c>
      <c r="T74" s="21">
        <v>33.921755621999992</v>
      </c>
      <c r="U74" s="21">
        <v>20.164172667000003</v>
      </c>
      <c r="V74" s="21">
        <v>48.128162185000008</v>
      </c>
    </row>
    <row r="75" spans="1:33" x14ac:dyDescent="0.25">
      <c r="A75" s="22"/>
      <c r="B75" s="22"/>
      <c r="C75" s="20" t="s">
        <v>19</v>
      </c>
      <c r="D75" s="21">
        <v>7.5153797100000004</v>
      </c>
      <c r="E75" s="20">
        <v>5.798953386</v>
      </c>
      <c r="F75" s="20">
        <v>33.183405593075165</v>
      </c>
      <c r="G75" s="21">
        <v>30.837323119999994</v>
      </c>
      <c r="H75" s="21">
        <v>21.611251977400002</v>
      </c>
      <c r="I75" s="21">
        <v>48.582798922599991</v>
      </c>
      <c r="J75" s="22"/>
      <c r="N75" s="20" t="s">
        <v>0</v>
      </c>
      <c r="O75" s="20" t="s">
        <v>1</v>
      </c>
    </row>
    <row r="76" spans="1:33" x14ac:dyDescent="0.25">
      <c r="A76" s="22"/>
      <c r="B76" s="22"/>
      <c r="C76" s="20" t="s">
        <v>18</v>
      </c>
      <c r="D76" s="21">
        <v>13.014305766</v>
      </c>
      <c r="E76" s="20">
        <v>10.040721818</v>
      </c>
      <c r="F76" s="20">
        <v>56.454993017</v>
      </c>
      <c r="G76" s="21">
        <v>9.4141204279999986</v>
      </c>
      <c r="H76" s="21">
        <v>34.338255376499987</v>
      </c>
      <c r="I76" s="21">
        <v>21.610257222600026</v>
      </c>
      <c r="J76" s="21">
        <v>48.582796371900002</v>
      </c>
      <c r="N76" s="20">
        <v>2020</v>
      </c>
      <c r="O76" s="20" t="s">
        <v>40</v>
      </c>
      <c r="P76" s="21">
        <v>8.1417403450000005</v>
      </c>
      <c r="Q76" s="20">
        <v>6.6855154670000001</v>
      </c>
      <c r="R76" s="20">
        <v>37.597388852336735</v>
      </c>
      <c r="T76" s="21">
        <v>33.740967175999998</v>
      </c>
      <c r="U76" s="21">
        <v>23.542521302300003</v>
      </c>
      <c r="V76" s="21">
        <v>48.905394621700012</v>
      </c>
    </row>
    <row r="77" spans="1:33" x14ac:dyDescent="0.25">
      <c r="A77" s="20">
        <v>2035</v>
      </c>
      <c r="B77" s="20" t="s">
        <v>40</v>
      </c>
      <c r="C77" s="20" t="s">
        <v>20</v>
      </c>
      <c r="D77" s="21">
        <v>11.210228547000002</v>
      </c>
      <c r="E77" s="20">
        <v>8.4572075679999994</v>
      </c>
      <c r="F77" s="20">
        <v>47.682589715000006</v>
      </c>
      <c r="G77" s="21">
        <v>53.347034196000017</v>
      </c>
      <c r="H77" s="21">
        <v>34.156738342499992</v>
      </c>
      <c r="I77" s="21">
        <v>21.002774290899993</v>
      </c>
      <c r="J77" s="21">
        <v>48.268257340600002</v>
      </c>
      <c r="N77" s="20">
        <v>2025</v>
      </c>
      <c r="O77" s="20" t="s">
        <v>40</v>
      </c>
      <c r="P77" s="21">
        <v>7.6272663500000002</v>
      </c>
      <c r="Q77" s="20">
        <v>5.9540904100000001</v>
      </c>
      <c r="R77" s="20">
        <v>33.957487262573665</v>
      </c>
      <c r="T77" s="21">
        <v>31.355986479999991</v>
      </c>
      <c r="U77" s="21">
        <v>21.956223544300002</v>
      </c>
      <c r="V77" s="21">
        <v>48.640421235700018</v>
      </c>
    </row>
    <row r="78" spans="1:33" x14ac:dyDescent="0.25">
      <c r="A78" s="22"/>
      <c r="B78" s="22"/>
      <c r="C78" s="20" t="s">
        <v>19</v>
      </c>
      <c r="D78" s="21">
        <v>7.3182892650000007</v>
      </c>
      <c r="E78" s="20">
        <v>5.5218170189999993</v>
      </c>
      <c r="F78" s="20">
        <v>31.802648761310888</v>
      </c>
      <c r="G78" s="21">
        <v>29.92366840599999</v>
      </c>
      <c r="H78" s="21">
        <v>21.003563268899995</v>
      </c>
      <c r="I78" s="21">
        <v>48.481287225100019</v>
      </c>
      <c r="J78" s="22"/>
      <c r="N78" s="20">
        <v>2030</v>
      </c>
      <c r="O78" s="20" t="s">
        <v>40</v>
      </c>
      <c r="P78" s="21">
        <v>7.5153797100000004</v>
      </c>
      <c r="Q78" s="20">
        <v>5.798953386</v>
      </c>
      <c r="R78" s="20">
        <v>33.183405593075165</v>
      </c>
      <c r="T78" s="21">
        <v>30.837323119999994</v>
      </c>
      <c r="U78" s="21">
        <v>21.611251977400002</v>
      </c>
      <c r="V78" s="21">
        <v>48.582798922599991</v>
      </c>
    </row>
    <row r="79" spans="1:33" x14ac:dyDescent="0.25">
      <c r="A79" s="22"/>
      <c r="B79" s="22"/>
      <c r="C79" s="20" t="s">
        <v>18</v>
      </c>
      <c r="D79" s="21">
        <v>12.673006269</v>
      </c>
      <c r="E79" s="20">
        <v>9.5608668669999997</v>
      </c>
      <c r="F79" s="20">
        <v>53.903800669000006</v>
      </c>
      <c r="G79" s="21">
        <v>8.9455976089999858</v>
      </c>
      <c r="H79" s="21">
        <v>34.167827448500006</v>
      </c>
      <c r="I79" s="21">
        <v>21.002600755799975</v>
      </c>
      <c r="J79" s="21">
        <v>48.481300381700038</v>
      </c>
      <c r="N79" s="20">
        <v>2035</v>
      </c>
      <c r="O79" s="20" t="s">
        <v>40</v>
      </c>
      <c r="P79" s="21">
        <v>7.3182892650000007</v>
      </c>
      <c r="Q79" s="20">
        <v>5.5218170189999993</v>
      </c>
      <c r="R79" s="20">
        <v>31.802648761310888</v>
      </c>
      <c r="T79" s="21">
        <v>29.92366840599999</v>
      </c>
      <c r="U79" s="21">
        <v>21.003563268899995</v>
      </c>
      <c r="V79" s="21">
        <v>48.481287225100019</v>
      </c>
    </row>
    <row r="80" spans="1:33" x14ac:dyDescent="0.25">
      <c r="A80" s="20">
        <v>2040</v>
      </c>
      <c r="B80" s="20" t="s">
        <v>40</v>
      </c>
      <c r="C80" s="20" t="s">
        <v>20</v>
      </c>
      <c r="D80" s="21">
        <v>11.051066994999999</v>
      </c>
      <c r="E80" s="20">
        <v>8.2338943160000007</v>
      </c>
      <c r="F80" s="20">
        <v>46.495239890999997</v>
      </c>
      <c r="G80" s="21">
        <v>52.313958248999995</v>
      </c>
      <c r="H80" s="21">
        <v>34.066968293999992</v>
      </c>
      <c r="I80" s="21">
        <v>20.682427268099985</v>
      </c>
      <c r="J80" s="21">
        <v>48.214734986900027</v>
      </c>
      <c r="N80" s="20">
        <v>2040</v>
      </c>
      <c r="O80" s="20" t="s">
        <v>40</v>
      </c>
      <c r="P80" s="21">
        <v>7.2143850249999995</v>
      </c>
      <c r="Q80" s="20">
        <v>5.3760078350000011</v>
      </c>
      <c r="R80" s="20">
        <v>31.076036147290441</v>
      </c>
      <c r="T80" s="21">
        <v>29.441993931999995</v>
      </c>
      <c r="U80" s="21">
        <v>20.683198413999989</v>
      </c>
      <c r="V80" s="21">
        <v>48.427778814000021</v>
      </c>
    </row>
    <row r="81" spans="1:22" x14ac:dyDescent="0.25">
      <c r="A81" s="22"/>
      <c r="B81" s="22"/>
      <c r="C81" s="20" t="s">
        <v>19</v>
      </c>
      <c r="D81" s="21">
        <v>7.2143850249999995</v>
      </c>
      <c r="E81" s="20">
        <v>5.3760078350000011</v>
      </c>
      <c r="F81" s="20">
        <v>31.076036147290441</v>
      </c>
      <c r="G81" s="21">
        <v>29.441993931999995</v>
      </c>
      <c r="H81" s="21">
        <v>20.683198413999989</v>
      </c>
      <c r="I81" s="21">
        <v>48.427778814000021</v>
      </c>
      <c r="J81" s="22"/>
      <c r="N81" s="20">
        <v>2045</v>
      </c>
      <c r="O81" s="20" t="s">
        <v>40</v>
      </c>
      <c r="P81" s="21">
        <v>7.1141393850000005</v>
      </c>
      <c r="Q81" s="20">
        <v>5.2343642909999994</v>
      </c>
      <c r="R81" s="20">
        <v>30.370694783766687</v>
      </c>
      <c r="T81" s="21">
        <v>28.977272457999984</v>
      </c>
      <c r="U81" s="21">
        <v>20.374094263100005</v>
      </c>
      <c r="V81" s="21">
        <v>48.376148018900011</v>
      </c>
    </row>
    <row r="82" spans="1:22" x14ac:dyDescent="0.25">
      <c r="A82" s="22"/>
      <c r="B82" s="22"/>
      <c r="C82" s="20" t="s">
        <v>18</v>
      </c>
      <c r="D82" s="21">
        <v>12.493076364999999</v>
      </c>
      <c r="E82" s="20">
        <v>9.3084017750000001</v>
      </c>
      <c r="F82" s="20">
        <v>52.561542962000004</v>
      </c>
      <c r="G82" s="21">
        <v>8.6986029810000094</v>
      </c>
      <c r="H82" s="21">
        <v>34.077973722999985</v>
      </c>
      <c r="I82" s="21">
        <v>20.682255318999992</v>
      </c>
      <c r="J82" s="21">
        <v>48.42778687500001</v>
      </c>
      <c r="N82" s="20">
        <v>2050</v>
      </c>
      <c r="O82" s="20" t="s">
        <v>40</v>
      </c>
      <c r="P82" s="21">
        <v>7.0462973</v>
      </c>
      <c r="Q82" s="20">
        <v>5.1378364599999991</v>
      </c>
      <c r="R82" s="20">
        <v>29.890369157700544</v>
      </c>
      <c r="T82" s="21">
        <v>28.662771479999993</v>
      </c>
      <c r="U82" s="21">
        <v>20.164919598599994</v>
      </c>
      <c r="V82" s="21">
        <v>48.341205201400015</v>
      </c>
    </row>
    <row r="83" spans="1:22" x14ac:dyDescent="0.25">
      <c r="A83" s="20">
        <v>2045</v>
      </c>
      <c r="B83" s="20" t="s">
        <v>40</v>
      </c>
      <c r="C83" s="20" t="s">
        <v>20</v>
      </c>
      <c r="D83" s="21">
        <v>10.897509723000001</v>
      </c>
      <c r="E83" s="20">
        <v>8.0169609879999992</v>
      </c>
      <c r="F83" s="20">
        <v>45.341811946999997</v>
      </c>
      <c r="G83" s="21">
        <v>51.317219484000013</v>
      </c>
      <c r="H83" s="21">
        <v>33.980358302999988</v>
      </c>
      <c r="I83" s="21">
        <v>20.373339866500004</v>
      </c>
      <c r="J83" s="21">
        <v>48.163109688499986</v>
      </c>
      <c r="N83" s="20" t="s">
        <v>0</v>
      </c>
      <c r="O83" s="20" t="s">
        <v>1</v>
      </c>
    </row>
    <row r="84" spans="1:22" x14ac:dyDescent="0.25">
      <c r="A84" s="22"/>
      <c r="B84" s="22"/>
      <c r="C84" s="20" t="s">
        <v>19</v>
      </c>
      <c r="D84" s="21">
        <v>7.1141393850000005</v>
      </c>
      <c r="E84" s="20">
        <v>5.2343642909999994</v>
      </c>
      <c r="F84" s="20">
        <v>30.370694783766687</v>
      </c>
      <c r="G84" s="21">
        <v>28.977272457999984</v>
      </c>
      <c r="H84" s="21">
        <v>20.374094263100005</v>
      </c>
      <c r="I84" s="21">
        <v>48.376148018900011</v>
      </c>
      <c r="J84" s="22"/>
      <c r="N84" s="20">
        <v>2020</v>
      </c>
      <c r="O84" s="20" t="s">
        <v>40</v>
      </c>
      <c r="P84" s="21">
        <v>14.098968036999999</v>
      </c>
      <c r="Q84" s="20">
        <v>11.575782761000001</v>
      </c>
      <c r="R84" s="20">
        <v>64.616277489000012</v>
      </c>
      <c r="S84" s="21">
        <v>10.903092935999986</v>
      </c>
      <c r="T84" s="21">
        <v>34.879900426499972</v>
      </c>
      <c r="U84" s="21">
        <v>23.541395397200006</v>
      </c>
      <c r="V84" s="21">
        <v>48.905392953300037</v>
      </c>
    </row>
    <row r="85" spans="1:22" x14ac:dyDescent="0.25">
      <c r="A85" s="22"/>
      <c r="B85" s="22"/>
      <c r="C85" s="20" t="s">
        <v>18</v>
      </c>
      <c r="D85" s="21">
        <v>12.319482020999999</v>
      </c>
      <c r="E85" s="20">
        <v>9.0631493829999989</v>
      </c>
      <c r="F85" s="20">
        <v>51.257632825000002</v>
      </c>
      <c r="G85" s="21">
        <v>8.4602946669999923</v>
      </c>
      <c r="H85" s="21">
        <v>33.991286428500004</v>
      </c>
      <c r="I85" s="21">
        <v>20.373183015799995</v>
      </c>
      <c r="J85" s="21">
        <v>48.376141659700011</v>
      </c>
      <c r="N85" s="20">
        <v>2025</v>
      </c>
      <c r="O85" s="20" t="s">
        <v>40</v>
      </c>
      <c r="P85" s="21">
        <v>13.20805871</v>
      </c>
      <c r="Q85" s="20">
        <v>10.30933783</v>
      </c>
      <c r="R85" s="20">
        <v>57.883108959000012</v>
      </c>
      <c r="S85" s="21">
        <v>9.6800939079999822</v>
      </c>
      <c r="T85" s="21">
        <v>34.434997794500006</v>
      </c>
      <c r="U85" s="21">
        <v>21.955207567499983</v>
      </c>
      <c r="V85" s="21">
        <v>48.640425231000023</v>
      </c>
    </row>
    <row r="86" spans="1:22" x14ac:dyDescent="0.25">
      <c r="A86" s="20">
        <v>2050</v>
      </c>
      <c r="B86" s="20" t="s">
        <v>40</v>
      </c>
      <c r="C86" s="20" t="s">
        <v>20</v>
      </c>
      <c r="D86" s="21">
        <v>10.79358854</v>
      </c>
      <c r="E86" s="20">
        <v>7.869124403999999</v>
      </c>
      <c r="F86" s="20">
        <v>44.555771612000001</v>
      </c>
      <c r="G86" s="21">
        <v>50.642674970000016</v>
      </c>
      <c r="H86" s="21">
        <v>33.921755621999992</v>
      </c>
      <c r="I86" s="21">
        <v>20.164172667000003</v>
      </c>
      <c r="J86" s="21">
        <v>48.128162185000008</v>
      </c>
      <c r="N86" s="20">
        <v>2030</v>
      </c>
      <c r="O86" s="20" t="s">
        <v>40</v>
      </c>
      <c r="P86" s="21">
        <v>13.014305766</v>
      </c>
      <c r="Q86" s="20">
        <v>10.040721818</v>
      </c>
      <c r="R86" s="20">
        <v>56.454993017</v>
      </c>
      <c r="S86" s="21">
        <v>9.4141204279999986</v>
      </c>
      <c r="T86" s="21">
        <v>34.338255376499987</v>
      </c>
      <c r="U86" s="21">
        <v>21.610257222600026</v>
      </c>
      <c r="V86" s="21">
        <v>48.582796371900002</v>
      </c>
    </row>
    <row r="87" spans="1:22" x14ac:dyDescent="0.25">
      <c r="A87" s="22"/>
      <c r="B87" s="22"/>
      <c r="C87" s="20" t="s">
        <v>19</v>
      </c>
      <c r="D87" s="21">
        <v>7.0462973</v>
      </c>
      <c r="E87" s="20">
        <v>5.1378364599999991</v>
      </c>
      <c r="F87" s="20">
        <v>29.890369157700544</v>
      </c>
      <c r="G87" s="21">
        <v>28.662771479999993</v>
      </c>
      <c r="H87" s="21">
        <v>20.164919598599994</v>
      </c>
      <c r="I87" s="21">
        <v>48.341205201400015</v>
      </c>
      <c r="J87" s="22"/>
      <c r="N87" s="20">
        <v>2035</v>
      </c>
      <c r="O87" s="20" t="s">
        <v>40</v>
      </c>
      <c r="P87" s="21">
        <v>12.673006269</v>
      </c>
      <c r="Q87" s="20">
        <v>9.5608668669999997</v>
      </c>
      <c r="R87" s="20">
        <v>53.903800669000006</v>
      </c>
      <c r="S87" s="21">
        <v>8.9455976089999858</v>
      </c>
      <c r="T87" s="21">
        <v>34.167827448500006</v>
      </c>
      <c r="U87" s="21">
        <v>21.002600755799975</v>
      </c>
      <c r="V87" s="21">
        <v>48.481300381700038</v>
      </c>
    </row>
    <row r="88" spans="1:22" x14ac:dyDescent="0.25">
      <c r="A88" s="22"/>
      <c r="B88" s="22"/>
      <c r="C88" s="20" t="s">
        <v>18</v>
      </c>
      <c r="D88" s="21">
        <v>12.20200058</v>
      </c>
      <c r="E88" s="20">
        <v>8.8960137599999989</v>
      </c>
      <c r="F88" s="20">
        <v>50.369041634000006</v>
      </c>
      <c r="G88" s="21">
        <v>8.2990279420000075</v>
      </c>
      <c r="H88" s="21">
        <v>33.932612898999977</v>
      </c>
      <c r="I88" s="21">
        <v>20.164012912600001</v>
      </c>
      <c r="J88" s="21">
        <v>48.341210272400019</v>
      </c>
      <c r="N88" s="20">
        <v>2040</v>
      </c>
      <c r="O88" s="20" t="s">
        <v>40</v>
      </c>
      <c r="P88" s="21">
        <v>12.493076364999999</v>
      </c>
      <c r="Q88" s="20">
        <v>9.3084017750000001</v>
      </c>
      <c r="R88" s="20">
        <v>52.561542962000004</v>
      </c>
      <c r="S88" s="21">
        <v>8.6986029810000094</v>
      </c>
      <c r="T88" s="21">
        <v>34.077973722999985</v>
      </c>
      <c r="U88" s="21">
        <v>20.682255318999992</v>
      </c>
      <c r="V88" s="21">
        <v>48.42778687500001</v>
      </c>
    </row>
    <row r="89" spans="1:22" x14ac:dyDescent="0.25">
      <c r="N89" s="20">
        <v>2045</v>
      </c>
      <c r="O89" s="20" t="s">
        <v>40</v>
      </c>
      <c r="P89" s="21">
        <v>12.319482020999999</v>
      </c>
      <c r="Q89" s="20">
        <v>9.0631493829999989</v>
      </c>
      <c r="R89" s="20">
        <v>51.257632825000002</v>
      </c>
      <c r="S89" s="21">
        <v>8.4602946669999923</v>
      </c>
      <c r="T89" s="21">
        <v>33.991286428500004</v>
      </c>
      <c r="U89" s="21">
        <v>20.373183015799995</v>
      </c>
      <c r="V89" s="21">
        <v>48.376141659700011</v>
      </c>
    </row>
    <row r="90" spans="1:22" x14ac:dyDescent="0.25">
      <c r="N90" s="20">
        <v>2050</v>
      </c>
      <c r="O90" s="20" t="s">
        <v>40</v>
      </c>
      <c r="P90" s="21">
        <v>12.20200058</v>
      </c>
      <c r="Q90" s="20">
        <v>8.8960137599999989</v>
      </c>
      <c r="R90" s="20">
        <v>50.369041634000006</v>
      </c>
      <c r="S90" s="21">
        <v>8.2990279420000075</v>
      </c>
      <c r="T90" s="21">
        <v>33.932612898999977</v>
      </c>
      <c r="U90" s="21">
        <v>20.164012912600001</v>
      </c>
      <c r="V90" s="21">
        <v>48.341210272400019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Single(Energy)</vt:lpstr>
      <vt:lpstr>Ribbon(Energy)</vt:lpstr>
      <vt:lpstr>Multi(Energy）</vt:lpstr>
      <vt:lpstr>FactorCal</vt:lpstr>
      <vt:lpstr>StageCal</vt:lpstr>
      <vt:lpstr>Final</vt:lpstr>
      <vt:lpstr>Clean(CED)</vt:lpstr>
      <vt:lpstr>Clean(GWP)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2021-11-24T20:37:14Z</dcterms:created>
  <dcterms:modified xsi:type="dcterms:W3CDTF">2021-12-09T15:13:56Z</dcterms:modified>
</cp:coreProperties>
</file>