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BB6E7F71-E398-4E8E-9589-54FCFD12C42A}" xr6:coauthVersionLast="47" xr6:coauthVersionMax="47" xr10:uidLastSave="{00000000-0000-0000-0000-000000000000}"/>
  <bookViews>
    <workbookView xWindow="58410" yWindow="-120" windowWidth="28110" windowHeight="18240" tabRatio="728" activeTab="3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3" l="1"/>
  <c r="D154" i="3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<sst xmlns="http://schemas.openxmlformats.org/spreadsheetml/2006/main" count="41660" uniqueCount="10480">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</sst>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141" activePane="bottomLeft" state="frozen"/>
      <selection pane="bottomLeft" activeCell="D153" sqref="D153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tabSelected="1"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1"/>
  <sheetViews>
    <sheetView topLeftCell="A45" workbookViewId="0">
      <pane xSplit="1" topLeftCell="AZ1" activePane="topRight" state="frozen"/>
      <selection pane="topRight" activeCell="BP72" sqref="BP72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550</v>
      </c>
      <c r="BP19">
        <v>4068.3738091099999</v>
      </c>
      <c r="BQ19">
        <f>BP19*40</f>
        <v>162734.9523644</v>
      </c>
    </row>
    <row r="20" spans="1:69" x14ac:dyDescent="0.45">
      <c r="A20" s="33" t="s">
        <v>9002</v>
      </c>
      <c r="BO20" t="s">
        <v>574</v>
      </c>
      <c r="BP20">
        <v>3856.4282977919997</v>
      </c>
      <c r="BQ20">
        <f t="shared" ref="BQ20:BQ80" si="1">BP20*40</f>
        <v>154257.13191167999</v>
      </c>
    </row>
    <row r="21" spans="1:69" x14ac:dyDescent="0.45">
      <c r="BO21" t="s">
        <v>526</v>
      </c>
      <c r="BP21">
        <v>2722.340059401</v>
      </c>
      <c r="BQ21">
        <f t="shared" si="1"/>
        <v>108893.60237604</v>
      </c>
    </row>
    <row r="22" spans="1:69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O22" t="s">
        <v>531</v>
      </c>
      <c r="BP22">
        <v>2721.5519999999997</v>
      </c>
      <c r="BQ22">
        <f t="shared" si="1"/>
        <v>108862.07999999999</v>
      </c>
    </row>
    <row r="23" spans="1:69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  <c r="BO23" t="s">
        <v>568</v>
      </c>
      <c r="BP23">
        <v>2276.4648499999998</v>
      </c>
      <c r="BQ23">
        <f t="shared" si="1"/>
        <v>91058.593999999997</v>
      </c>
    </row>
    <row r="24" spans="1:69" x14ac:dyDescent="0.45">
      <c r="A24" s="4" t="s">
        <v>517</v>
      </c>
      <c r="B24" s="22">
        <f>B28*$J4+(B29+B31)*$J7+B30*$J3</f>
        <v>16.386011</v>
      </c>
      <c r="C24" s="22">
        <f t="shared" ref="C24:BK24" si="2">C28*$J4+(C29+C31)*$J7+C30*$J3</f>
        <v>85.688971903999999</v>
      </c>
      <c r="D24" s="22">
        <f t="shared" si="2"/>
        <v>0</v>
      </c>
      <c r="E24" s="22">
        <f t="shared" si="2"/>
        <v>14.453935875999999</v>
      </c>
      <c r="F24" s="22">
        <f t="shared" si="2"/>
        <v>18.321941656</v>
      </c>
      <c r="G24" s="22">
        <f t="shared" si="2"/>
        <v>158.15647409499999</v>
      </c>
      <c r="H24" s="22">
        <f t="shared" si="2"/>
        <v>34.840855112</v>
      </c>
      <c r="I24" s="22">
        <f t="shared" si="2"/>
        <v>6.1206003510000002</v>
      </c>
      <c r="J24" s="22">
        <f t="shared" si="2"/>
        <v>27.369457785000002</v>
      </c>
      <c r="K24" s="22">
        <f t="shared" si="2"/>
        <v>2722.340059401</v>
      </c>
      <c r="L24" s="22">
        <f t="shared" si="2"/>
        <v>48.954710385999995</v>
      </c>
      <c r="M24" s="22">
        <f t="shared" si="2"/>
        <v>7.7564231999999995</v>
      </c>
      <c r="N24" s="22">
        <f t="shared" si="2"/>
        <v>29.944896461999999</v>
      </c>
      <c r="O24" s="22">
        <f t="shared" si="2"/>
        <v>37.718953051</v>
      </c>
      <c r="P24" s="22">
        <f t="shared" si="2"/>
        <v>2721.5519999999997</v>
      </c>
      <c r="Q24" s="22">
        <f t="shared" si="2"/>
        <v>33.439822821999996</v>
      </c>
      <c r="R24" s="22">
        <f t="shared" si="2"/>
        <v>382.47081556399996</v>
      </c>
      <c r="S24" s="22">
        <f t="shared" si="2"/>
        <v>23.787611857999998</v>
      </c>
      <c r="T24" s="22">
        <f t="shared" si="2"/>
        <v>455.03952547</v>
      </c>
      <c r="U24" s="22">
        <f t="shared" si="2"/>
        <v>91.364995395999983</v>
      </c>
      <c r="V24" s="22">
        <f t="shared" si="2"/>
        <v>0</v>
      </c>
      <c r="W24" s="22">
        <f t="shared" si="2"/>
        <v>48.179181463999996</v>
      </c>
      <c r="X24" s="22">
        <f t="shared" si="2"/>
        <v>228.38958209399999</v>
      </c>
      <c r="Y24" s="22">
        <f t="shared" si="2"/>
        <v>0.12700576</v>
      </c>
      <c r="Z24" s="22">
        <f t="shared" si="2"/>
        <v>13.119978502999999</v>
      </c>
      <c r="AA24" s="22">
        <f t="shared" si="2"/>
        <v>12.455749718</v>
      </c>
      <c r="AB24" s="22">
        <f t="shared" si="2"/>
        <v>16.503207832999998</v>
      </c>
      <c r="AC24" s="22">
        <f t="shared" si="2"/>
        <v>9.9279948999999998</v>
      </c>
      <c r="AD24" s="22">
        <f t="shared" si="2"/>
        <v>24.905375943999999</v>
      </c>
      <c r="AE24" s="22">
        <f t="shared" si="2"/>
        <v>0.27215519999999999</v>
      </c>
      <c r="AF24" s="22">
        <f t="shared" si="2"/>
        <v>0.16329311999999999</v>
      </c>
      <c r="AG24" s="22">
        <f t="shared" si="2"/>
        <v>19.87186552</v>
      </c>
      <c r="AH24" s="22">
        <f t="shared" si="2"/>
        <v>28.040944042</v>
      </c>
      <c r="AI24" s="22">
        <f t="shared" si="2"/>
        <v>4068.3738091099999</v>
      </c>
      <c r="AJ24" s="22">
        <f t="shared" si="2"/>
        <v>186.38441143899999</v>
      </c>
      <c r="AK24" s="22">
        <f t="shared" si="2"/>
        <v>626.83488731600005</v>
      </c>
      <c r="AL24" s="22">
        <f t="shared" si="2"/>
        <v>13.063676395999998</v>
      </c>
      <c r="AM24" s="22">
        <f t="shared" si="2"/>
        <v>13.439817562</v>
      </c>
      <c r="AN24" s="22">
        <f t="shared" si="2"/>
        <v>38.096851885999996</v>
      </c>
      <c r="AO24" s="22">
        <f t="shared" si="2"/>
        <v>4.1517275759999999</v>
      </c>
      <c r="AP24" s="22">
        <f t="shared" si="2"/>
        <v>2.4947559999999998</v>
      </c>
      <c r="AQ24" s="22">
        <f t="shared" si="2"/>
        <v>34.495614900999996</v>
      </c>
      <c r="AR24" s="22">
        <f t="shared" si="2"/>
        <v>0</v>
      </c>
      <c r="AS24" s="22">
        <f t="shared" si="2"/>
        <v>1.6283952799999999</v>
      </c>
      <c r="AT24" s="22">
        <f t="shared" si="2"/>
        <v>818.06354791699994</v>
      </c>
      <c r="AU24" s="22">
        <f t="shared" si="2"/>
        <v>3.0163867999999998</v>
      </c>
      <c r="AV24" s="22">
        <f t="shared" si="2"/>
        <v>33.021724395999996</v>
      </c>
      <c r="AW24" s="22">
        <f t="shared" si="2"/>
        <v>69.74260495</v>
      </c>
      <c r="AX24" s="22">
        <f t="shared" si="2"/>
        <v>335.87450008299993</v>
      </c>
      <c r="AY24" s="22">
        <f t="shared" si="2"/>
        <v>35.844597508999996</v>
      </c>
      <c r="AZ24" s="22">
        <f t="shared" si="2"/>
        <v>1784.2908247709997</v>
      </c>
      <c r="BA24" s="22">
        <f t="shared" si="2"/>
        <v>70.765341511999992</v>
      </c>
      <c r="BB24" s="22">
        <f t="shared" si="2"/>
        <v>2276.4648499999998</v>
      </c>
      <c r="BC24" s="22">
        <f t="shared" si="2"/>
        <v>11.972334043999998</v>
      </c>
      <c r="BD24" s="22">
        <f t="shared" si="2"/>
        <v>12.768784897</v>
      </c>
      <c r="BE24" s="22">
        <f t="shared" si="2"/>
        <v>25.771283071999999</v>
      </c>
      <c r="BF24" s="22">
        <f t="shared" si="2"/>
        <v>3.5470894399999997</v>
      </c>
      <c r="BG24" s="22">
        <f t="shared" si="2"/>
        <v>37.571705747999999</v>
      </c>
      <c r="BH24" s="22">
        <f t="shared" si="2"/>
        <v>3856.4282977919997</v>
      </c>
      <c r="BI24" s="22">
        <f t="shared" si="2"/>
        <v>32.309811752000002</v>
      </c>
      <c r="BJ24" s="22">
        <f t="shared" si="2"/>
        <v>13.420993493999998</v>
      </c>
      <c r="BK24" s="22">
        <f t="shared" si="2"/>
        <v>377.67646152199995</v>
      </c>
      <c r="BL24" s="22">
        <f>MAX(A24:BK24)</f>
        <v>4068.3738091099999</v>
      </c>
      <c r="BO24" t="s">
        <v>566</v>
      </c>
      <c r="BP24">
        <v>1784.2908247709997</v>
      </c>
      <c r="BQ24">
        <f t="shared" si="1"/>
        <v>71371.632990839993</v>
      </c>
    </row>
    <row r="25" spans="1:69" x14ac:dyDescent="0.45">
      <c r="A25" s="4" t="s">
        <v>578</v>
      </c>
      <c r="B25" s="22">
        <f>B40*$B$18</f>
        <v>13.7548046875</v>
      </c>
      <c r="C25" s="22">
        <f t="shared" ref="C25:BK25" si="3">C40*$B$18</f>
        <v>20.403369140624999</v>
      </c>
      <c r="D25" s="22">
        <f t="shared" si="3"/>
        <v>4.646091796875</v>
      </c>
      <c r="E25" s="22">
        <f t="shared" si="3"/>
        <v>17.780488281250001</v>
      </c>
      <c r="F25" s="22">
        <f t="shared" si="3"/>
        <v>23.0667216796875</v>
      </c>
      <c r="G25" s="22">
        <f t="shared" si="3"/>
        <v>21.206732421875</v>
      </c>
      <c r="H25" s="22">
        <f t="shared" si="3"/>
        <v>24.737574218750002</v>
      </c>
      <c r="I25" s="22">
        <f t="shared" si="3"/>
        <v>12.609700195312501</v>
      </c>
      <c r="J25" s="22">
        <f t="shared" si="3"/>
        <v>17.807955078125001</v>
      </c>
      <c r="K25" s="22">
        <f t="shared" si="3"/>
        <v>21.199529296874999</v>
      </c>
      <c r="L25" s="22">
        <f t="shared" si="3"/>
        <v>16.647154296875001</v>
      </c>
      <c r="M25" s="22">
        <f t="shared" si="3"/>
        <v>14.178733398437501</v>
      </c>
      <c r="N25" s="22">
        <f t="shared" si="3"/>
        <v>23.673746093750001</v>
      </c>
      <c r="O25" s="22">
        <f t="shared" si="3"/>
        <v>16.722521484375001</v>
      </c>
      <c r="P25" s="22">
        <f t="shared" si="3"/>
        <v>22.511236328125001</v>
      </c>
      <c r="Q25" s="22">
        <f t="shared" si="3"/>
        <v>27.234521484375001</v>
      </c>
      <c r="R25" s="22">
        <f t="shared" si="3"/>
        <v>26.489490234375001</v>
      </c>
      <c r="S25" s="22">
        <f t="shared" si="3"/>
        <v>14.5351142578125</v>
      </c>
      <c r="T25" s="22">
        <f t="shared" si="3"/>
        <v>14.0727724609375</v>
      </c>
      <c r="U25" s="22">
        <f t="shared" si="3"/>
        <v>16.0733271484375</v>
      </c>
      <c r="V25" s="22">
        <f t="shared" si="3"/>
        <v>23.581091796875</v>
      </c>
      <c r="W25" s="22">
        <f t="shared" si="3"/>
        <v>29.565826171874999</v>
      </c>
      <c r="X25" s="22">
        <f t="shared" si="3"/>
        <v>26.196894531249999</v>
      </c>
      <c r="Y25" s="22">
        <f t="shared" si="3"/>
        <v>5.1886049804687504</v>
      </c>
      <c r="Z25" s="22">
        <f t="shared" si="3"/>
        <v>22.799101562499999</v>
      </c>
      <c r="AA25" s="22">
        <f t="shared" si="3"/>
        <v>16.436640624999999</v>
      </c>
      <c r="AB25" s="22">
        <f t="shared" si="3"/>
        <v>16.858964843750002</v>
      </c>
      <c r="AC25" s="22">
        <f t="shared" si="3"/>
        <v>22.916703125000002</v>
      </c>
      <c r="AD25" s="22">
        <f t="shared" si="3"/>
        <v>12.7653916015625</v>
      </c>
      <c r="AE25" s="22">
        <f t="shared" si="3"/>
        <v>12.391405273437501</v>
      </c>
      <c r="AF25" s="22">
        <f t="shared" si="3"/>
        <v>4.3810229492187505</v>
      </c>
      <c r="AG25" s="22">
        <f t="shared" si="3"/>
        <v>21.2117734375</v>
      </c>
      <c r="AH25" s="22">
        <f t="shared" si="3"/>
        <v>19.867341796874999</v>
      </c>
      <c r="AI25" s="22">
        <f t="shared" si="3"/>
        <v>16.499707031250001</v>
      </c>
      <c r="AJ25" s="22">
        <f t="shared" si="3"/>
        <v>16.27383984375</v>
      </c>
      <c r="AK25" s="22">
        <f t="shared" si="3"/>
        <v>17.375296875</v>
      </c>
      <c r="AL25" s="22">
        <f t="shared" si="3"/>
        <v>17.693517578125</v>
      </c>
      <c r="AM25" s="22">
        <f t="shared" si="3"/>
        <v>23.892730468749999</v>
      </c>
      <c r="AN25" s="22">
        <f t="shared" si="3"/>
        <v>19.810886718750002</v>
      </c>
      <c r="AO25" s="22">
        <f t="shared" si="3"/>
        <v>10.203555664062501</v>
      </c>
      <c r="AP25" s="22">
        <f t="shared" si="3"/>
        <v>8.6409345703125009</v>
      </c>
      <c r="AQ25" s="22">
        <f t="shared" si="3"/>
        <v>16.430445312500002</v>
      </c>
      <c r="AR25" s="22">
        <f t="shared" si="3"/>
        <v>6.2276665039062502</v>
      </c>
      <c r="AS25" s="22">
        <f t="shared" si="3"/>
        <v>8.8453203125000002</v>
      </c>
      <c r="AT25" s="22">
        <f t="shared" si="3"/>
        <v>17.340099609374999</v>
      </c>
      <c r="AU25" s="22">
        <f t="shared" si="3"/>
        <v>9.3604199218749997</v>
      </c>
      <c r="AV25" s="22">
        <f t="shared" si="3"/>
        <v>15.444160644531202</v>
      </c>
      <c r="AW25" s="22">
        <f t="shared" si="3"/>
        <v>12.0704794921875</v>
      </c>
      <c r="AX25" s="22">
        <f t="shared" si="3"/>
        <v>14.1388212890625</v>
      </c>
      <c r="AY25" s="22">
        <f t="shared" si="3"/>
        <v>32.499468749999998</v>
      </c>
      <c r="AZ25" s="22">
        <f t="shared" si="3"/>
        <v>21.331679687499999</v>
      </c>
      <c r="BA25" s="22">
        <f t="shared" si="3"/>
        <v>30.276205078124999</v>
      </c>
      <c r="BB25" s="22">
        <f t="shared" si="3"/>
        <v>19.921849609375002</v>
      </c>
      <c r="BC25" s="22">
        <f t="shared" si="3"/>
        <v>14.438471679687501</v>
      </c>
      <c r="BD25" s="22">
        <f t="shared" si="3"/>
        <v>14.0071396484375</v>
      </c>
      <c r="BE25" s="22">
        <f t="shared" si="3"/>
        <v>20.685867187500001</v>
      </c>
      <c r="BF25" s="22">
        <f t="shared" si="3"/>
        <v>18.809013671875</v>
      </c>
      <c r="BG25" s="22">
        <f t="shared" si="3"/>
        <v>20.69398828125</v>
      </c>
      <c r="BH25" s="22">
        <f t="shared" si="3"/>
        <v>22.380589843750002</v>
      </c>
      <c r="BI25" s="22">
        <f t="shared" si="3"/>
        <v>12.720645507812501</v>
      </c>
      <c r="BJ25" s="22">
        <f t="shared" si="3"/>
        <v>15.29426953125</v>
      </c>
      <c r="BK25" s="22">
        <f t="shared" si="3"/>
        <v>11.925785156250001</v>
      </c>
      <c r="BL25" s="22">
        <f>(SUMPRODUCT(B25:BK25,B24:BK24)*0.1+5.1*SUM(B24:BK24))/SUM(B24:BK24)</f>
        <v>7.0943380460418402</v>
      </c>
      <c r="BO25" t="s">
        <v>560</v>
      </c>
      <c r="BP25">
        <v>818.06354791699994</v>
      </c>
      <c r="BQ25">
        <f t="shared" si="1"/>
        <v>32722.541916679998</v>
      </c>
    </row>
    <row r="26" spans="1:69" x14ac:dyDescent="0.45">
      <c r="A26" s="5" t="s">
        <v>585</v>
      </c>
      <c r="BL26" t="s">
        <v>9340</v>
      </c>
      <c r="BO26" t="s">
        <v>591</v>
      </c>
      <c r="BP26">
        <v>626.83488731600005</v>
      </c>
      <c r="BQ26">
        <f t="shared" si="1"/>
        <v>25073.395492640004</v>
      </c>
    </row>
    <row r="27" spans="1:69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  <c r="BO27" t="s">
        <v>535</v>
      </c>
      <c r="BP27">
        <v>455.03952547</v>
      </c>
      <c r="BQ27">
        <f t="shared" si="1"/>
        <v>18201.5810188</v>
      </c>
    </row>
    <row r="28" spans="1:69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  <c r="BO28" t="s">
        <v>533</v>
      </c>
      <c r="BP28">
        <v>382.47081556399996</v>
      </c>
      <c r="BQ28">
        <f t="shared" si="1"/>
        <v>15298.832622559999</v>
      </c>
    </row>
    <row r="29" spans="1:69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  <c r="BO29" t="s">
        <v>577</v>
      </c>
      <c r="BP29">
        <v>377.67646152199995</v>
      </c>
      <c r="BQ29">
        <f t="shared" si="1"/>
        <v>15107.058460879998</v>
      </c>
    </row>
    <row r="30" spans="1:69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  <c r="BO30" t="s">
        <v>564</v>
      </c>
      <c r="BP30">
        <v>335.87450008299993</v>
      </c>
      <c r="BQ30">
        <f t="shared" si="1"/>
        <v>13434.980003319997</v>
      </c>
    </row>
    <row r="31" spans="1:69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  <c r="BO31" t="s">
        <v>539</v>
      </c>
      <c r="BP31">
        <v>228.38958209399999</v>
      </c>
      <c r="BQ31">
        <f t="shared" si="1"/>
        <v>9135.5832837599992</v>
      </c>
    </row>
    <row r="32" spans="1:69" x14ac:dyDescent="0.45">
      <c r="BO32" t="s">
        <v>551</v>
      </c>
      <c r="BP32">
        <v>186.38441143899999</v>
      </c>
      <c r="BQ32">
        <f t="shared" si="1"/>
        <v>7455.3764575599998</v>
      </c>
    </row>
    <row r="33" spans="1:69" x14ac:dyDescent="0.45">
      <c r="BO33" t="s">
        <v>590</v>
      </c>
      <c r="BP33">
        <v>158.15647409499999</v>
      </c>
      <c r="BQ33">
        <f t="shared" si="1"/>
        <v>6326.2589637999999</v>
      </c>
    </row>
    <row r="34" spans="1:69" x14ac:dyDescent="0.45">
      <c r="BO34" t="s">
        <v>536</v>
      </c>
      <c r="BP34">
        <v>91.364995395999983</v>
      </c>
      <c r="BQ34">
        <f t="shared" si="1"/>
        <v>3654.5998158399993</v>
      </c>
    </row>
    <row r="35" spans="1:69" x14ac:dyDescent="0.45">
      <c r="BO35" t="s">
        <v>519</v>
      </c>
      <c r="BP35">
        <v>85.688971903999999</v>
      </c>
      <c r="BQ35">
        <f t="shared" si="1"/>
        <v>3427.5588761600002</v>
      </c>
    </row>
    <row r="36" spans="1:69" x14ac:dyDescent="0.45">
      <c r="BO36" t="s">
        <v>567</v>
      </c>
      <c r="BP36">
        <v>70.765341511999992</v>
      </c>
      <c r="BQ36">
        <f t="shared" si="1"/>
        <v>2830.6136604799995</v>
      </c>
    </row>
    <row r="37" spans="1:69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  <c r="BO37" t="s">
        <v>563</v>
      </c>
      <c r="BP37">
        <v>69.74260495</v>
      </c>
      <c r="BQ37">
        <f t="shared" si="1"/>
        <v>2789.7041979999999</v>
      </c>
    </row>
    <row r="38" spans="1:69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  <c r="BO38" t="s">
        <v>527</v>
      </c>
      <c r="BP38">
        <v>48.954710385999995</v>
      </c>
      <c r="BQ38">
        <f t="shared" si="1"/>
        <v>1958.1884154399997</v>
      </c>
    </row>
    <row r="39" spans="1:69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  <c r="BO39" t="s">
        <v>538</v>
      </c>
      <c r="BP39">
        <v>48.179181463999996</v>
      </c>
      <c r="BQ39">
        <f t="shared" si="1"/>
        <v>1927.1672585599999</v>
      </c>
    </row>
    <row r="40" spans="1:69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  <c r="BO40" t="s">
        <v>554</v>
      </c>
      <c r="BP40">
        <v>38.096851885999996</v>
      </c>
      <c r="BQ40">
        <f t="shared" si="1"/>
        <v>1523.8740754399998</v>
      </c>
    </row>
    <row r="41" spans="1:69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O41" t="s">
        <v>530</v>
      </c>
      <c r="BP41">
        <v>37.718953051</v>
      </c>
      <c r="BQ41">
        <f t="shared" si="1"/>
        <v>1508.75812204</v>
      </c>
    </row>
    <row r="42" spans="1:69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  <c r="BO42" t="s">
        <v>573</v>
      </c>
      <c r="BP42">
        <v>37.571705747999999</v>
      </c>
      <c r="BQ42">
        <f t="shared" si="1"/>
        <v>1502.86822992</v>
      </c>
    </row>
    <row r="43" spans="1:69" x14ac:dyDescent="0.45">
      <c r="BO43" t="s">
        <v>565</v>
      </c>
      <c r="BP43">
        <v>35.844597508999996</v>
      </c>
      <c r="BQ43">
        <f t="shared" si="1"/>
        <v>1433.7839003599997</v>
      </c>
    </row>
    <row r="44" spans="1:69" x14ac:dyDescent="0.45">
      <c r="A44" t="s">
        <v>9330</v>
      </c>
      <c r="B44" t="str">
        <f>B37</f>
        <v>Albany</v>
      </c>
      <c r="C44" t="str">
        <f t="shared" ref="C44:BK44" si="4">C37</f>
        <v>Allegany</v>
      </c>
      <c r="D44" t="str">
        <f t="shared" si="4"/>
        <v>Bronx</v>
      </c>
      <c r="E44" t="str">
        <f t="shared" si="4"/>
        <v>Broome</v>
      </c>
      <c r="F44" t="str">
        <f t="shared" si="4"/>
        <v>Cattaraugus</v>
      </c>
      <c r="G44" t="str">
        <f t="shared" si="4"/>
        <v>Cayuga</v>
      </c>
      <c r="H44" t="str">
        <f t="shared" si="4"/>
        <v>Chautauqua</v>
      </c>
      <c r="I44" t="str">
        <f t="shared" si="4"/>
        <v>Chemung</v>
      </c>
      <c r="J44" t="str">
        <f t="shared" si="4"/>
        <v>Chenango</v>
      </c>
      <c r="K44" t="str">
        <f t="shared" si="4"/>
        <v>Clinton</v>
      </c>
      <c r="L44" t="str">
        <f t="shared" si="4"/>
        <v>Columbia</v>
      </c>
      <c r="M44" t="str">
        <f t="shared" si="4"/>
        <v>Cortland</v>
      </c>
      <c r="N44" t="str">
        <f t="shared" si="4"/>
        <v>Delaware</v>
      </c>
      <c r="O44" t="str">
        <f t="shared" si="4"/>
        <v>Dutchess</v>
      </c>
      <c r="P44" t="str">
        <f t="shared" si="4"/>
        <v>Erie</v>
      </c>
      <c r="Q44" t="str">
        <f t="shared" si="4"/>
        <v>Essex</v>
      </c>
      <c r="R44" t="str">
        <f t="shared" si="4"/>
        <v>Franklin</v>
      </c>
      <c r="S44" t="str">
        <f t="shared" si="4"/>
        <v>Fulton</v>
      </c>
      <c r="T44" t="str">
        <f t="shared" si="4"/>
        <v>Genesee</v>
      </c>
      <c r="U44" t="str">
        <f t="shared" si="4"/>
        <v>Greene</v>
      </c>
      <c r="V44" t="str">
        <f t="shared" si="4"/>
        <v>Hamilton</v>
      </c>
      <c r="W44" t="str">
        <f t="shared" si="4"/>
        <v>Herkimer</v>
      </c>
      <c r="X44" t="str">
        <f t="shared" si="4"/>
        <v>Jefferson</v>
      </c>
      <c r="Y44" t="str">
        <f t="shared" si="4"/>
        <v>Kings</v>
      </c>
      <c r="Z44" t="str">
        <f t="shared" si="4"/>
        <v>Lewis</v>
      </c>
      <c r="AA44" t="str">
        <f t="shared" si="4"/>
        <v>Livingston</v>
      </c>
      <c r="AB44" t="str">
        <f t="shared" si="4"/>
        <v>Madison</v>
      </c>
      <c r="AC44" t="str">
        <f t="shared" si="4"/>
        <v>Monroe</v>
      </c>
      <c r="AD44" t="str">
        <f t="shared" si="4"/>
        <v>Montgomery</v>
      </c>
      <c r="AE44" t="str">
        <f t="shared" si="4"/>
        <v>Nassau</v>
      </c>
      <c r="AF44" t="str">
        <f t="shared" si="4"/>
        <v>New York</v>
      </c>
      <c r="AG44" t="str">
        <f t="shared" si="4"/>
        <v>Niagara</v>
      </c>
      <c r="AH44" t="str">
        <f t="shared" si="4"/>
        <v>Oneida</v>
      </c>
      <c r="AI44" t="str">
        <f t="shared" si="4"/>
        <v>Onondaga</v>
      </c>
      <c r="AJ44" t="str">
        <f t="shared" si="4"/>
        <v>Ontario</v>
      </c>
      <c r="AK44" t="str">
        <f t="shared" si="4"/>
        <v>Orange</v>
      </c>
      <c r="AL44" t="str">
        <f t="shared" si="4"/>
        <v>Orleans</v>
      </c>
      <c r="AM44" t="str">
        <f t="shared" si="4"/>
        <v>Oswego</v>
      </c>
      <c r="AN44" t="str">
        <f t="shared" si="4"/>
        <v>Otsego</v>
      </c>
      <c r="AO44" t="str">
        <f t="shared" si="4"/>
        <v>Putnam</v>
      </c>
      <c r="AP44" t="str">
        <f t="shared" si="4"/>
        <v>Queens</v>
      </c>
      <c r="AQ44" t="str">
        <f t="shared" si="4"/>
        <v>Rensselaer</v>
      </c>
      <c r="AR44" t="str">
        <f t="shared" si="4"/>
        <v>Richmond</v>
      </c>
      <c r="AS44" t="str">
        <f t="shared" si="4"/>
        <v>Rockland</v>
      </c>
      <c r="AT44" t="str">
        <f t="shared" si="4"/>
        <v>Saratoga</v>
      </c>
      <c r="AU44" t="str">
        <f t="shared" si="4"/>
        <v>Schenectady</v>
      </c>
      <c r="AV44" t="str">
        <f t="shared" si="4"/>
        <v>Schoharie</v>
      </c>
      <c r="AW44" t="str">
        <f t="shared" si="4"/>
        <v>Schuyler</v>
      </c>
      <c r="AX44" t="str">
        <f t="shared" si="4"/>
        <v>Seneca</v>
      </c>
      <c r="AY44" t="str">
        <f t="shared" si="4"/>
        <v>St Lawrence</v>
      </c>
      <c r="AZ44" t="str">
        <f t="shared" si="4"/>
        <v>Steuben</v>
      </c>
      <c r="BA44" t="str">
        <f t="shared" si="4"/>
        <v>Suffolk</v>
      </c>
      <c r="BB44" t="str">
        <f t="shared" si="4"/>
        <v>Sullivan</v>
      </c>
      <c r="BC44" t="str">
        <f t="shared" si="4"/>
        <v>Tioga</v>
      </c>
      <c r="BD44" t="str">
        <f t="shared" si="4"/>
        <v>Tompkins</v>
      </c>
      <c r="BE44" t="str">
        <f t="shared" si="4"/>
        <v>Ulster</v>
      </c>
      <c r="BF44" t="str">
        <f t="shared" si="4"/>
        <v>Warren</v>
      </c>
      <c r="BG44" t="str">
        <f t="shared" si="4"/>
        <v>Washington</v>
      </c>
      <c r="BH44" t="str">
        <f t="shared" si="4"/>
        <v>Wayne</v>
      </c>
      <c r="BI44" t="str">
        <f t="shared" si="4"/>
        <v>Westchester</v>
      </c>
      <c r="BJ44" t="str">
        <f t="shared" si="4"/>
        <v>Wyoming</v>
      </c>
      <c r="BK44" t="str">
        <f t="shared" si="4"/>
        <v>Yates</v>
      </c>
      <c r="BO44" t="s">
        <v>523</v>
      </c>
      <c r="BP44">
        <v>34.840855112</v>
      </c>
      <c r="BQ44">
        <f t="shared" si="1"/>
        <v>1393.6342044799999</v>
      </c>
    </row>
    <row r="45" spans="1:69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O45" t="s">
        <v>557</v>
      </c>
      <c r="BP45">
        <v>34.495614900999996</v>
      </c>
      <c r="BQ45">
        <f t="shared" si="1"/>
        <v>1379.82459604</v>
      </c>
    </row>
    <row r="46" spans="1:69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  <c r="BO46" t="s">
        <v>532</v>
      </c>
      <c r="BP46">
        <v>33.439822821999996</v>
      </c>
      <c r="BQ46">
        <f t="shared" si="1"/>
        <v>1337.5929128799999</v>
      </c>
    </row>
    <row r="47" spans="1:69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  <c r="BO47" t="s">
        <v>562</v>
      </c>
      <c r="BP47">
        <v>33.021724395999996</v>
      </c>
      <c r="BQ47">
        <f t="shared" si="1"/>
        <v>1320.8689758399998</v>
      </c>
    </row>
    <row r="48" spans="1:69" x14ac:dyDescent="0.45">
      <c r="BO48" t="s">
        <v>575</v>
      </c>
      <c r="BP48">
        <v>32.309811752000002</v>
      </c>
      <c r="BQ48">
        <f t="shared" si="1"/>
        <v>1292.3924700800001</v>
      </c>
    </row>
    <row r="49" spans="1:69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BO49" t="s">
        <v>529</v>
      </c>
      <c r="BP49">
        <v>29.944896461999999</v>
      </c>
      <c r="BQ49">
        <f t="shared" si="1"/>
        <v>1197.7958584799999</v>
      </c>
    </row>
    <row r="50" spans="1:69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549</v>
      </c>
      <c r="BP50">
        <v>28.040944042</v>
      </c>
      <c r="BQ50">
        <f t="shared" si="1"/>
        <v>1121.63776168</v>
      </c>
    </row>
    <row r="51" spans="1:69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525</v>
      </c>
      <c r="BP51">
        <v>27.369457785000002</v>
      </c>
      <c r="BQ51">
        <f t="shared" si="1"/>
        <v>1094.7783114000001</v>
      </c>
    </row>
    <row r="52" spans="1:69" x14ac:dyDescent="0.45">
      <c r="A52" t="s">
        <v>517</v>
      </c>
      <c r="B52" s="22">
        <f t="shared" ref="B52:E54" si="5">SUMIF($B45:$BK45, B$51, $B$24:$BK$24)</f>
        <v>14601.046024119001</v>
      </c>
      <c r="C52" s="22">
        <f t="shared" si="5"/>
        <v>7504.1334585329987</v>
      </c>
      <c r="D52" s="22">
        <f t="shared" si="5"/>
        <v>0</v>
      </c>
      <c r="E52" s="22">
        <f t="shared" si="5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571</v>
      </c>
      <c r="BP52">
        <v>25.771283071999999</v>
      </c>
      <c r="BQ52">
        <f t="shared" si="1"/>
        <v>1030.85132288</v>
      </c>
    </row>
    <row r="53" spans="1:69" x14ac:dyDescent="0.45">
      <c r="A53" t="s">
        <v>517</v>
      </c>
      <c r="B53" s="22">
        <f t="shared" si="5"/>
        <v>14601.046024119001</v>
      </c>
      <c r="C53" s="22">
        <f t="shared" si="5"/>
        <v>3263.3932719479999</v>
      </c>
      <c r="D53" s="22">
        <f t="shared" si="5"/>
        <v>4240.7401865850006</v>
      </c>
      <c r="E53" s="22">
        <f t="shared" si="5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545</v>
      </c>
      <c r="BP53">
        <v>24.905375943999999</v>
      </c>
      <c r="BQ53">
        <f t="shared" si="1"/>
        <v>996.21503775999997</v>
      </c>
    </row>
    <row r="54" spans="1:69" x14ac:dyDescent="0.45">
      <c r="A54" t="s">
        <v>517</v>
      </c>
      <c r="B54" s="22">
        <f t="shared" si="5"/>
        <v>10183.598868113999</v>
      </c>
      <c r="C54" s="22">
        <f t="shared" si="5"/>
        <v>4455.5440078909996</v>
      </c>
      <c r="D54" s="22">
        <f t="shared" si="5"/>
        <v>4105.2444317230002</v>
      </c>
      <c r="E54" s="22">
        <f t="shared" si="5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534</v>
      </c>
      <c r="BP54">
        <v>23.787611857999998</v>
      </c>
      <c r="BQ54">
        <f t="shared" si="1"/>
        <v>951.50447431999987</v>
      </c>
    </row>
    <row r="55" spans="1:69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548</v>
      </c>
      <c r="BP55">
        <v>19.87186552</v>
      </c>
      <c r="BQ55">
        <f t="shared" si="1"/>
        <v>794.8746208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522</v>
      </c>
      <c r="BP56">
        <v>18.321941656</v>
      </c>
      <c r="BQ56">
        <f t="shared" si="1"/>
        <v>732.87766624000005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543</v>
      </c>
      <c r="BP57">
        <v>16.503207832999998</v>
      </c>
      <c r="BQ57">
        <f t="shared" si="1"/>
        <v>660.12831331999996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518</v>
      </c>
      <c r="BP58">
        <v>16.386011</v>
      </c>
      <c r="BQ58">
        <f t="shared" si="1"/>
        <v>655.44043999999997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521</v>
      </c>
      <c r="BP59">
        <v>14.453935875999999</v>
      </c>
      <c r="BQ59">
        <f t="shared" si="1"/>
        <v>578.15743504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553</v>
      </c>
      <c r="BP60">
        <v>13.439817562</v>
      </c>
      <c r="BQ60">
        <f t="shared" si="1"/>
        <v>537.59270247999996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576</v>
      </c>
      <c r="BP61">
        <v>13.420993493999998</v>
      </c>
      <c r="BQ61">
        <f t="shared" si="1"/>
        <v>536.83973975999993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541</v>
      </c>
      <c r="BP62">
        <v>13.119978502999999</v>
      </c>
      <c r="BQ62">
        <f t="shared" si="1"/>
        <v>524.79914011999995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552</v>
      </c>
      <c r="BP63">
        <v>13.063676395999998</v>
      </c>
      <c r="BQ63">
        <f t="shared" si="1"/>
        <v>522.54705583999998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570</v>
      </c>
      <c r="BP64">
        <v>12.768784897</v>
      </c>
      <c r="BQ64">
        <f t="shared" si="1"/>
        <v>510.75139588000002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542</v>
      </c>
      <c r="BP65">
        <v>12.455749718</v>
      </c>
      <c r="BQ65">
        <f t="shared" si="1"/>
        <v>498.22998871999999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569</v>
      </c>
      <c r="BP66">
        <v>11.972334043999998</v>
      </c>
      <c r="BQ66">
        <f t="shared" si="1"/>
        <v>478.89336175999995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544</v>
      </c>
      <c r="BP67">
        <v>9.9279948999999998</v>
      </c>
      <c r="BQ67">
        <f t="shared" si="1"/>
        <v>397.11979600000001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528</v>
      </c>
      <c r="BP68">
        <v>7.7564231999999995</v>
      </c>
      <c r="BQ68">
        <f t="shared" si="1"/>
        <v>310.25692799999996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524</v>
      </c>
      <c r="BP69">
        <v>6.1206003510000002</v>
      </c>
      <c r="BQ69">
        <f t="shared" si="1"/>
        <v>244.82401404000001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555</v>
      </c>
      <c r="BP70">
        <v>4.1517275759999999</v>
      </c>
      <c r="BQ70">
        <f t="shared" si="1"/>
        <v>166.06910303999999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572</v>
      </c>
      <c r="BP71">
        <v>3.5470894399999997</v>
      </c>
      <c r="BQ71">
        <f t="shared" si="1"/>
        <v>141.8835776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561</v>
      </c>
      <c r="BP72">
        <v>3.0163867999999998</v>
      </c>
      <c r="BQ72">
        <f t="shared" si="1"/>
        <v>120.65547199999999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556</v>
      </c>
      <c r="BP73">
        <v>2.4947559999999998</v>
      </c>
      <c r="BQ73">
        <f t="shared" si="1"/>
        <v>99.790239999999983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559</v>
      </c>
      <c r="BP74">
        <v>1.6283952799999999</v>
      </c>
      <c r="BQ74">
        <f t="shared" si="1"/>
        <v>65.135811199999992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546</v>
      </c>
      <c r="BP75">
        <v>0.27215519999999999</v>
      </c>
      <c r="BQ75">
        <f t="shared" si="1"/>
        <v>10.886208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547</v>
      </c>
      <c r="BP76">
        <v>0.16329311999999999</v>
      </c>
      <c r="BQ76">
        <f t="shared" si="1"/>
        <v>6.5317247999999992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540</v>
      </c>
      <c r="BP77">
        <v>0.12700576</v>
      </c>
      <c r="BQ77">
        <f t="shared" si="1"/>
        <v>5.0802303999999996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520</v>
      </c>
      <c r="BP78">
        <v>0</v>
      </c>
      <c r="BQ78">
        <f t="shared" si="1"/>
        <v>0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537</v>
      </c>
      <c r="BP79">
        <v>0</v>
      </c>
      <c r="BQ79">
        <f t="shared" si="1"/>
        <v>0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558</v>
      </c>
      <c r="BP80">
        <v>0</v>
      </c>
      <c r="BQ80">
        <f t="shared" si="1"/>
        <v>0</v>
      </c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autoFilter ref="BO18:BP18" xr:uid="{4BBABB1B-4F33-4119-9647-87A496849704}">
    <sortState xmlns:xlrd2="http://schemas.microsoft.com/office/spreadsheetml/2017/richdata2" ref="BO19:BP80">
      <sortCondition descending="1" ref="BP18"/>
    </sortState>
  </autoFilter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2023-05-17T16:41:04Z</dcterms:modified>
</cp:coreProperties>
</file>