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9E62686B-EBB3-4F67-906C-9D00DFCDAFB2}" xr6:coauthVersionLast="47" xr6:coauthVersionMax="47" xr10:uidLastSave="{00000000-0000-0000-0000-000000000000}"/>
  <bookViews>
    <workbookView xWindow="-120" yWindow="-120" windowWidth="20730" windowHeight="11040" firstSheet="3" activeTab="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6" sheetId="6" r:id="rId5"/>
    <sheet name="Sheet8" sheetId="8" r:id="rId6"/>
    <sheet name="Sheet9" sheetId="9" r:id="rId7"/>
    <sheet name="Sheet10" sheetId="10" r:id="rId8"/>
    <sheet name="Sheet11" sheetId="11" r:id="rId9"/>
    <sheet name="Sheet13" sheetId="1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2" l="1"/>
  <c r="D16" i="2"/>
  <c r="D17" i="2"/>
  <c r="D18" i="2"/>
  <c r="D19" i="2"/>
  <c r="D20" i="2"/>
  <c r="D21" i="2"/>
  <c r="H18" i="2" a="1"/>
  <c r="H18" i="2" s="1"/>
  <c r="D14" i="2"/>
  <c r="E3" i="3"/>
  <c r="F2" i="3"/>
  <c r="E2" i="3"/>
  <c r="J3" i="2"/>
  <c r="J4" i="2"/>
  <c r="J5" i="2"/>
  <c r="J6" i="2"/>
  <c r="J7" i="2"/>
  <c r="J8" i="2"/>
  <c r="J9" i="2"/>
  <c r="J2" i="2"/>
  <c r="M15" i="1"/>
  <c r="M13" i="1"/>
  <c r="M11" i="1"/>
  <c r="M9" i="1" l="1"/>
  <c r="M7" i="1"/>
  <c r="M5" i="1"/>
  <c r="L15" i="1"/>
  <c r="L14" i="1"/>
  <c r="L13" i="1"/>
  <c r="L12" i="1"/>
  <c r="L11" i="1"/>
  <c r="L10" i="1"/>
  <c r="L9" i="1"/>
  <c r="L8" i="1"/>
  <c r="L7" i="1"/>
  <c r="L6" i="1"/>
  <c r="L5" i="1"/>
  <c r="K6" i="1"/>
  <c r="K7" i="1"/>
  <c r="K8" i="1"/>
  <c r="K9" i="1"/>
  <c r="K10" i="1"/>
  <c r="K11" i="1"/>
  <c r="K12" i="1"/>
  <c r="K13" i="1"/>
  <c r="K14" i="1"/>
  <c r="K15" i="1"/>
  <c r="K5" i="1"/>
  <c r="N26" i="1"/>
  <c r="M26" i="1"/>
  <c r="L26" i="1"/>
  <c r="E26" i="1"/>
  <c r="F26" i="1"/>
  <c r="G26" i="1"/>
  <c r="H26" i="1"/>
  <c r="I26" i="1"/>
  <c r="J26" i="1"/>
  <c r="K26" i="1"/>
  <c r="D26" i="1"/>
  <c r="J14" i="1"/>
  <c r="J13" i="1"/>
  <c r="J6" i="1"/>
  <c r="J7" i="1"/>
  <c r="J8" i="1"/>
  <c r="J9" i="1"/>
  <c r="J10" i="1"/>
  <c r="J11" i="1"/>
  <c r="J12" i="1"/>
  <c r="J15" i="1"/>
  <c r="J5" i="1"/>
  <c r="I6" i="1"/>
  <c r="I7" i="1"/>
  <c r="I8" i="1"/>
  <c r="I9" i="1"/>
  <c r="I10" i="1"/>
  <c r="I11" i="1"/>
  <c r="I12" i="1"/>
  <c r="I13" i="1"/>
  <c r="I14" i="1"/>
  <c r="I15" i="1"/>
  <c r="I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<sst xmlns="http://schemas.openxmlformats.org/spreadsheetml/2006/main" count="279" uniqueCount="151">
  <si>
    <t>Name</t>
  </si>
  <si>
    <t>Date</t>
  </si>
  <si>
    <t>Salary</t>
  </si>
  <si>
    <t>Zone</t>
  </si>
  <si>
    <t>Mobile Number</t>
  </si>
  <si>
    <t>Quantity</t>
  </si>
  <si>
    <t>Rohit</t>
  </si>
  <si>
    <t>02/09/2022</t>
  </si>
  <si>
    <t>East</t>
  </si>
  <si>
    <t>Akshay</t>
  </si>
  <si>
    <t>Pian</t>
  </si>
  <si>
    <t>Aarav</t>
  </si>
  <si>
    <t>North</t>
  </si>
  <si>
    <t>Ankush</t>
  </si>
  <si>
    <t>02/10/2022</t>
  </si>
  <si>
    <t>PURVI</t>
  </si>
  <si>
    <t>02/11/2022</t>
  </si>
  <si>
    <t>02/12/2022</t>
  </si>
  <si>
    <t>02/13/2022</t>
  </si>
  <si>
    <t>SUM PRODUCT</t>
  </si>
  <si>
    <t>VLOOKUP</t>
  </si>
  <si>
    <t>HLOOKUP</t>
  </si>
  <si>
    <t>X</t>
  </si>
  <si>
    <t>EaST</t>
  </si>
  <si>
    <t>EAst</t>
  </si>
  <si>
    <t>EaSt</t>
  </si>
  <si>
    <t>NortH</t>
  </si>
  <si>
    <t>NorTh</t>
  </si>
  <si>
    <t>NoRth</t>
  </si>
  <si>
    <t>NOrth</t>
  </si>
  <si>
    <t>NorTH</t>
  </si>
  <si>
    <t>NORth</t>
  </si>
  <si>
    <t>EasT</t>
  </si>
  <si>
    <t>PROPER</t>
  </si>
  <si>
    <t>MID</t>
  </si>
  <si>
    <t>COUNT</t>
  </si>
  <si>
    <t>COUNTIF</t>
  </si>
  <si>
    <t>COUNTIFS</t>
  </si>
  <si>
    <t>INDEX</t>
  </si>
  <si>
    <t>INDEX,MATCH</t>
  </si>
  <si>
    <t>MATCH</t>
  </si>
  <si>
    <t>Year</t>
  </si>
  <si>
    <t>Ravi</t>
  </si>
  <si>
    <t>03/01/2024</t>
  </si>
  <si>
    <t>Shivraj</t>
  </si>
  <si>
    <t>03/02/2024</t>
  </si>
  <si>
    <t>Karna</t>
  </si>
  <si>
    <t>03/03/2024</t>
  </si>
  <si>
    <t>Arjun</t>
  </si>
  <si>
    <t>03/04/2024</t>
  </si>
  <si>
    <t>Bhim</t>
  </si>
  <si>
    <t>03/05/2024</t>
  </si>
  <si>
    <t>Yudhisthir</t>
  </si>
  <si>
    <t>03/06/2024</t>
  </si>
  <si>
    <t>Nakul</t>
  </si>
  <si>
    <t>03/07/2024</t>
  </si>
  <si>
    <t>Sahdev</t>
  </si>
  <si>
    <t>03/08/2024</t>
  </si>
  <si>
    <t>IF</t>
  </si>
  <si>
    <t>Items</t>
  </si>
  <si>
    <t>Sale</t>
  </si>
  <si>
    <t>Status</t>
  </si>
  <si>
    <t>Chini</t>
  </si>
  <si>
    <t>Curd</t>
  </si>
  <si>
    <t>Milk</t>
  </si>
  <si>
    <t>Sugar</t>
  </si>
  <si>
    <t>Salt</t>
  </si>
  <si>
    <t>Output</t>
  </si>
  <si>
    <t>Provide Output using IF Condition</t>
  </si>
  <si>
    <t>Bad Sale</t>
  </si>
  <si>
    <t>If quantity is less than 10</t>
  </si>
  <si>
    <t>Medium Sale</t>
  </si>
  <si>
    <t>If quantity is between 10 and 20</t>
  </si>
  <si>
    <t>Good Sale</t>
  </si>
  <si>
    <t>If quantity is between 21 and 50</t>
  </si>
  <si>
    <t>Excellent Sale</t>
  </si>
  <si>
    <t>If quantity is greater than 50</t>
  </si>
  <si>
    <t>IFS</t>
  </si>
  <si>
    <t>Math</t>
  </si>
  <si>
    <t>English</t>
  </si>
  <si>
    <t>Grade</t>
  </si>
  <si>
    <t>Riya</t>
  </si>
  <si>
    <t>A</t>
  </si>
  <si>
    <t>Aman</t>
  </si>
  <si>
    <t>B</t>
  </si>
  <si>
    <t>Sneha</t>
  </si>
  <si>
    <t>C</t>
  </si>
  <si>
    <t>Rahul</t>
  </si>
  <si>
    <t>Priya</t>
  </si>
  <si>
    <t>FAIL</t>
  </si>
  <si>
    <t>AND</t>
  </si>
  <si>
    <t>OR</t>
  </si>
  <si>
    <t>09/02/2022</t>
  </si>
  <si>
    <t>Pia</t>
  </si>
  <si>
    <t>Neil</t>
  </si>
  <si>
    <t>1. Monthly Sales Trends</t>
  </si>
  <si>
    <t>A company wants to understand how their monthly sales changed over the past 6 months.</t>
  </si>
  <si>
    <t>Month</t>
  </si>
  <si>
    <t>Sales (INR)</t>
  </si>
  <si>
    <t>Jan</t>
  </si>
  <si>
    <t>Feb</t>
  </si>
  <si>
    <t>Mar</t>
  </si>
  <si>
    <t>Apr</t>
  </si>
  <si>
    <t>May</t>
  </si>
  <si>
    <t>Jun</t>
  </si>
  <si>
    <t>Line Chart</t>
  </si>
  <si>
    <t>2. Smartphone Market Share (Q1)</t>
  </si>
  <si>
    <t>A telecom analyst wants to show the smartphone market share based on sales data.</t>
  </si>
  <si>
    <t>Brand</t>
  </si>
  <si>
    <t>Sales Units</t>
  </si>
  <si>
    <t>Apple</t>
  </si>
  <si>
    <t>Samsung</t>
  </si>
  <si>
    <t>Xiaomi</t>
  </si>
  <si>
    <t>Vivo</t>
  </si>
  <si>
    <t>Others</t>
  </si>
  <si>
    <t>Pie Chart</t>
  </si>
  <si>
    <t>3. Website Traffic by Source</t>
  </si>
  <si>
    <t>A digital marketer is comparing different sources of website traffic.</t>
  </si>
  <si>
    <t>Source</t>
  </si>
  <si>
    <t>Visitors</t>
  </si>
  <si>
    <t>Direct</t>
  </si>
  <si>
    <t>Organic</t>
  </si>
  <si>
    <t>Referral</t>
  </si>
  <si>
    <t>Social</t>
  </si>
  <si>
    <t>Paid Ads</t>
  </si>
  <si>
    <t>Bar Chart</t>
  </si>
  <si>
    <t>4. Laptop Price vs. Rating</t>
  </si>
  <si>
    <t>A tech reviewer wants to analyze the price and rating of several laptops.</t>
  </si>
  <si>
    <t>Laptop</t>
  </si>
  <si>
    <t>Price (INR)</t>
  </si>
  <si>
    <t>Rating (/5)</t>
  </si>
  <si>
    <t>D</t>
  </si>
  <si>
    <t>Scatter Plot</t>
  </si>
  <si>
    <t>5. Programming Language Survey</t>
  </si>
  <si>
    <t>A survey of 500 respondents was conducted to find their favorite programming language.</t>
  </si>
  <si>
    <t>Language</t>
  </si>
  <si>
    <t>Votes</t>
  </si>
  <si>
    <t>Python</t>
  </si>
  <si>
    <t>JavaScript</t>
  </si>
  <si>
    <t>Java</t>
  </si>
  <si>
    <t>C++</t>
  </si>
  <si>
    <t>PHP</t>
  </si>
  <si>
    <t>6. Daily Complaints (May)</t>
  </si>
  <si>
    <t>The customer service team wants to analyze the number of complaints received each day.</t>
  </si>
  <si>
    <t>Complaints</t>
  </si>
  <si>
    <t>The project manager wants to show the current status of tasks.</t>
  </si>
  <si>
    <t>Number of Tasks</t>
  </si>
  <si>
    <t>Completed</t>
  </si>
  <si>
    <t>In Progress</t>
  </si>
  <si>
    <t>Pending</t>
  </si>
  <si>
    <t>7. Project Task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</si>
</sst>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rgb="FF4F81BD"/>
      <name val="Calibri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quotePrefix="1" applyNumberFormat="1"/>
    <xf numFmtId="0" fontId="0" fillId="0" borderId="0" xfId="0" applyAlignment="1">
      <alignment horizontal="fill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16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Sheet4!$B$1:$B$3</c:f>
              <c:strCache>
                <c:ptCount val="3"/>
                <c:pt idx="0">
                  <c:v>1. Monthly Sales Trends</c:v>
                </c:pt>
                <c:pt idx="1">
                  <c:v>A company wants to understand how their monthly sales changed over the past 6 months.</c:v>
                </c:pt>
                <c:pt idx="2">
                  <c:v>Sales (INR)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Sheet4!$A$4:$A$9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Sheet4!$B$4:$B$9</c:f>
              <c:numCache>
                <c:formatCode>#,##0</c:formatCode>
                <c:ptCount val="6"/>
                <c:pt idx="0">
                  <c:v>50000</c:v>
                </c:pt>
                <c:pt idx="1">
                  <c:v>65000</c:v>
                </c:pt>
                <c:pt idx="2">
                  <c:v>55000</c:v>
                </c:pt>
                <c:pt idx="3">
                  <c:v>70000</c:v>
                </c:pt>
                <c:pt idx="4">
                  <c:v>68000</c:v>
                </c:pt>
                <c:pt idx="5">
                  <c:v>75000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6A-49AB-B542-35F6F1BB4A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982591"/>
        <c:axId val="124981631"/>
      </c:lineChart>
      <c:catAx>
        <c:axId val="124982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81631"/>
        <c:crosses val="autoZero"/>
        <c:auto val="1"/>
        <c:lblAlgn val="ctr"/>
        <c:lblOffset val="100"/>
        <c:noMultiLvlLbl val="0"/>
      </c:catAx>
      <c:valAx>
        <c:axId val="12498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82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Sheet6!$B$1:$B$3</c:f>
              <c:strCache>
                <c:ptCount val="3"/>
                <c:pt idx="0">
                  <c:v>2. Smartphone Market Share (Q1)</c:v>
                </c:pt>
                <c:pt idx="1">
                  <c:v>A telecom analyst wants to show the smartphone market share based on sales data.</c:v>
                </c:pt>
                <c:pt idx="2">
                  <c:v>Sales Units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893-4BF6-BC0D-DFFB266BCFB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893-4BF6-BC0D-DFFB266BCFB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893-4BF6-BC0D-DFFB266BCFB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893-4BF6-BC0D-DFFB266BCFB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893-4BF6-BC0D-DFFB266BCFBE}"/>
              </c:ext>
            </c:extLst>
          </c:dPt>
          <c:cat>
            <c:strRef>
              <c:f>Sheet6!$A$4:$A$8</c:f>
              <c:strCache>
                <c:ptCount val="5"/>
                <c:pt idx="0">
                  <c:v>Apple</c:v>
                </c:pt>
                <c:pt idx="1">
                  <c:v>Samsung</c:v>
                </c:pt>
                <c:pt idx="2">
                  <c:v>Xiaomi</c:v>
                </c:pt>
                <c:pt idx="3">
                  <c:v>Vivo</c:v>
                </c:pt>
                <c:pt idx="4">
                  <c:v>Others</c:v>
                </c:pt>
              </c:strCache>
            </c:strRef>
          </c:cat>
          <c:val>
            <c:numRef>
              <c:f>Sheet6!$B$4:$B$8</c:f>
              <c:numCache>
                <c:formatCode>#,##0</c:formatCode>
                <c:ptCount val="5"/>
                <c:pt idx="0">
                  <c:v>3000</c:v>
                </c:pt>
                <c:pt idx="1">
                  <c:v>4500</c:v>
                </c:pt>
                <c:pt idx="2">
                  <c:v>2000</c:v>
                </c:pt>
                <c:pt idx="3">
                  <c:v>1500</c:v>
                </c:pt>
                <c:pt idx="4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33-4D53-873D-1672E0CDE9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236596675415573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Sheet8!$B$1:$B$3</c:f>
              <c:strCache>
                <c:ptCount val="3"/>
                <c:pt idx="0">
                  <c:v>3. Website Traffic by Source</c:v>
                </c:pt>
                <c:pt idx="1">
                  <c:v>A digital marketer is comparing different sources of website traffic.</c:v>
                </c:pt>
                <c:pt idx="2">
                  <c:v>Visitors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Sheet8!$A$4:$A$8</c:f>
              <c:strCache>
                <c:ptCount val="5"/>
                <c:pt idx="0">
                  <c:v>Direct</c:v>
                </c:pt>
                <c:pt idx="1">
                  <c:v>Organic</c:v>
                </c:pt>
                <c:pt idx="2">
                  <c:v>Referral</c:v>
                </c:pt>
                <c:pt idx="3">
                  <c:v>Social</c:v>
                </c:pt>
                <c:pt idx="4">
                  <c:v>Paid Ads</c:v>
                </c:pt>
              </c:strCache>
            </c:strRef>
          </c:cat>
          <c:val>
            <c:numRef>
              <c:f>Sheet8!$B$4:$B$8</c:f>
              <c:numCache>
                <c:formatCode>#,##0</c:formatCode>
                <c:ptCount val="5"/>
                <c:pt idx="0">
                  <c:v>10000</c:v>
                </c:pt>
                <c:pt idx="1">
                  <c:v>7500</c:v>
                </c:pt>
                <c:pt idx="2">
                  <c:v>2500</c:v>
                </c:pt>
                <c:pt idx="3">
                  <c:v>1200</c:v>
                </c:pt>
                <c:pt idx="4">
                  <c:v>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B8-4D24-81C9-B6201828DA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12080879"/>
        <c:axId val="1012081359"/>
      </c:barChart>
      <c:catAx>
        <c:axId val="10120808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081359"/>
        <c:crosses val="autoZero"/>
        <c:auto val="1"/>
        <c:lblAlgn val="ctr"/>
        <c:lblOffset val="100"/>
        <c:noMultiLvlLbl val="0"/>
      </c:catAx>
      <c:valAx>
        <c:axId val="1012081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080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Sheet9!$B$1:$B$3</c:f>
              <c:strCache>
                <c:ptCount val="3"/>
                <c:pt idx="0">
                  <c:v>4. Laptop Price vs. Rating</c:v>
                </c:pt>
                <c:pt idx="1">
                  <c:v>A tech reviewer wants to analyze the price and rating of several laptops.</c:v>
                </c:pt>
                <c:pt idx="2">
                  <c:v>Price (INR)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Sheet9!$A$4:$A$7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xVal>
          <c:yVal>
            <c:numRef>
              <c:f>Sheet9!$B$4:$B$7</c:f>
              <c:numCache>
                <c:formatCode>#,##0</c:formatCode>
                <c:ptCount val="4"/>
                <c:pt idx="0">
                  <c:v>45000</c:v>
                </c:pt>
                <c:pt idx="1">
                  <c:v>60000</c:v>
                </c:pt>
                <c:pt idx="2">
                  <c:v>38000</c:v>
                </c:pt>
                <c:pt idx="3">
                  <c:v>55000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B8-465C-9E0F-01F684D30E40}"/>
            </c:ext>
          </c:extLst>
        </c:ser>
        <c:ser>
          <c:idx val="1"/>
          <c:order val="1"/>
          <c:tx>
            <c:strRef>
              <c:f>Sheet9!$C$1:$C$3</c:f>
              <c:strCache>
                <c:ptCount val="3"/>
                <c:pt idx="0">
                  <c:v>4. Laptop Price vs. Rating</c:v>
                </c:pt>
                <c:pt idx="1">
                  <c:v>A tech reviewer wants to analyze the price and rating of several laptops.</c:v>
                </c:pt>
                <c:pt idx="2">
                  <c:v>Rating (/5)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Sheet9!$A$4:$A$7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xVal>
          <c:yVal>
            <c:numRef>
              <c:f>Sheet9!$C$4:$C$7</c:f>
              <c:numCache>
                <c:formatCode>General</c:formatCode>
                <c:ptCount val="4"/>
                <c:pt idx="0">
                  <c:v>4.2</c:v>
                </c:pt>
                <c:pt idx="1">
                  <c:v>4.5</c:v>
                </c:pt>
                <c:pt idx="2">
                  <c:v>3.8</c:v>
                </c:pt>
                <c:pt idx="3">
                  <c:v>4.0999999999999996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B8-465C-9E0F-01F684D30E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86719"/>
        <c:axId val="22187199"/>
      </c:scatterChart>
      <c:valAx>
        <c:axId val="22186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87199"/>
        <c:crosses val="autoZero"/>
        <c:crossBetween val="midCat"/>
      </c:valAx>
      <c:valAx>
        <c:axId val="2218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86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055693350831146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Sheet10!$B$1:$B$3</c:f>
              <c:strCache>
                <c:ptCount val="3"/>
                <c:pt idx="0">
                  <c:v>5. Programming Language Survey</c:v>
                </c:pt>
                <c:pt idx="1">
                  <c:v>A survey of 500 respondents was conducted to find their favorite programming language.</c:v>
                </c:pt>
                <c:pt idx="2">
                  <c:v>Votes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Sheet10!$A$4:$A$8</c:f>
              <c:strCache>
                <c:ptCount val="5"/>
                <c:pt idx="0">
                  <c:v>Python</c:v>
                </c:pt>
                <c:pt idx="1">
                  <c:v>JavaScript</c:v>
                </c:pt>
                <c:pt idx="2">
                  <c:v>Java</c:v>
                </c:pt>
                <c:pt idx="3">
                  <c:v>C++</c:v>
                </c:pt>
                <c:pt idx="4">
                  <c:v>PHP</c:v>
                </c:pt>
              </c:strCache>
            </c:strRef>
          </c:cat>
          <c:val>
            <c:numRef>
              <c:f>Sheet10!$B$4:$B$8</c:f>
              <c:numCache>
                <c:formatCode>General</c:formatCode>
                <c:ptCount val="5"/>
                <c:pt idx="0">
                  <c:v>180</c:v>
                </c:pt>
                <c:pt idx="1">
                  <c:v>120</c:v>
                </c:pt>
                <c:pt idx="2">
                  <c:v>90</c:v>
                </c:pt>
                <c:pt idx="3">
                  <c:v>60</c:v>
                </c:pt>
                <c:pt idx="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F9-4FDD-89DA-740AFE88D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84689263"/>
        <c:axId val="1584689743"/>
      </c:barChart>
      <c:catAx>
        <c:axId val="15846892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689743"/>
        <c:crosses val="autoZero"/>
        <c:auto val="1"/>
        <c:lblAlgn val="ctr"/>
        <c:lblOffset val="100"/>
        <c:noMultiLvlLbl val="0"/>
      </c:catAx>
      <c:valAx>
        <c:axId val="1584689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689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113401137357830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Sheet11!$B$1:$B$3</c:f>
              <c:strCache>
                <c:ptCount val="3"/>
                <c:pt idx="0">
                  <c:v>6. Daily Complaints (May)</c:v>
                </c:pt>
                <c:pt idx="1">
                  <c:v>The customer service team wants to analyze the number of complaints received each day.</c:v>
                </c:pt>
                <c:pt idx="2">
                  <c:v>Complaints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Sheet11!$A$4:$A$8</c:f>
              <c:numCache>
                <c:formatCode>d\-mmm</c:formatCode>
                <c:ptCount val="5"/>
                <c:pt idx="0">
                  <c:v>45778</c:v>
                </c:pt>
                <c:pt idx="1">
                  <c:v>45779</c:v>
                </c:pt>
                <c:pt idx="2">
                  <c:v>45780</c:v>
                </c:pt>
                <c:pt idx="3">
                  <c:v>45781</c:v>
                </c:pt>
                <c:pt idx="4">
                  <c:v>45782</c:v>
                </c:pt>
              </c:numCache>
            </c:numRef>
          </c:cat>
          <c:val>
            <c:numRef>
              <c:f>Sheet11!$B$4:$B$8</c:f>
              <c:numCache>
                <c:formatCode>General</c:formatCode>
                <c:ptCount val="5"/>
                <c:pt idx="0">
                  <c:v>5</c:v>
                </c:pt>
                <c:pt idx="1">
                  <c:v>7</c:v>
                </c:pt>
                <c:pt idx="2">
                  <c:v>4</c:v>
                </c:pt>
                <c:pt idx="3">
                  <c:v>8</c:v>
                </c:pt>
                <c:pt idx="4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52-4076-B4C8-E4BA3B0794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4688303"/>
        <c:axId val="1010855359"/>
      </c:lineChart>
      <c:dateAx>
        <c:axId val="158468830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855359"/>
        <c:crosses val="autoZero"/>
        <c:auto val="1"/>
        <c:lblOffset val="100"/>
        <c:baseTimeUnit val="days"/>
      </c:dateAx>
      <c:valAx>
        <c:axId val="1010855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688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0002777777777777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Sheet13!$B$1:$B$3</c:f>
              <c:strCache>
                <c:ptCount val="3"/>
                <c:pt idx="0">
                  <c:v>7. Project Task Status</c:v>
                </c:pt>
                <c:pt idx="1">
                  <c:v>The project manager wants to show the current status of tasks.</c:v>
                </c:pt>
                <c:pt idx="2">
                  <c:v>Number of Tasks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D6E-4CC9-B7C0-838CF84A0E4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D6E-4CC9-B7C0-838CF84A0E4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D6E-4CC9-B7C0-838CF84A0E41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Sheet13!$A$4:$A$6</c:f>
              <c:strCache>
                <c:ptCount val="3"/>
                <c:pt idx="0">
                  <c:v>Completed</c:v>
                </c:pt>
                <c:pt idx="1">
                  <c:v>In Progress</c:v>
                </c:pt>
                <c:pt idx="2">
                  <c:v>Pending</c:v>
                </c:pt>
              </c:strCache>
            </c:strRef>
          </c:cat>
          <c:val>
            <c:numRef>
              <c:f>Sheet13!$B$4:$B$6</c:f>
              <c:numCache>
                <c:formatCode>General</c:formatCode>
                <c:ptCount val="3"/>
                <c:pt idx="0">
                  <c:v>40</c:v>
                </c:pt>
                <c:pt idx="1">
                  <c:v>20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7C-4CE1-A3DE-B66CC193643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552450</xdr:colOff>
      <xdr:row>2</xdr:row>
      <xdr:rowOff>271462</xdr:rowOff>
    </xdr:from>
    <xdr:to>
      <xdr:col>13</xdr:col>
      <xdr:colOff>247650</xdr:colOff>
      <xdr:row>16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97EBCC-1D51-BDE2-125F-C800B93963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1</xdr:row>
      <xdr:rowOff>119062</xdr:rowOff>
    </xdr:from>
    <xdr:to>
      <xdr:col>10</xdr:col>
      <xdr:colOff>161925</xdr:colOff>
      <xdr:row>15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6ED76E-BC77-B1EE-BC8A-7832BC1C4B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295275</xdr:colOff>
      <xdr:row>2</xdr:row>
      <xdr:rowOff>4762</xdr:rowOff>
    </xdr:from>
    <xdr:to>
      <xdr:col>11</xdr:col>
      <xdr:colOff>600075</xdr:colOff>
      <xdr:row>16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052921-9626-2822-FB59-47727DD895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1</xdr:row>
      <xdr:rowOff>14287</xdr:rowOff>
    </xdr:from>
    <xdr:to>
      <xdr:col>11</xdr:col>
      <xdr:colOff>0</xdr:colOff>
      <xdr:row>14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D57084-D58C-96F8-E373-BBF8164835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1</xdr:row>
      <xdr:rowOff>23812</xdr:rowOff>
    </xdr:from>
    <xdr:to>
      <xdr:col>10</xdr:col>
      <xdr:colOff>523875</xdr:colOff>
      <xdr:row>13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EE82BC-0227-98DC-18C9-94C1FFAE33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157162</xdr:rowOff>
    </xdr:from>
    <xdr:to>
      <xdr:col>10</xdr:col>
      <xdr:colOff>314325</xdr:colOff>
      <xdr:row>15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1148C2-7CD8-E305-CD25-E4745BB126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2</xdr:row>
      <xdr:rowOff>300037</xdr:rowOff>
    </xdr:from>
    <xdr:to>
      <xdr:col>11</xdr:col>
      <xdr:colOff>285750</xdr:colOff>
      <xdr:row>15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AE55FB-86FD-B4E9-38B4-B3F69FFF70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O26"/>
  <sheetViews>
    <sheetView topLeftCell="B1" workbookViewId="0">
      <selection activeCell="N4" sqref="N4"/>
    </sheetView>
  </sheetViews>
  <sheetFormatPr defaultRowHeight="15" x14ac:dyDescent="0.25"/>
  <cols>
    <col min="3" max="3" width="15.140625" bestFit="1" customWidth="1"/>
    <col min="4" max="6" width="11" bestFit="1" customWidth="1"/>
    <col min="7" max="7" width="15.140625" bestFit="1" customWidth="1"/>
    <col min="8" max="8" width="11" bestFit="1" customWidth="1"/>
    <col min="9" max="9" width="14" bestFit="1" customWidth="1"/>
    <col min="10" max="12" width="11" bestFit="1" customWidth="1"/>
    <col min="13" max="13" width="13.5703125" bestFit="1" customWidth="1"/>
    <col min="14" max="14" width="11" bestFit="1" customWidth="1"/>
  </cols>
  <sheetData>
    <row r="4" spans="3:13" x14ac:dyDescent="0.25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19</v>
      </c>
      <c r="J4" t="s">
        <v>20</v>
      </c>
      <c r="K4" t="s">
        <v>33</v>
      </c>
      <c r="L4" t="s">
        <v>34</v>
      </c>
      <c r="M4" t="s">
        <v>35</v>
      </c>
    </row>
    <row r="5" spans="3:13" x14ac:dyDescent="0.25">
      <c r="C5" t="s">
        <v>6</v>
      </c>
      <c r="D5" s="1" t="s">
        <v>7</v>
      </c>
      <c r="E5">
        <v>1000</v>
      </c>
      <c r="F5" s="2" t="s">
        <v>23</v>
      </c>
      <c r="G5">
        <v>8886669997</v>
      </c>
      <c r="H5">
        <v>1</v>
      </c>
      <c r="I5">
        <f>SUMPRODUCT(E5,H5)</f>
        <v>1000</v>
      </c>
      <c r="J5">
        <f>VLOOKUP(C5,C4:H15,3,FALSE)</f>
        <v>1000</v>
      </c>
      <c r="K5" t="str">
        <f>PROPER(F5)</f>
        <v>East</v>
      </c>
      <c r="L5" t="str">
        <f>MID(G5,2,3)</f>
        <v>886</v>
      </c>
      <c r="M5">
        <f>COUNT(E4:E15)</f>
        <v>11</v>
      </c>
    </row>
    <row r="6" spans="3:13" x14ac:dyDescent="0.25">
      <c r="C6" t="s">
        <v>9</v>
      </c>
      <c r="D6" s="1" t="s">
        <v>7</v>
      </c>
      <c r="E6">
        <v>502</v>
      </c>
      <c r="F6" t="s">
        <v>24</v>
      </c>
      <c r="G6">
        <v>8886665997</v>
      </c>
      <c r="H6">
        <v>2</v>
      </c>
      <c r="I6">
        <f t="shared" ref="I6:I15" si="0">SUMPRODUCT(E6,H6)</f>
        <v>1004</v>
      </c>
      <c r="J6">
        <f t="shared" ref="J6:J15" si="1">VLOOKUP(C6,C5:H16,3,FALSE)</f>
        <v>502</v>
      </c>
      <c r="K6" t="str">
        <f t="shared" ref="K6:K15" si="2">PROPER(F6)</f>
        <v>East</v>
      </c>
      <c r="L6" t="str">
        <f>MID(G6,3,4)</f>
        <v>8666</v>
      </c>
      <c r="M6" t="s">
        <v>36</v>
      </c>
    </row>
    <row r="7" spans="3:13" x14ac:dyDescent="0.25">
      <c r="C7" t="s">
        <v>10</v>
      </c>
      <c r="D7" s="1" t="s">
        <v>7</v>
      </c>
      <c r="E7">
        <v>800</v>
      </c>
      <c r="F7" t="s">
        <v>25</v>
      </c>
      <c r="G7">
        <v>8886669497</v>
      </c>
      <c r="H7">
        <v>3</v>
      </c>
      <c r="I7">
        <f t="shared" si="0"/>
        <v>2400</v>
      </c>
      <c r="J7">
        <f t="shared" si="1"/>
        <v>800</v>
      </c>
      <c r="K7" t="str">
        <f t="shared" si="2"/>
        <v>East</v>
      </c>
      <c r="L7" t="str">
        <f>MID(G7,7,3)</f>
        <v>949</v>
      </c>
      <c r="M7">
        <f>COUNTIF(C4:C15,"Rohit")</f>
        <v>5</v>
      </c>
    </row>
    <row r="8" spans="3:13" x14ac:dyDescent="0.25">
      <c r="C8" t="s">
        <v>11</v>
      </c>
      <c r="D8" s="1" t="s">
        <v>7</v>
      </c>
      <c r="E8">
        <v>1000</v>
      </c>
      <c r="F8" t="s">
        <v>26</v>
      </c>
      <c r="G8">
        <v>8883669997</v>
      </c>
      <c r="H8">
        <v>4</v>
      </c>
      <c r="I8">
        <f t="shared" si="0"/>
        <v>4000</v>
      </c>
      <c r="J8">
        <f t="shared" si="1"/>
        <v>1000</v>
      </c>
      <c r="K8" t="str">
        <f t="shared" si="2"/>
        <v>North</v>
      </c>
      <c r="L8" t="str">
        <f>MID(G8,5,3)</f>
        <v>669</v>
      </c>
      <c r="M8" t="s">
        <v>37</v>
      </c>
    </row>
    <row r="9" spans="3:13" x14ac:dyDescent="0.25">
      <c r="C9" t="s">
        <v>13</v>
      </c>
      <c r="D9" s="1" t="s">
        <v>14</v>
      </c>
      <c r="E9">
        <v>500</v>
      </c>
      <c r="F9" t="s">
        <v>27</v>
      </c>
      <c r="G9">
        <v>8286669997</v>
      </c>
      <c r="H9">
        <v>5</v>
      </c>
      <c r="I9">
        <f t="shared" si="0"/>
        <v>2500</v>
      </c>
      <c r="J9">
        <f t="shared" si="1"/>
        <v>500</v>
      </c>
      <c r="K9" t="str">
        <f t="shared" si="2"/>
        <v>North</v>
      </c>
      <c r="L9" t="str">
        <f>MID(G9,4,3)</f>
        <v>666</v>
      </c>
      <c r="M9">
        <f>COUNTIFS(C4:C15,C6,F4:F15,F14)</f>
        <v>1</v>
      </c>
    </row>
    <row r="10" spans="3:13" x14ac:dyDescent="0.25">
      <c r="C10" t="s">
        <v>15</v>
      </c>
      <c r="D10" s="1" t="s">
        <v>14</v>
      </c>
      <c r="E10">
        <v>50000</v>
      </c>
      <c r="F10" t="s">
        <v>28</v>
      </c>
      <c r="G10">
        <v>8881669997</v>
      </c>
      <c r="H10">
        <v>6</v>
      </c>
      <c r="I10">
        <f t="shared" si="0"/>
        <v>300000</v>
      </c>
      <c r="J10">
        <f t="shared" si="1"/>
        <v>50000</v>
      </c>
      <c r="K10" t="str">
        <f t="shared" si="2"/>
        <v>North</v>
      </c>
      <c r="L10" t="str">
        <f>MID(G10,1,3)</f>
        <v>888</v>
      </c>
      <c r="M10" t="s">
        <v>39</v>
      </c>
    </row>
    <row r="11" spans="3:13" x14ac:dyDescent="0.25">
      <c r="C11" t="s">
        <v>9</v>
      </c>
      <c r="D11" s="1" t="s">
        <v>14</v>
      </c>
      <c r="E11">
        <v>800</v>
      </c>
      <c r="F11" t="s">
        <v>29</v>
      </c>
      <c r="G11">
        <v>8882669997</v>
      </c>
      <c r="H11">
        <v>7</v>
      </c>
      <c r="I11">
        <f t="shared" si="0"/>
        <v>5600</v>
      </c>
      <c r="J11">
        <f t="shared" si="1"/>
        <v>800</v>
      </c>
      <c r="K11" t="str">
        <f t="shared" si="2"/>
        <v>North</v>
      </c>
      <c r="L11" t="str">
        <f>MID(G11,1,4)</f>
        <v>8882</v>
      </c>
      <c r="M11" t="str">
        <f>INDEX(C4:C15,MATCH(G8,G4:G15,0))</f>
        <v>Aarav</v>
      </c>
    </row>
    <row r="12" spans="3:13" x14ac:dyDescent="0.25">
      <c r="C12" t="s">
        <v>6</v>
      </c>
      <c r="D12" s="1" t="s">
        <v>16</v>
      </c>
      <c r="E12">
        <v>1000</v>
      </c>
      <c r="F12" t="s">
        <v>30</v>
      </c>
      <c r="G12">
        <v>8786669997</v>
      </c>
      <c r="H12">
        <v>8</v>
      </c>
      <c r="I12">
        <f t="shared" si="0"/>
        <v>8000</v>
      </c>
      <c r="J12">
        <f t="shared" si="1"/>
        <v>1000</v>
      </c>
      <c r="K12" t="str">
        <f t="shared" si="2"/>
        <v>North</v>
      </c>
      <c r="L12" t="str">
        <f>MID(G12,8,3)</f>
        <v>997</v>
      </c>
      <c r="M12" t="s">
        <v>38</v>
      </c>
    </row>
    <row r="13" spans="3:13" x14ac:dyDescent="0.25">
      <c r="C13" t="s">
        <v>6</v>
      </c>
      <c r="D13" s="1" t="s">
        <v>17</v>
      </c>
      <c r="E13">
        <v>2000</v>
      </c>
      <c r="F13" t="s">
        <v>31</v>
      </c>
      <c r="G13">
        <v>8886169997</v>
      </c>
      <c r="H13">
        <v>9</v>
      </c>
      <c r="I13">
        <f t="shared" si="0"/>
        <v>18000</v>
      </c>
      <c r="J13">
        <f>VLOOKUP(C13,C4:H15,3,FALSE)</f>
        <v>1000</v>
      </c>
      <c r="K13" t="str">
        <f t="shared" si="2"/>
        <v>North</v>
      </c>
      <c r="L13" t="str">
        <f>MID(G13,4,4)</f>
        <v>6169</v>
      </c>
      <c r="M13" t="str">
        <f>INDEX(C4:C15,7)</f>
        <v>PURVI</v>
      </c>
    </row>
    <row r="14" spans="3:13" x14ac:dyDescent="0.25">
      <c r="C14" t="s">
        <v>6</v>
      </c>
      <c r="D14" s="1" t="s">
        <v>18</v>
      </c>
      <c r="E14">
        <v>3100</v>
      </c>
      <c r="F14" t="s">
        <v>32</v>
      </c>
      <c r="G14">
        <v>8886639997</v>
      </c>
      <c r="H14">
        <v>10</v>
      </c>
      <c r="I14">
        <f t="shared" si="0"/>
        <v>31000</v>
      </c>
      <c r="J14">
        <f>VLOOKUP(C14,C4:H15,3,FALSE)</f>
        <v>1000</v>
      </c>
      <c r="K14" t="str">
        <f t="shared" si="2"/>
        <v>East</v>
      </c>
      <c r="L14" t="str">
        <f>MID(G14,3,5)</f>
        <v>86639</v>
      </c>
      <c r="M14" t="s">
        <v>40</v>
      </c>
    </row>
    <row r="15" spans="3:13" x14ac:dyDescent="0.25">
      <c r="C15" t="s">
        <v>6</v>
      </c>
      <c r="D15" s="1" t="s">
        <v>18</v>
      </c>
      <c r="E15">
        <v>3200</v>
      </c>
      <c r="F15" t="s">
        <v>25</v>
      </c>
      <c r="G15">
        <v>8886469997</v>
      </c>
      <c r="H15">
        <v>11</v>
      </c>
      <c r="I15">
        <f t="shared" si="0"/>
        <v>35200</v>
      </c>
      <c r="J15">
        <f t="shared" si="1"/>
        <v>3100</v>
      </c>
      <c r="K15" t="str">
        <f t="shared" si="2"/>
        <v>East</v>
      </c>
      <c r="L15" t="str">
        <f>MID(G15,3,6)</f>
        <v>864699</v>
      </c>
      <c r="M15">
        <f>MATCH(C6,C4:C15,0)</f>
        <v>3</v>
      </c>
    </row>
    <row r="18" spans="3:15" x14ac:dyDescent="0.25">
      <c r="C18" t="s">
        <v>21</v>
      </c>
    </row>
    <row r="19" spans="3:15" x14ac:dyDescent="0.25">
      <c r="C19" t="s">
        <v>0</v>
      </c>
      <c r="D19" t="s">
        <v>6</v>
      </c>
      <c r="E19" t="s">
        <v>9</v>
      </c>
      <c r="F19" t="s">
        <v>10</v>
      </c>
      <c r="G19" t="s">
        <v>11</v>
      </c>
      <c r="H19" t="s">
        <v>13</v>
      </c>
      <c r="I19" t="s">
        <v>15</v>
      </c>
      <c r="J19" t="s">
        <v>9</v>
      </c>
      <c r="K19" t="s">
        <v>6</v>
      </c>
      <c r="L19" t="s">
        <v>6</v>
      </c>
      <c r="M19" t="s">
        <v>6</v>
      </c>
      <c r="N19" t="s">
        <v>6</v>
      </c>
      <c r="O19" t="s">
        <v>22</v>
      </c>
    </row>
    <row r="20" spans="3:15" x14ac:dyDescent="0.25">
      <c r="C20" t="s">
        <v>1</v>
      </c>
      <c r="D20" s="1" t="s">
        <v>7</v>
      </c>
      <c r="E20" s="1" t="s">
        <v>7</v>
      </c>
      <c r="F20" s="1" t="s">
        <v>7</v>
      </c>
      <c r="G20" s="1" t="s">
        <v>7</v>
      </c>
      <c r="H20" s="1" t="s">
        <v>14</v>
      </c>
      <c r="I20" s="1" t="s">
        <v>14</v>
      </c>
      <c r="J20" s="1" t="s">
        <v>14</v>
      </c>
      <c r="K20" s="1" t="s">
        <v>16</v>
      </c>
      <c r="L20" s="1" t="s">
        <v>17</v>
      </c>
      <c r="M20" s="1" t="s">
        <v>18</v>
      </c>
      <c r="N20" s="1" t="s">
        <v>18</v>
      </c>
    </row>
    <row r="21" spans="3:15" x14ac:dyDescent="0.25">
      <c r="C21" t="s">
        <v>2</v>
      </c>
      <c r="D21">
        <v>1000</v>
      </c>
      <c r="E21">
        <v>502</v>
      </c>
      <c r="F21">
        <v>800</v>
      </c>
      <c r="G21">
        <v>1000</v>
      </c>
      <c r="H21">
        <v>500</v>
      </c>
      <c r="I21">
        <v>50000</v>
      </c>
      <c r="J21">
        <v>800</v>
      </c>
      <c r="K21">
        <v>1000</v>
      </c>
      <c r="L21">
        <v>2000</v>
      </c>
      <c r="M21">
        <v>3100</v>
      </c>
      <c r="N21">
        <v>3200</v>
      </c>
    </row>
    <row r="22" spans="3:15" x14ac:dyDescent="0.25">
      <c r="C22" t="s">
        <v>3</v>
      </c>
      <c r="D22" s="2" t="s">
        <v>8</v>
      </c>
      <c r="E22" t="s">
        <v>8</v>
      </c>
      <c r="F22" t="s">
        <v>8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8</v>
      </c>
      <c r="N22" t="s">
        <v>8</v>
      </c>
    </row>
    <row r="23" spans="3:15" x14ac:dyDescent="0.25">
      <c r="C23" t="s">
        <v>4</v>
      </c>
      <c r="D23">
        <v>8886669997</v>
      </c>
      <c r="E23">
        <v>8886665997</v>
      </c>
      <c r="F23">
        <v>8886669497</v>
      </c>
      <c r="G23">
        <v>8883669997</v>
      </c>
      <c r="H23">
        <v>8286669997</v>
      </c>
      <c r="I23">
        <v>8881669997</v>
      </c>
      <c r="J23">
        <v>8882669997</v>
      </c>
      <c r="K23">
        <v>8786669997</v>
      </c>
      <c r="L23">
        <v>8886169997</v>
      </c>
      <c r="M23">
        <v>8886639997</v>
      </c>
      <c r="N23">
        <v>8886469997</v>
      </c>
    </row>
    <row r="24" spans="3:15" x14ac:dyDescent="0.25">
      <c r="C24" t="s">
        <v>5</v>
      </c>
      <c r="D24">
        <v>1</v>
      </c>
      <c r="E24">
        <v>2</v>
      </c>
      <c r="F24">
        <v>3</v>
      </c>
      <c r="G24">
        <v>4</v>
      </c>
      <c r="H24">
        <v>5</v>
      </c>
      <c r="I24">
        <v>6</v>
      </c>
      <c r="J24">
        <v>7</v>
      </c>
      <c r="K24">
        <v>8</v>
      </c>
      <c r="L24">
        <v>9</v>
      </c>
      <c r="M24">
        <v>10</v>
      </c>
      <c r="N24">
        <v>11</v>
      </c>
    </row>
    <row r="26" spans="3:15" x14ac:dyDescent="0.25">
      <c r="C26" t="s">
        <v>21</v>
      </c>
      <c r="D26">
        <f>HLOOKUP(D19,C19:N24,3,FALSE)</f>
        <v>1000</v>
      </c>
      <c r="E26">
        <f t="shared" ref="E26:K26" si="3">HLOOKUP(E19,D19:O24,3,FALSE)</f>
        <v>502</v>
      </c>
      <c r="F26">
        <f t="shared" si="3"/>
        <v>800</v>
      </c>
      <c r="G26">
        <f t="shared" si="3"/>
        <v>1000</v>
      </c>
      <c r="H26">
        <f t="shared" si="3"/>
        <v>500</v>
      </c>
      <c r="I26">
        <f t="shared" si="3"/>
        <v>50000</v>
      </c>
      <c r="J26">
        <f t="shared" si="3"/>
        <v>800</v>
      </c>
      <c r="K26">
        <f t="shared" si="3"/>
        <v>1000</v>
      </c>
      <c r="L26">
        <f>HLOOKUP(L19,L19:N24,3,FALSE)</f>
        <v>2000</v>
      </c>
      <c r="M26">
        <f>HLOOKUP(M19,M19:N24,3,FALSE)</f>
        <v>3100</v>
      </c>
      <c r="N26">
        <f>HLOOKUP(N19,N19:O24,3,FALSE)</f>
        <v>3200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1DAEC-22A0-427C-A8A2-85B41338240E}">
  <dimension ref="A1:J21"/>
  <sheetViews>
    <sheetView workbookViewId="0">
      <selection activeCell="E13" sqref="E13"/>
    </sheetView>
  </sheetViews>
  <sheetFormatPr defaultRowHeight="15" x14ac:dyDescent="0.25"/>
  <cols>
    <col min="2" max="2" width="10.7109375" bestFit="1" customWidth="1"/>
    <col min="3" max="3" width="6.28515625" bestFit="1" customWidth="1"/>
    <col min="4" max="4" width="12.5703125" bestFit="1" customWidth="1"/>
    <col min="5" max="7" width="6.140625" customWidth="1"/>
    <col min="8" max="8" width="15.140625" bestFit="1" customWidth="1"/>
    <col min="9" max="9" width="31.5703125" bestFit="1" customWidth="1"/>
  </cols>
  <sheetData>
    <row r="1" spans="1:10" x14ac:dyDescent="0.25">
      <c r="A1" t="s">
        <v>0</v>
      </c>
      <c r="B1" t="s">
        <v>41</v>
      </c>
      <c r="C1" t="s">
        <v>2</v>
      </c>
      <c r="D1" t="s">
        <v>3</v>
      </c>
      <c r="H1" t="s">
        <v>4</v>
      </c>
      <c r="I1" t="s">
        <v>5</v>
      </c>
      <c r="J1" t="s">
        <v>58</v>
      </c>
    </row>
    <row r="2" spans="1:10" x14ac:dyDescent="0.25">
      <c r="A2" t="s">
        <v>42</v>
      </c>
      <c r="B2" s="1" t="s">
        <v>43</v>
      </c>
      <c r="C2">
        <v>1000</v>
      </c>
      <c r="D2" s="3" t="s">
        <v>8</v>
      </c>
      <c r="E2" s="3"/>
      <c r="F2" s="3"/>
      <c r="G2" s="3"/>
      <c r="H2">
        <v>8886669997</v>
      </c>
      <c r="I2">
        <v>1</v>
      </c>
      <c r="J2" t="str">
        <f>IF(C2&gt;700,"TRUE","FALSE")</f>
        <v>TRUE</v>
      </c>
    </row>
    <row r="3" spans="1:10" x14ac:dyDescent="0.25">
      <c r="A3" t="s">
        <v>44</v>
      </c>
      <c r="B3" s="1" t="s">
        <v>45</v>
      </c>
      <c r="C3">
        <v>502</v>
      </c>
      <c r="D3" t="s">
        <v>8</v>
      </c>
      <c r="H3">
        <v>8886665997</v>
      </c>
      <c r="I3">
        <v>2</v>
      </c>
      <c r="J3" t="str">
        <f t="shared" ref="J3:J9" si="0">IF(C3&gt;700,"TRUE","FALSE")</f>
        <v>FALSE</v>
      </c>
    </row>
    <row r="4" spans="1:10" x14ac:dyDescent="0.25">
      <c r="A4" t="s">
        <v>46</v>
      </c>
      <c r="B4" s="1" t="s">
        <v>47</v>
      </c>
      <c r="C4">
        <v>800</v>
      </c>
      <c r="D4" t="s">
        <v>23</v>
      </c>
      <c r="H4">
        <v>8886669497</v>
      </c>
      <c r="I4">
        <v>3</v>
      </c>
      <c r="J4" t="str">
        <f t="shared" si="0"/>
        <v>TRUE</v>
      </c>
    </row>
    <row r="5" spans="1:10" x14ac:dyDescent="0.25">
      <c r="A5" t="s">
        <v>48</v>
      </c>
      <c r="B5" s="1" t="s">
        <v>49</v>
      </c>
      <c r="C5">
        <v>1000</v>
      </c>
      <c r="D5" t="s">
        <v>12</v>
      </c>
      <c r="H5">
        <v>8883669997</v>
      </c>
      <c r="I5">
        <v>4</v>
      </c>
      <c r="J5" t="str">
        <f t="shared" si="0"/>
        <v>TRUE</v>
      </c>
    </row>
    <row r="6" spans="1:10" x14ac:dyDescent="0.25">
      <c r="A6" t="s">
        <v>50</v>
      </c>
      <c r="B6" s="1" t="s">
        <v>51</v>
      </c>
      <c r="C6">
        <v>500</v>
      </c>
      <c r="D6" t="s">
        <v>12</v>
      </c>
      <c r="H6">
        <v>8286669997</v>
      </c>
      <c r="I6">
        <v>5</v>
      </c>
      <c r="J6" t="str">
        <f t="shared" si="0"/>
        <v>FALSE</v>
      </c>
    </row>
    <row r="7" spans="1:10" x14ac:dyDescent="0.25">
      <c r="A7" t="s">
        <v>52</v>
      </c>
      <c r="B7" s="1" t="s">
        <v>53</v>
      </c>
      <c r="C7">
        <v>50000</v>
      </c>
      <c r="D7" t="s">
        <v>12</v>
      </c>
      <c r="H7">
        <v>8881669997</v>
      </c>
      <c r="I7">
        <v>6</v>
      </c>
      <c r="J7" t="str">
        <f t="shared" si="0"/>
        <v>TRUE</v>
      </c>
    </row>
    <row r="8" spans="1:10" x14ac:dyDescent="0.25">
      <c r="A8" t="s">
        <v>54</v>
      </c>
      <c r="B8" s="1" t="s">
        <v>55</v>
      </c>
      <c r="C8">
        <v>800</v>
      </c>
      <c r="D8" t="s">
        <v>12</v>
      </c>
      <c r="H8">
        <v>8882669997</v>
      </c>
      <c r="I8">
        <v>7</v>
      </c>
      <c r="J8" t="str">
        <f t="shared" si="0"/>
        <v>TRUE</v>
      </c>
    </row>
    <row r="9" spans="1:10" x14ac:dyDescent="0.25">
      <c r="A9" t="s">
        <v>56</v>
      </c>
      <c r="B9" s="1" t="s">
        <v>57</v>
      </c>
      <c r="C9">
        <v>1000</v>
      </c>
      <c r="D9" t="s">
        <v>12</v>
      </c>
      <c r="H9">
        <v>8786669997</v>
      </c>
      <c r="I9">
        <v>8</v>
      </c>
      <c r="J9" t="str">
        <f t="shared" si="0"/>
        <v>TRUE</v>
      </c>
    </row>
    <row r="13" spans="1:10" x14ac:dyDescent="0.25">
      <c r="A13" t="s">
        <v>59</v>
      </c>
      <c r="B13" s="4" t="s">
        <v>60</v>
      </c>
      <c r="C13" t="s">
        <v>61</v>
      </c>
      <c r="D13" t="s">
        <v>77</v>
      </c>
      <c r="H13" t="s">
        <v>67</v>
      </c>
      <c r="I13" t="s">
        <v>68</v>
      </c>
    </row>
    <row r="14" spans="1:10" x14ac:dyDescent="0.25">
      <c r="A14" t="s">
        <v>62</v>
      </c>
      <c r="B14">
        <v>9</v>
      </c>
      <c r="D14" t="str">
        <f>_xlfn.IFS(B14&lt;10,$H$14,B14&gt;10,$H$15,B14&gt;20,$H$16,B14&gt;50,$H$17)</f>
        <v>Bad Sale</v>
      </c>
      <c r="H14" t="s">
        <v>69</v>
      </c>
      <c r="I14" t="s">
        <v>70</v>
      </c>
    </row>
    <row r="15" spans="1:10" x14ac:dyDescent="0.25">
      <c r="A15" t="s">
        <v>63</v>
      </c>
      <c r="B15">
        <v>12</v>
      </c>
      <c r="D15" t="str">
        <f t="shared" ref="D15:D21" si="1">_xlfn.IFS(B15&lt;10,$H$14,B15&gt;10,$H$15,B15&gt;20,$H$16,B15&gt;50,$H$17)</f>
        <v>Medium Sale</v>
      </c>
      <c r="H15" t="s">
        <v>71</v>
      </c>
      <c r="I15" t="s">
        <v>72</v>
      </c>
    </row>
    <row r="16" spans="1:10" x14ac:dyDescent="0.25">
      <c r="A16" t="s">
        <v>64</v>
      </c>
      <c r="B16">
        <v>3</v>
      </c>
      <c r="D16" t="str">
        <f t="shared" si="1"/>
        <v>Bad Sale</v>
      </c>
      <c r="H16" t="s">
        <v>73</v>
      </c>
      <c r="I16" t="s">
        <v>74</v>
      </c>
    </row>
    <row r="17" spans="1:9" x14ac:dyDescent="0.25">
      <c r="A17" t="s">
        <v>65</v>
      </c>
      <c r="B17">
        <v>45</v>
      </c>
      <c r="D17" t="str">
        <f t="shared" si="1"/>
        <v>Medium Sale</v>
      </c>
      <c r="H17" t="s">
        <v>75</v>
      </c>
      <c r="I17" t="s">
        <v>76</v>
      </c>
    </row>
    <row r="18" spans="1:9" x14ac:dyDescent="0.25">
      <c r="A18" t="s">
        <v>66</v>
      </c>
      <c r="B18">
        <v>4</v>
      </c>
      <c r="D18" t="str">
        <f t="shared" si="1"/>
        <v>Bad Sale</v>
      </c>
      <c r="H18" t="e" cm="1">
        <f t="array" ref="H18">_xlfn.IFS(F18&lt;L14,F18&lt;L15,F18&lt;L16,F18&lt;L17)</f>
        <v>#N/A</v>
      </c>
    </row>
    <row r="19" spans="1:9" x14ac:dyDescent="0.25">
      <c r="A19" t="s">
        <v>63</v>
      </c>
      <c r="B19">
        <v>55</v>
      </c>
      <c r="D19" t="str">
        <f t="shared" si="1"/>
        <v>Medium Sale</v>
      </c>
    </row>
    <row r="20" spans="1:9" x14ac:dyDescent="0.25">
      <c r="A20" t="s">
        <v>65</v>
      </c>
      <c r="B20">
        <v>23</v>
      </c>
      <c r="D20" t="str">
        <f t="shared" si="1"/>
        <v>Medium Sale</v>
      </c>
    </row>
    <row r="21" spans="1:9" x14ac:dyDescent="0.25">
      <c r="A21" t="s">
        <v>64</v>
      </c>
      <c r="B21">
        <v>0</v>
      </c>
      <c r="D21" t="str">
        <f t="shared" si="1"/>
        <v>Bad Sale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6120-45B9-4E3F-A97D-80ADA8D576A1}">
  <dimension ref="A1:F26"/>
  <sheetViews>
    <sheetView workbookViewId="0">
      <selection activeCell="E2" sqref="E2"/>
    </sheetView>
  </sheetViews>
  <sheetFormatPr defaultRowHeight="15" x14ac:dyDescent="0.25"/>
  <sheetData>
    <row r="1" spans="1:6" x14ac:dyDescent="0.25">
      <c r="A1" t="s">
        <v>0</v>
      </c>
      <c r="B1" t="s">
        <v>78</v>
      </c>
      <c r="C1" t="s">
        <v>79</v>
      </c>
      <c r="D1" t="s">
        <v>80</v>
      </c>
      <c r="E1" t="s">
        <v>90</v>
      </c>
      <c r="F1" t="s">
        <v>91</v>
      </c>
    </row>
    <row r="2" spans="1:6" x14ac:dyDescent="0.25">
      <c r="A2" t="s">
        <v>81</v>
      </c>
      <c r="B2">
        <v>95</v>
      </c>
      <c r="C2">
        <v>35</v>
      </c>
      <c r="D2" t="s">
        <v>82</v>
      </c>
      <c r="E2" t="b">
        <f>AND(B2&gt;90,C2&gt;=35)</f>
        <v>1</v>
      </c>
      <c r="F2" t="b">
        <f>OR(B2&gt;90,C2&gt;30)</f>
        <v>1</v>
      </c>
    </row>
    <row r="3" spans="1:6" x14ac:dyDescent="0.25">
      <c r="A3" t="s">
        <v>83</v>
      </c>
      <c r="B3">
        <v>65</v>
      </c>
      <c r="C3">
        <v>70</v>
      </c>
      <c r="D3" t="s">
        <v>84</v>
      </c>
      <c r="E3" t="str">
        <f>IF(AND(B2&gt;90,C2&gt;30),"PASS","FAIL")</f>
        <v>PASS</v>
      </c>
    </row>
    <row r="4" spans="1:6" x14ac:dyDescent="0.25">
      <c r="A4" t="s">
        <v>85</v>
      </c>
      <c r="B4">
        <v>55</v>
      </c>
      <c r="C4">
        <v>60</v>
      </c>
      <c r="D4" t="s">
        <v>86</v>
      </c>
    </row>
    <row r="5" spans="1:6" x14ac:dyDescent="0.25">
      <c r="A5" t="s">
        <v>87</v>
      </c>
      <c r="B5">
        <v>42</v>
      </c>
      <c r="C5">
        <v>45</v>
      </c>
      <c r="D5" t="s">
        <v>86</v>
      </c>
    </row>
    <row r="6" spans="1:6" x14ac:dyDescent="0.25">
      <c r="A6" t="s">
        <v>88</v>
      </c>
      <c r="B6">
        <v>30</v>
      </c>
      <c r="C6">
        <v>30</v>
      </c>
      <c r="D6" t="s">
        <v>89</v>
      </c>
    </row>
    <row r="9" spans="1:6" x14ac:dyDescent="0.25">
      <c r="A9" t="s">
        <v>0</v>
      </c>
      <c r="B9" t="s">
        <v>1</v>
      </c>
      <c r="C9" t="s">
        <v>2</v>
      </c>
      <c r="D9" t="s">
        <v>3</v>
      </c>
    </row>
    <row r="10" spans="1:6" x14ac:dyDescent="0.25">
      <c r="A10" t="s">
        <v>6</v>
      </c>
      <c r="B10" s="1" t="s">
        <v>92</v>
      </c>
      <c r="C10">
        <v>1000</v>
      </c>
      <c r="D10" t="s">
        <v>8</v>
      </c>
    </row>
    <row r="11" spans="1:6" x14ac:dyDescent="0.25">
      <c r="A11" t="s">
        <v>9</v>
      </c>
      <c r="B11" s="1" t="s">
        <v>92</v>
      </c>
      <c r="C11">
        <v>1001</v>
      </c>
      <c r="D11" t="s">
        <v>8</v>
      </c>
    </row>
    <row r="12" spans="1:6" x14ac:dyDescent="0.25">
      <c r="A12" t="s">
        <v>93</v>
      </c>
      <c r="B12" s="1" t="s">
        <v>92</v>
      </c>
      <c r="C12">
        <v>1002</v>
      </c>
      <c r="D12" t="s">
        <v>8</v>
      </c>
    </row>
    <row r="13" spans="1:6" x14ac:dyDescent="0.25">
      <c r="A13" t="s">
        <v>94</v>
      </c>
      <c r="B13" s="1" t="s">
        <v>92</v>
      </c>
      <c r="C13">
        <v>1003</v>
      </c>
      <c r="D13" t="s">
        <v>12</v>
      </c>
    </row>
    <row r="14" spans="1:6" x14ac:dyDescent="0.25">
      <c r="A14" t="s">
        <v>13</v>
      </c>
      <c r="B14" s="1" t="s">
        <v>92</v>
      </c>
      <c r="C14">
        <v>1004</v>
      </c>
      <c r="D14" t="s">
        <v>12</v>
      </c>
    </row>
    <row r="15" spans="1:6" x14ac:dyDescent="0.25">
      <c r="A15" t="s">
        <v>9</v>
      </c>
      <c r="B15" s="1" t="s">
        <v>92</v>
      </c>
      <c r="C15">
        <v>1005</v>
      </c>
      <c r="D15" t="s">
        <v>12</v>
      </c>
    </row>
    <row r="16" spans="1:6" x14ac:dyDescent="0.25">
      <c r="A16" t="s">
        <v>9</v>
      </c>
      <c r="B16" s="1" t="s">
        <v>92</v>
      </c>
      <c r="C16">
        <v>1006</v>
      </c>
      <c r="D16" t="s">
        <v>12</v>
      </c>
    </row>
    <row r="17" spans="1:4" x14ac:dyDescent="0.25">
      <c r="A17" t="s">
        <v>6</v>
      </c>
      <c r="B17" s="1" t="s">
        <v>92</v>
      </c>
      <c r="C17">
        <v>1007</v>
      </c>
      <c r="D17" t="s">
        <v>12</v>
      </c>
    </row>
    <row r="18" spans="1:4" x14ac:dyDescent="0.25">
      <c r="A18" t="s">
        <v>6</v>
      </c>
      <c r="B18" s="1" t="s">
        <v>92</v>
      </c>
      <c r="C18">
        <v>1008</v>
      </c>
      <c r="D18" t="s">
        <v>12</v>
      </c>
    </row>
    <row r="19" spans="1:4" x14ac:dyDescent="0.25">
      <c r="A19" t="s">
        <v>6</v>
      </c>
      <c r="B19" s="1" t="s">
        <v>92</v>
      </c>
      <c r="C19">
        <v>1009</v>
      </c>
      <c r="D19" t="s">
        <v>8</v>
      </c>
    </row>
    <row r="20" spans="1:4" x14ac:dyDescent="0.25">
      <c r="A20" t="s">
        <v>6</v>
      </c>
      <c r="B20" s="1" t="s">
        <v>92</v>
      </c>
      <c r="C20">
        <v>1010</v>
      </c>
      <c r="D20" t="s">
        <v>8</v>
      </c>
    </row>
    <row r="21" spans="1:4" x14ac:dyDescent="0.25">
      <c r="A21" t="s">
        <v>6</v>
      </c>
      <c r="B21" s="1" t="s">
        <v>92</v>
      </c>
      <c r="C21">
        <v>1011</v>
      </c>
      <c r="D21" t="s">
        <v>8</v>
      </c>
    </row>
    <row r="22" spans="1:4" x14ac:dyDescent="0.25">
      <c r="A22" t="s">
        <v>9</v>
      </c>
      <c r="B22" s="1" t="s">
        <v>92</v>
      </c>
      <c r="C22">
        <v>1012</v>
      </c>
      <c r="D22" t="s">
        <v>8</v>
      </c>
    </row>
    <row r="23" spans="1:4" x14ac:dyDescent="0.25">
      <c r="A23" t="s">
        <v>93</v>
      </c>
      <c r="B23" s="1" t="s">
        <v>92</v>
      </c>
      <c r="C23">
        <v>1013</v>
      </c>
      <c r="D23" t="s">
        <v>8</v>
      </c>
    </row>
    <row r="24" spans="1:4" x14ac:dyDescent="0.25">
      <c r="A24" t="s">
        <v>94</v>
      </c>
      <c r="B24" s="1" t="s">
        <v>92</v>
      </c>
      <c r="C24">
        <v>1014</v>
      </c>
      <c r="D24" t="s">
        <v>12</v>
      </c>
    </row>
    <row r="25" spans="1:4" x14ac:dyDescent="0.25">
      <c r="A25" t="s">
        <v>6</v>
      </c>
      <c r="B25" s="1" t="s">
        <v>92</v>
      </c>
      <c r="C25">
        <v>1015</v>
      </c>
      <c r="D25" t="s">
        <v>8</v>
      </c>
    </row>
    <row r="26" spans="1:4" x14ac:dyDescent="0.25">
      <c r="A26" t="s">
        <v>9</v>
      </c>
      <c r="B26" s="1" t="s">
        <v>92</v>
      </c>
      <c r="C26">
        <v>1016</v>
      </c>
      <c r="D26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4F88E-76F2-4325-A30C-C633E347BFEA}">
  <dimension ref="A1:H19"/>
  <sheetViews>
    <sheetView workbookViewId="0">
      <selection activeCell="P14" sqref="P14"/>
    </sheetView>
  </sheetViews>
  <sheetFormatPr defaultRowHeight="15" x14ac:dyDescent="0.25"/>
  <cols>
    <col min="1" max="1" width="13.140625" bestFit="1" customWidth="1"/>
    <col min="2" max="2" width="11" bestFit="1" customWidth="1"/>
    <col min="15" max="15" width="9.85546875" bestFit="1" customWidth="1"/>
  </cols>
  <sheetData>
    <row r="1" spans="1:2" ht="17.25" x14ac:dyDescent="0.25">
      <c r="A1" s="5" t="s">
        <v>95</v>
      </c>
    </row>
    <row r="2" spans="1:2" x14ac:dyDescent="0.25">
      <c r="A2" s="6" t="s">
        <v>96</v>
      </c>
    </row>
    <row r="3" spans="1:2" ht="28.5" x14ac:dyDescent="0.25">
      <c r="A3" s="7" t="s">
        <v>97</v>
      </c>
      <c r="B3" s="7" t="s">
        <v>98</v>
      </c>
    </row>
    <row r="4" spans="1:2" x14ac:dyDescent="0.25">
      <c r="A4" s="7" t="s">
        <v>99</v>
      </c>
      <c r="B4" s="8">
        <v>50000</v>
      </c>
    </row>
    <row r="5" spans="1:2" x14ac:dyDescent="0.25">
      <c r="A5" s="7" t="s">
        <v>100</v>
      </c>
      <c r="B5" s="8">
        <v>65000</v>
      </c>
    </row>
    <row r="6" spans="1:2" x14ac:dyDescent="0.25">
      <c r="A6" s="7" t="s">
        <v>101</v>
      </c>
      <c r="B6" s="8">
        <v>55000</v>
      </c>
    </row>
    <row r="7" spans="1:2" x14ac:dyDescent="0.25">
      <c r="A7" s="7" t="s">
        <v>102</v>
      </c>
      <c r="B7" s="8">
        <v>70000</v>
      </c>
    </row>
    <row r="8" spans="1:2" x14ac:dyDescent="0.25">
      <c r="A8" s="7" t="s">
        <v>103</v>
      </c>
      <c r="B8" s="8">
        <v>68000</v>
      </c>
    </row>
    <row r="9" spans="1:2" x14ac:dyDescent="0.25">
      <c r="A9" s="7" t="s">
        <v>104</v>
      </c>
      <c r="B9" s="8">
        <v>75000</v>
      </c>
    </row>
    <row r="19" spans="8:8" x14ac:dyDescent="0.25">
      <c r="H19" t="s">
        <v>105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8130F-1E70-4690-9E18-CCE3F8079D04}">
  <dimension ref="A1:E18"/>
  <sheetViews>
    <sheetView workbookViewId="0">
      <selection activeCell="L9" sqref="L9"/>
    </sheetView>
  </sheetViews>
  <sheetFormatPr defaultRowHeight="15" x14ac:dyDescent="0.25"/>
  <cols>
    <col min="1" max="1" width="76.7109375" bestFit="1" customWidth="1"/>
  </cols>
  <sheetData>
    <row r="1" spans="1:2" ht="17.25" x14ac:dyDescent="0.25">
      <c r="A1" s="5" t="s">
        <v>106</v>
      </c>
    </row>
    <row r="2" spans="1:2" x14ac:dyDescent="0.25">
      <c r="A2" s="6" t="s">
        <v>107</v>
      </c>
    </row>
    <row r="3" spans="1:2" ht="28.5" x14ac:dyDescent="0.25">
      <c r="A3" s="7" t="s">
        <v>108</v>
      </c>
      <c r="B3" s="7" t="s">
        <v>109</v>
      </c>
    </row>
    <row r="4" spans="1:2" x14ac:dyDescent="0.25">
      <c r="A4" s="7" t="s">
        <v>110</v>
      </c>
      <c r="B4" s="8">
        <v>3000</v>
      </c>
    </row>
    <row r="5" spans="1:2" x14ac:dyDescent="0.25">
      <c r="A5" s="7" t="s">
        <v>111</v>
      </c>
      <c r="B5" s="8">
        <v>4500</v>
      </c>
    </row>
    <row r="6" spans="1:2" x14ac:dyDescent="0.25">
      <c r="A6" s="7" t="s">
        <v>112</v>
      </c>
      <c r="B6" s="8">
        <v>2000</v>
      </c>
    </row>
    <row r="7" spans="1:2" x14ac:dyDescent="0.25">
      <c r="A7" s="7" t="s">
        <v>113</v>
      </c>
      <c r="B7" s="8">
        <v>1500</v>
      </c>
    </row>
    <row r="8" spans="1:2" x14ac:dyDescent="0.25">
      <c r="A8" s="7" t="s">
        <v>114</v>
      </c>
      <c r="B8" s="8">
        <v>1000</v>
      </c>
    </row>
    <row r="18" spans="5:5" x14ac:dyDescent="0.25">
      <c r="E18" t="s">
        <v>115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4352F-F5CD-4216-9F74-2CCB810F0F7B}">
  <dimension ref="A1:G19"/>
  <sheetViews>
    <sheetView workbookViewId="0">
      <selection activeCell="H20" sqref="H20"/>
    </sheetView>
  </sheetViews>
  <sheetFormatPr defaultRowHeight="15" x14ac:dyDescent="0.25"/>
  <cols>
    <col min="1" max="1" width="62.28515625" bestFit="1" customWidth="1"/>
  </cols>
  <sheetData>
    <row r="1" spans="1:2" ht="17.25" x14ac:dyDescent="0.25">
      <c r="A1" s="5" t="s">
        <v>116</v>
      </c>
    </row>
    <row r="2" spans="1:2" x14ac:dyDescent="0.25">
      <c r="A2" s="6" t="s">
        <v>117</v>
      </c>
    </row>
    <row r="3" spans="1:2" x14ac:dyDescent="0.25">
      <c r="A3" s="7" t="s">
        <v>118</v>
      </c>
      <c r="B3" s="7" t="s">
        <v>119</v>
      </c>
    </row>
    <row r="4" spans="1:2" x14ac:dyDescent="0.25">
      <c r="A4" s="7" t="s">
        <v>120</v>
      </c>
      <c r="B4" s="8">
        <v>10000</v>
      </c>
    </row>
    <row r="5" spans="1:2" x14ac:dyDescent="0.25">
      <c r="A5" s="7" t="s">
        <v>121</v>
      </c>
      <c r="B5" s="8">
        <v>7500</v>
      </c>
    </row>
    <row r="6" spans="1:2" x14ac:dyDescent="0.25">
      <c r="A6" s="7" t="s">
        <v>122</v>
      </c>
      <c r="B6" s="8">
        <v>2500</v>
      </c>
    </row>
    <row r="7" spans="1:2" x14ac:dyDescent="0.25">
      <c r="A7" s="7" t="s">
        <v>123</v>
      </c>
      <c r="B7" s="8">
        <v>1200</v>
      </c>
    </row>
    <row r="8" spans="1:2" x14ac:dyDescent="0.25">
      <c r="A8" s="7" t="s">
        <v>124</v>
      </c>
      <c r="B8" s="8">
        <v>3000</v>
      </c>
    </row>
    <row r="19" spans="7:7" x14ac:dyDescent="0.25">
      <c r="G19" t="s">
        <v>125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B35CE-476D-4C17-B8EF-D5B65D8820C5}">
  <dimension ref="A1:F17"/>
  <sheetViews>
    <sheetView workbookViewId="0">
      <selection activeCell="M7" sqref="M7"/>
    </sheetView>
  </sheetViews>
  <sheetFormatPr defaultRowHeight="15" x14ac:dyDescent="0.25"/>
  <cols>
    <col min="1" max="1" width="66.7109375" bestFit="1" customWidth="1"/>
    <col min="6" max="6" width="11.140625" bestFit="1" customWidth="1"/>
    <col min="13" max="13" width="11.140625" bestFit="1" customWidth="1"/>
  </cols>
  <sheetData>
    <row r="1" spans="1:3" ht="17.25" x14ac:dyDescent="0.25">
      <c r="A1" s="5" t="s">
        <v>126</v>
      </c>
    </row>
    <row r="2" spans="1:3" x14ac:dyDescent="0.25">
      <c r="A2" s="6" t="s">
        <v>127</v>
      </c>
    </row>
    <row r="3" spans="1:3" ht="28.5" x14ac:dyDescent="0.25">
      <c r="A3" s="7" t="s">
        <v>128</v>
      </c>
      <c r="B3" s="7" t="s">
        <v>129</v>
      </c>
      <c r="C3" s="7" t="s">
        <v>130</v>
      </c>
    </row>
    <row r="4" spans="1:3" x14ac:dyDescent="0.25">
      <c r="A4" s="7" t="s">
        <v>82</v>
      </c>
      <c r="B4" s="8">
        <v>45000</v>
      </c>
      <c r="C4" s="7">
        <v>4.2</v>
      </c>
    </row>
    <row r="5" spans="1:3" x14ac:dyDescent="0.25">
      <c r="A5" s="7" t="s">
        <v>84</v>
      </c>
      <c r="B5" s="8">
        <v>60000</v>
      </c>
      <c r="C5" s="7">
        <v>4.5</v>
      </c>
    </row>
    <row r="6" spans="1:3" x14ac:dyDescent="0.25">
      <c r="A6" s="7" t="s">
        <v>86</v>
      </c>
      <c r="B6" s="8">
        <v>38000</v>
      </c>
      <c r="C6" s="7">
        <v>3.8</v>
      </c>
    </row>
    <row r="7" spans="1:3" x14ac:dyDescent="0.25">
      <c r="A7" s="7" t="s">
        <v>131</v>
      </c>
      <c r="B7" s="8">
        <v>55000</v>
      </c>
      <c r="C7" s="7">
        <v>4.0999999999999996</v>
      </c>
    </row>
    <row r="17" spans="6:6" x14ac:dyDescent="0.25">
      <c r="F17" t="s">
        <v>132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DA866-4A2D-4253-BF76-D95B4AA4A44F}">
  <dimension ref="A1:F16"/>
  <sheetViews>
    <sheetView workbookViewId="0">
      <selection activeCell="F17" sqref="F17"/>
    </sheetView>
  </sheetViews>
  <sheetFormatPr defaultRowHeight="15" x14ac:dyDescent="0.25"/>
  <cols>
    <col min="1" max="1" width="82.5703125" bestFit="1" customWidth="1"/>
  </cols>
  <sheetData>
    <row r="1" spans="1:6" ht="17.25" x14ac:dyDescent="0.25">
      <c r="A1" s="5" t="s">
        <v>133</v>
      </c>
    </row>
    <row r="2" spans="1:6" x14ac:dyDescent="0.25">
      <c r="A2" s="6" t="s">
        <v>134</v>
      </c>
    </row>
    <row r="3" spans="1:6" ht="28.5" x14ac:dyDescent="0.25">
      <c r="A3" s="7" t="s">
        <v>135</v>
      </c>
      <c r="B3" s="7" t="s">
        <v>136</v>
      </c>
    </row>
    <row r="4" spans="1:6" x14ac:dyDescent="0.25">
      <c r="A4" s="7" t="s">
        <v>137</v>
      </c>
      <c r="B4" s="7">
        <v>180</v>
      </c>
    </row>
    <row r="5" spans="1:6" ht="28.5" x14ac:dyDescent="0.25">
      <c r="A5" s="7" t="s">
        <v>138</v>
      </c>
      <c r="B5" s="7">
        <v>120</v>
      </c>
    </row>
    <row r="6" spans="1:6" x14ac:dyDescent="0.25">
      <c r="A6" s="7" t="s">
        <v>139</v>
      </c>
      <c r="B6" s="7">
        <v>90</v>
      </c>
    </row>
    <row r="7" spans="1:6" x14ac:dyDescent="0.25">
      <c r="A7" s="7" t="s">
        <v>140</v>
      </c>
      <c r="B7" s="7">
        <v>60</v>
      </c>
    </row>
    <row r="8" spans="1:6" x14ac:dyDescent="0.25">
      <c r="A8" s="7" t="s">
        <v>141</v>
      </c>
      <c r="B8" s="7">
        <v>50</v>
      </c>
    </row>
    <row r="16" spans="1:6" x14ac:dyDescent="0.25">
      <c r="F16" t="s">
        <v>125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391A-7452-4E63-8F84-C2815F34B1D3}">
  <dimension ref="A1:F18"/>
  <sheetViews>
    <sheetView workbookViewId="0">
      <selection activeCell="A17" sqref="A17"/>
    </sheetView>
  </sheetViews>
  <sheetFormatPr defaultRowHeight="15" x14ac:dyDescent="0.25"/>
  <cols>
    <col min="1" max="1" width="83" bestFit="1" customWidth="1"/>
    <col min="2" max="2" width="8.28515625" bestFit="1" customWidth="1"/>
    <col min="6" max="6" width="9.85546875" bestFit="1" customWidth="1"/>
  </cols>
  <sheetData>
    <row r="1" spans="1:2" ht="17.25" x14ac:dyDescent="0.25">
      <c r="A1" s="5" t="s">
        <v>142</v>
      </c>
    </row>
    <row r="2" spans="1:2" x14ac:dyDescent="0.25">
      <c r="A2" s="6" t="s">
        <v>143</v>
      </c>
    </row>
    <row r="3" spans="1:2" ht="28.5" x14ac:dyDescent="0.25">
      <c r="A3" s="7" t="s">
        <v>1</v>
      </c>
      <c r="B3" s="7" t="s">
        <v>144</v>
      </c>
    </row>
    <row r="4" spans="1:2" x14ac:dyDescent="0.25">
      <c r="A4" s="9">
        <v>45778</v>
      </c>
      <c r="B4" s="7">
        <v>5</v>
      </c>
    </row>
    <row r="5" spans="1:2" x14ac:dyDescent="0.25">
      <c r="A5" s="9">
        <v>45779</v>
      </c>
      <c r="B5" s="7">
        <v>7</v>
      </c>
    </row>
    <row r="6" spans="1:2" x14ac:dyDescent="0.25">
      <c r="A6" s="9">
        <v>45780</v>
      </c>
      <c r="B6" s="7">
        <v>4</v>
      </c>
    </row>
    <row r="7" spans="1:2" x14ac:dyDescent="0.25">
      <c r="A7" s="9">
        <v>45781</v>
      </c>
      <c r="B7" s="7">
        <v>8</v>
      </c>
    </row>
    <row r="8" spans="1:2" x14ac:dyDescent="0.25">
      <c r="A8" s="9">
        <v>45782</v>
      </c>
      <c r="B8" s="7">
        <v>6</v>
      </c>
    </row>
    <row r="18" spans="6:6" x14ac:dyDescent="0.25">
      <c r="F18" t="s">
        <v>105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6F22B-A048-48C0-8BA6-ECB2F51BE0F9}">
  <dimension ref="A1:H17"/>
  <sheetViews>
    <sheetView tabSelected="1" workbookViewId="0"/>
  </sheetViews>
  <sheetFormatPr defaultRowHeight="15" x14ac:dyDescent="0.25"/>
  <cols>
    <col min="1" max="1" width="58.28515625" bestFit="1" customWidth="1"/>
  </cols>
  <sheetData>
    <row r="1" spans="1:2" ht="17.25" x14ac:dyDescent="0.25">
      <c r="A1" s="5" t="s">
        <v>150</v>
      </c>
    </row>
    <row r="2" spans="1:2" x14ac:dyDescent="0.25">
      <c r="A2" s="6" t="s">
        <v>145</v>
      </c>
    </row>
    <row r="3" spans="1:2" ht="28.5" x14ac:dyDescent="0.25">
      <c r="A3" s="7" t="s">
        <v>61</v>
      </c>
      <c r="B3" s="7" t="s">
        <v>146</v>
      </c>
    </row>
    <row r="4" spans="1:2" ht="28.5" x14ac:dyDescent="0.25">
      <c r="A4" s="7" t="s">
        <v>147</v>
      </c>
      <c r="B4" s="7">
        <v>40</v>
      </c>
    </row>
    <row r="5" spans="1:2" ht="28.5" x14ac:dyDescent="0.25">
      <c r="A5" s="7" t="s">
        <v>148</v>
      </c>
      <c r="B5" s="7">
        <v>20</v>
      </c>
    </row>
    <row r="6" spans="1:2" x14ac:dyDescent="0.25">
      <c r="A6" s="7" t="s">
        <v>149</v>
      </c>
      <c r="B6" s="7">
        <v>10</v>
      </c>
    </row>
    <row r="17" spans="8:8" x14ac:dyDescent="0.25">
      <c r="H17" t="s">
        <v>115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Sheet6</vt:lpstr>
      <vt:lpstr>Sheet8</vt:lpstr>
      <vt:lpstr>Sheet9</vt:lpstr>
      <vt:lpstr>Sheet10</vt:lpstr>
      <vt:lpstr>Sheet11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PEEYUSH JHA</cp:lastModifiedBy>
  <dcterms:created xsi:type="dcterms:W3CDTF">2015-06-05T18:17:20Z</dcterms:created>
  <dcterms:modified xsi:type="dcterms:W3CDTF">2025-06-12T03:16:50Z</dcterms:modified>
</cp:coreProperties>
</file>