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09BE4B8E-8BA9-433A-B320-3EE9035EE020}" xr6:coauthVersionLast="45" xr6:coauthVersionMax="45" xr10:uidLastSave="{00000000-0000-0000-0000-000000000000}"/>
  <bookViews>
    <workbookView xWindow="-108" yWindow="-108" windowWidth="23256" windowHeight="12576" tabRatio="727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irst Wing Lenght Male" sheetId="6" r:id="rId5"/>
    <sheet name="Force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" l="1"/>
  <c r="J7" i="4" s="1"/>
  <c r="L7" i="4" s="1"/>
  <c r="M7" i="4"/>
  <c r="L6" i="6"/>
  <c r="L5" i="6"/>
  <c r="H30" i="6"/>
  <c r="I30" i="6"/>
  <c r="H31" i="6"/>
  <c r="I31" i="6"/>
  <c r="H32" i="6"/>
  <c r="I32" i="6"/>
  <c r="H33" i="6"/>
  <c r="I33" i="6"/>
  <c r="H34" i="6"/>
  <c r="I34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6" i="4"/>
  <c r="J6" i="4"/>
  <c r="L6" i="4" s="1"/>
  <c r="M6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4" i="4"/>
  <c r="I4" i="4"/>
  <c r="J4" i="4" s="1"/>
  <c r="L4" i="4" s="1"/>
  <c r="M8" i="4"/>
  <c r="I8" i="4"/>
  <c r="J8" i="4" s="1"/>
  <c r="L8" i="4" s="1"/>
  <c r="M5" i="4"/>
  <c r="I5" i="4"/>
  <c r="J5" i="4" s="1"/>
  <c r="L5" i="4" s="1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<sst xmlns="http://schemas.openxmlformats.org/spreadsheetml/2006/main" count="656" uniqueCount="95">
  <si>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</si>
  <si>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</si>
  <si>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</si>
  <si>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</si>
  <si>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</si>
  <si>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</si>
  <si>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</si>
  <si>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</si>
  <si>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</si>
  <si>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</si>
  <si>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</si>
  <si>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</si>
  <si>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</si>
  <si>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</si>
  <si>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</si>
  <si>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</si>
  <si>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</si>
  <si>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</si>
  <si>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</si>
  <si>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</si>
  <si>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</si>
  <si>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</si>
  <si>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</si>
  <si>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</si>
  <si>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</si>
  <si>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</si>
  <si>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</si>
  <si>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</si>
  <si>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</si>
  <si>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</si>
  <si>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</si>
  <si>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</si>
  <si>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</si>
  <si>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</si>
  <si>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</si>
  <si>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</si>
  <si>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</si>
  <si>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</si>
  <si>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</si>
  <si>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</si>
  <si>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</si>
  <si>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</si>
  <si>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</si>
  <si>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</si>
  <si>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</si>
  <si>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</si>
  <si>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</si>
  <si>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</si>
  <si>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</si>
  <si>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</si>
  <si>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</si>
  <si>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</si>
  <si>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</si>
  <si>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</si>
  <si>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</si>
  <si>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</si>
  <si>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</si>
  <si>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</si>
  <si>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</si>
  <si>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</si>
  <si>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</si>
  <si>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</si>
  <si>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</si>
  <si>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</si>
  <si>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</si>
  <si>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</si>
  <si>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</si>
  <si>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</si>
  <si>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</si>
  <si>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</si>
  <si>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</si>
  <si>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</si>
  <si>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</si>
  <si>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</si>
  <si>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</si>
  <si>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</si>
  <si>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</si>
  <si>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</si>
  <si>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</si>
  <si>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</si>
  <si>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</si>
  <si>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</si>
  <si>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</si>
  <si>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</si>
  <si>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</si>
  <si>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</si>
  <si>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</si>
  <si>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</si>
  <si>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 xml:space="preserve"> </t>
  </si>
  <si>
    <t>April/29/2002</t>
  </si>
  <si>
    <t>Diciembre/17/2001</t>
  </si>
  <si>
    <t>Octubre/26/2001</t>
  </si>
  <si>
    <t>First Wing Area Male</t>
  </si>
  <si>
    <t>First Wing Lenght Female</t>
  </si>
  <si>
    <t>First Wing Lenght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</si>
</sst>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8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O8"/>
  <sheetViews>
    <sheetView tabSelected="1" workbookViewId="0">
      <selection activeCell="N12" sqref="N12"/>
    </sheetView>
  </sheetViews>
  <sheetFormatPr defaultRowHeight="14.4" x14ac:dyDescent="0.3"/>
  <cols>
    <col min="4" max="4" width="22.88671875" customWidth="1"/>
    <col min="5" max="5" width="15.109375" customWidth="1"/>
    <col min="6" max="6" width="14.44140625" customWidth="1"/>
    <col min="12" max="12" width="9.88671875" customWidth="1"/>
    <col min="13" max="13" width="11.5546875" customWidth="1"/>
  </cols>
  <sheetData>
    <row r="3" spans="4:15" x14ac:dyDescent="0.3">
      <c r="E3" t="s">
        <v>80</v>
      </c>
      <c r="F3" t="s">
        <v>81</v>
      </c>
      <c r="G3" t="s">
        <v>82</v>
      </c>
      <c r="H3" t="s">
        <v>83</v>
      </c>
      <c r="I3" t="s">
        <v>83</v>
      </c>
      <c r="J3" t="s">
        <v>84</v>
      </c>
      <c r="K3" t="s">
        <v>83</v>
      </c>
      <c r="L3" s="19" t="s">
        <v>85</v>
      </c>
      <c r="M3" s="19" t="s">
        <v>86</v>
      </c>
      <c r="N3" s="19" t="s">
        <v>6</v>
      </c>
      <c r="O3" s="19" t="s">
        <v>14</v>
      </c>
    </row>
    <row r="4" spans="4:15" x14ac:dyDescent="0.3">
      <c r="D4" t="s">
        <v>87</v>
      </c>
      <c r="E4" s="8">
        <v>8.6749999999999994E-5</v>
      </c>
      <c r="F4" s="8">
        <v>1.4193040000000001E-5</v>
      </c>
      <c r="G4" s="8">
        <v>3</v>
      </c>
      <c r="H4" s="8">
        <v>2</v>
      </c>
      <c r="I4" s="8">
        <f>((E4-F4)/G4)*2</f>
        <v>4.8371306666666665E-5</v>
      </c>
      <c r="J4" s="8">
        <f>SQRT(I4)</f>
        <v>6.9549483583033643E-3</v>
      </c>
      <c r="K4" s="8">
        <v>1.798</v>
      </c>
      <c r="L4" s="20">
        <f>J4*K4</f>
        <v>1.250499714822945E-2</v>
      </c>
      <c r="M4" s="20">
        <f>(F4/E4)*100</f>
        <v>16.360853025936599</v>
      </c>
      <c r="N4" s="20">
        <v>6.5000000000000085E-2</v>
      </c>
      <c r="O4" s="20">
        <v>6.1610802083184521E-2</v>
      </c>
    </row>
    <row r="5" spans="4:15" x14ac:dyDescent="0.3">
      <c r="D5" s="17" t="s">
        <v>93</v>
      </c>
      <c r="E5" s="8">
        <v>2.3500000000000001E-3</v>
      </c>
      <c r="F5" s="8">
        <v>4.5119049999999998E-4</v>
      </c>
      <c r="G5" s="8">
        <v>3</v>
      </c>
      <c r="H5" s="8">
        <v>2</v>
      </c>
      <c r="I5" s="8">
        <f>((E5-F5)/G5)*2</f>
        <v>1.265873E-3</v>
      </c>
      <c r="J5" s="8">
        <f>SQRT(I5)</f>
        <v>3.5579109038872798E-2</v>
      </c>
      <c r="K5" s="8">
        <v>0.79800000000000004</v>
      </c>
      <c r="L5" s="20">
        <f>J5*K5</f>
        <v>2.8392129013020493E-2</v>
      </c>
      <c r="M5" s="20">
        <f t="shared" ref="M5" si="0">(F5/E5)*100</f>
        <v>19.199595744680849</v>
      </c>
      <c r="N5" s="20">
        <v>4.3103448275862009E-2</v>
      </c>
      <c r="O5" s="20">
        <v>4.572341488740217E-2</v>
      </c>
    </row>
    <row r="6" spans="4:15" x14ac:dyDescent="0.3">
      <c r="D6" t="s">
        <v>92</v>
      </c>
      <c r="E6" s="8">
        <v>3.9820000000000002E-5</v>
      </c>
      <c r="F6" s="8">
        <v>2.9946169999999999E-6</v>
      </c>
      <c r="G6" s="8">
        <v>3</v>
      </c>
      <c r="H6" s="8">
        <v>2</v>
      </c>
      <c r="I6" s="8">
        <f>((E6-F6)/G6)*2</f>
        <v>2.4550255333333334E-5</v>
      </c>
      <c r="J6" s="8">
        <f>SQRT(I6)</f>
        <v>4.9548214229509155E-3</v>
      </c>
      <c r="K6" s="8">
        <v>2.798</v>
      </c>
      <c r="L6" s="20">
        <f>J6*K6</f>
        <v>1.3863590341416663E-2</v>
      </c>
      <c r="M6" s="20">
        <f>(F6/E6)*100</f>
        <v>7.5203842290306371</v>
      </c>
      <c r="N6" s="20">
        <v>7.5806451612903225E-2</v>
      </c>
      <c r="O6" s="20">
        <v>8.8309622198847679E-2</v>
      </c>
    </row>
    <row r="7" spans="4:15" x14ac:dyDescent="0.3">
      <c r="D7" t="s">
        <v>94</v>
      </c>
      <c r="E7" s="8">
        <v>3.3249999999999998E-3</v>
      </c>
      <c r="F7" s="8">
        <v>6.522222E-4</v>
      </c>
      <c r="G7" s="8">
        <v>3</v>
      </c>
      <c r="H7" s="8">
        <v>2</v>
      </c>
      <c r="I7" s="8">
        <f>((E7-F7)/G7)*2</f>
        <v>1.7818518666666665E-3</v>
      </c>
      <c r="J7" s="8">
        <f>SQRT(I7)</f>
        <v>4.2211987239013829E-2</v>
      </c>
      <c r="K7" s="8">
        <v>3.798</v>
      </c>
      <c r="L7" s="20">
        <f>J7*K7</f>
        <v>0.16032112753377453</v>
      </c>
      <c r="M7" s="20">
        <f>(F7/E7)*100</f>
        <v>19.615705263157896</v>
      </c>
      <c r="N7" s="20">
        <v>6.3030303030303061E-2</v>
      </c>
      <c r="O7" s="20">
        <v>6.6156638555779149E-2</v>
      </c>
    </row>
    <row r="8" spans="4:15" x14ac:dyDescent="0.3">
      <c r="D8" t="s">
        <v>36</v>
      </c>
      <c r="E8" s="8">
        <v>4.2450000000000002E-4</v>
      </c>
      <c r="F8" s="8">
        <v>5.6666670000000002E-5</v>
      </c>
      <c r="G8" s="8">
        <v>3</v>
      </c>
      <c r="H8" s="8">
        <v>2</v>
      </c>
      <c r="I8" s="8">
        <f>((E8-F8)/G8)*2</f>
        <v>2.4522222000000001E-4</v>
      </c>
      <c r="J8" s="8">
        <f>SQRT(I8)</f>
        <v>1.5659572791107679E-2</v>
      </c>
      <c r="K8" s="8">
        <v>0.79800000000000004</v>
      </c>
      <c r="L8" s="20">
        <f>J8*K8</f>
        <v>1.2496339087303928E-2</v>
      </c>
      <c r="M8" s="20">
        <f>(F8/E8)*100</f>
        <v>13.349038869257951</v>
      </c>
      <c r="N8" s="20">
        <v>1.2333333333333333E-2</v>
      </c>
      <c r="O8" s="20">
        <v>1.3034093595723066E-2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topLeftCell="A18" workbookViewId="0">
      <selection activeCell="H1" sqref="H1:M104857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77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14" t="s">
        <v>7</v>
      </c>
      <c r="B2" s="8" t="s">
        <v>8</v>
      </c>
      <c r="C2" s="8" t="s">
        <v>9</v>
      </c>
      <c r="D2" s="15">
        <v>8</v>
      </c>
      <c r="E2" s="15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4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7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7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4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4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4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7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6"/>
      <c r="L9" s="6"/>
    </row>
    <row r="10" spans="1:13" x14ac:dyDescent="0.3">
      <c r="A10" s="14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4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/>
      <c r="L11" s="6"/>
    </row>
    <row r="12" spans="1:13" x14ac:dyDescent="0.3">
      <c r="A12" s="14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 s="6"/>
      <c r="L12" s="6"/>
    </row>
    <row r="13" spans="1:13" x14ac:dyDescent="0.3">
      <c r="A13" s="14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17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7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4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4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4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4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4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4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4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4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4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4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4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4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4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4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4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6">
        <f t="shared" si="0"/>
        <v>0.25</v>
      </c>
      <c r="I30" s="16">
        <f t="shared" si="1"/>
        <v>0.25</v>
      </c>
      <c r="J30" s="18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workbookViewId="0">
      <selection activeCell="L5" sqref="L5:L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5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6"/>
      <c r="L9" s="6"/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workbookViewId="0">
      <selection activeCell="L4" sqref="L4:L5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77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14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4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4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4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4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4" t="s">
        <v>90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4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4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6"/>
      <c r="L9" s="6"/>
    </row>
    <row r="10" spans="1:13" x14ac:dyDescent="0.3">
      <c r="A10" s="14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7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/>
      <c r="L11" s="6"/>
    </row>
    <row r="12" spans="1:13" x14ac:dyDescent="0.3">
      <c r="A12" s="14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 s="6"/>
      <c r="L12" s="6"/>
    </row>
    <row r="13" spans="1:13" x14ac:dyDescent="0.3">
      <c r="A13" s="14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  <c r="K13" s="6"/>
      <c r="L13" s="6"/>
    </row>
    <row r="14" spans="1:13" x14ac:dyDescent="0.3">
      <c r="A14" s="14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4" t="s">
        <v>91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4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4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4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4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4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4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4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4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4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4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4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4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4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4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4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4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4" t="s">
        <v>89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6" t="s">
        <v>78</v>
      </c>
    </row>
    <row r="34" spans="1:14" x14ac:dyDescent="0.3">
      <c r="A34" s="14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6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A4FC-2C44-4E9E-82E3-A81B545B1D23}">
  <dimension ref="A1:M34"/>
  <sheetViews>
    <sheetView workbookViewId="0">
      <selection activeCell="K23" sqref="K23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5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89</v>
      </c>
      <c r="B2" s="6" t="s">
        <v>8</v>
      </c>
      <c r="C2" s="6" t="s">
        <v>40</v>
      </c>
      <c r="D2" s="6">
        <v>4</v>
      </c>
      <c r="E2" s="6">
        <v>3.25</v>
      </c>
      <c r="F2" s="6">
        <v>4.46</v>
      </c>
      <c r="G2" s="6">
        <v>4.7</v>
      </c>
      <c r="H2" s="8">
        <f>F2-G2</f>
        <v>-0.24000000000000021</v>
      </c>
      <c r="I2" s="6">
        <f>ABS(F2-G2)</f>
        <v>0.24000000000000021</v>
      </c>
      <c r="J2" s="6"/>
      <c r="K2" s="6"/>
      <c r="L2" s="6"/>
    </row>
    <row r="3" spans="1:13" x14ac:dyDescent="0.3">
      <c r="A3" s="5" t="s">
        <v>41</v>
      </c>
      <c r="B3" s="6" t="s">
        <v>8</v>
      </c>
      <c r="C3" s="6" t="s">
        <v>40</v>
      </c>
      <c r="D3" s="6">
        <v>5</v>
      </c>
      <c r="E3" s="6">
        <v>2</v>
      </c>
      <c r="F3" s="6">
        <v>4.3</v>
      </c>
      <c r="G3" s="6">
        <v>4.38</v>
      </c>
      <c r="H3" s="8">
        <f t="shared" ref="H3:H30" si="0">F3-G3</f>
        <v>-8.0000000000000071E-2</v>
      </c>
      <c r="I3" s="6">
        <f t="shared" ref="I3:I30" si="1">ABS(F3-G3)</f>
        <v>8.0000000000000071E-2</v>
      </c>
      <c r="J3" s="6"/>
      <c r="K3" s="6"/>
      <c r="L3" s="6"/>
    </row>
    <row r="4" spans="1:13" x14ac:dyDescent="0.3">
      <c r="A4" s="5" t="s">
        <v>13</v>
      </c>
      <c r="B4" s="6" t="s">
        <v>8</v>
      </c>
      <c r="C4" s="6" t="s">
        <v>40</v>
      </c>
      <c r="D4" s="6">
        <v>6</v>
      </c>
      <c r="E4" s="6">
        <v>3.72</v>
      </c>
      <c r="F4" s="6">
        <v>4.21</v>
      </c>
      <c r="G4" s="6">
        <v>4.12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5" t="s">
        <v>46</v>
      </c>
      <c r="B5" s="6" t="s">
        <v>8</v>
      </c>
      <c r="C5" s="6" t="s">
        <v>40</v>
      </c>
      <c r="D5" s="6">
        <v>18</v>
      </c>
      <c r="E5" s="6">
        <v>4.2</v>
      </c>
      <c r="F5" s="6">
        <v>3.58</v>
      </c>
      <c r="G5" s="6">
        <v>3.64</v>
      </c>
      <c r="H5" s="8">
        <f t="shared" si="0"/>
        <v>-6.0000000000000053E-2</v>
      </c>
      <c r="I5" s="6">
        <f t="shared" si="1"/>
        <v>6.0000000000000053E-2</v>
      </c>
      <c r="J5" s="6"/>
      <c r="K5" s="10" t="s">
        <v>6</v>
      </c>
      <c r="L5" s="10">
        <f>AVERAGE(I2:I34)</f>
        <v>6.3030303030303061E-2</v>
      </c>
      <c r="M5" t="s">
        <v>35</v>
      </c>
    </row>
    <row r="6" spans="1:13" x14ac:dyDescent="0.3">
      <c r="A6" s="5" t="s">
        <v>46</v>
      </c>
      <c r="B6" s="6" t="s">
        <v>8</v>
      </c>
      <c r="C6" s="6" t="s">
        <v>40</v>
      </c>
      <c r="D6" s="6">
        <v>21</v>
      </c>
      <c r="E6" s="6">
        <v>4.43</v>
      </c>
      <c r="F6" s="6">
        <v>3.56</v>
      </c>
      <c r="G6" s="6">
        <v>3.54</v>
      </c>
      <c r="H6" s="8">
        <f t="shared" si="0"/>
        <v>2.0000000000000018E-2</v>
      </c>
      <c r="I6" s="6">
        <f t="shared" si="1"/>
        <v>2.0000000000000018E-2</v>
      </c>
      <c r="J6" s="6"/>
      <c r="K6" s="10" t="s">
        <v>14</v>
      </c>
      <c r="L6" s="10">
        <f xml:space="preserve"> 0.798*(SQRT(_xlfn.VAR.S(H2:H34)))</f>
        <v>6.6156638555779149E-2</v>
      </c>
      <c r="M6" t="s">
        <v>32</v>
      </c>
    </row>
    <row r="7" spans="1:13" x14ac:dyDescent="0.3">
      <c r="A7" s="5" t="s">
        <v>47</v>
      </c>
      <c r="B7" s="6" t="s">
        <v>8</v>
      </c>
      <c r="C7" s="6" t="s">
        <v>40</v>
      </c>
      <c r="D7" s="6">
        <v>24</v>
      </c>
      <c r="E7" s="6">
        <v>3.98</v>
      </c>
      <c r="F7" s="6">
        <v>3.56</v>
      </c>
      <c r="G7" s="6">
        <v>3.53</v>
      </c>
      <c r="H7" s="8">
        <f t="shared" si="0"/>
        <v>3.0000000000000249E-2</v>
      </c>
      <c r="I7" s="6">
        <f t="shared" si="1"/>
        <v>3.0000000000000249E-2</v>
      </c>
      <c r="J7" s="6"/>
      <c r="K7" s="6"/>
      <c r="L7" s="6"/>
    </row>
    <row r="8" spans="1:13" x14ac:dyDescent="0.3">
      <c r="A8" s="5" t="s">
        <v>90</v>
      </c>
      <c r="B8" s="6" t="s">
        <v>8</v>
      </c>
      <c r="C8" s="6" t="s">
        <v>40</v>
      </c>
      <c r="D8" s="6">
        <v>28</v>
      </c>
      <c r="E8" s="6">
        <v>3.26</v>
      </c>
      <c r="F8" s="6">
        <v>3.76</v>
      </c>
      <c r="G8" s="6">
        <v>3.74</v>
      </c>
      <c r="H8" s="8">
        <f t="shared" si="0"/>
        <v>1.9999999999999574E-2</v>
      </c>
      <c r="I8" s="6">
        <f t="shared" si="1"/>
        <v>1.9999999999999574E-2</v>
      </c>
      <c r="J8" s="6"/>
      <c r="K8" s="6"/>
      <c r="L8" s="6"/>
    </row>
    <row r="9" spans="1:13" x14ac:dyDescent="0.3">
      <c r="A9" s="5" t="s">
        <v>52</v>
      </c>
      <c r="B9" s="6" t="s">
        <v>8</v>
      </c>
      <c r="C9" s="6" t="s">
        <v>40</v>
      </c>
      <c r="D9" s="6">
        <v>35</v>
      </c>
      <c r="E9" s="6">
        <v>4.1900000000000004</v>
      </c>
      <c r="F9" s="6">
        <v>3.83</v>
      </c>
      <c r="G9" s="6">
        <v>3.78</v>
      </c>
      <c r="H9" s="8">
        <f t="shared" si="0"/>
        <v>5.0000000000000266E-2</v>
      </c>
      <c r="I9" s="6">
        <f t="shared" si="1"/>
        <v>5.0000000000000266E-2</v>
      </c>
      <c r="J9" s="6"/>
      <c r="K9" s="6"/>
      <c r="L9" s="6"/>
    </row>
    <row r="10" spans="1:13" x14ac:dyDescent="0.3">
      <c r="A10" s="5" t="s">
        <v>53</v>
      </c>
      <c r="B10" s="6" t="s">
        <v>8</v>
      </c>
      <c r="C10" s="6" t="s">
        <v>40</v>
      </c>
      <c r="D10" s="6">
        <v>37</v>
      </c>
      <c r="E10" s="6">
        <v>4.24</v>
      </c>
      <c r="F10" s="6">
        <v>3.92</v>
      </c>
      <c r="G10" s="6">
        <v>3.94</v>
      </c>
      <c r="H10" s="8">
        <f t="shared" si="0"/>
        <v>-2.0000000000000018E-2</v>
      </c>
      <c r="I10" s="6">
        <f t="shared" si="1"/>
        <v>2.0000000000000018E-2</v>
      </c>
      <c r="J10" s="6"/>
      <c r="K10" s="6"/>
      <c r="L10" s="6"/>
    </row>
    <row r="11" spans="1:13" x14ac:dyDescent="0.3">
      <c r="A11" s="5" t="s">
        <v>54</v>
      </c>
      <c r="B11" s="6" t="s">
        <v>8</v>
      </c>
      <c r="C11" s="6" t="s">
        <v>40</v>
      </c>
      <c r="D11" s="6">
        <v>38</v>
      </c>
      <c r="E11" s="6">
        <v>3.77</v>
      </c>
      <c r="F11" s="6">
        <v>3.91</v>
      </c>
      <c r="G11" s="6">
        <v>3.86</v>
      </c>
      <c r="H11" s="8">
        <f t="shared" si="0"/>
        <v>5.0000000000000266E-2</v>
      </c>
      <c r="I11" s="6">
        <f t="shared" si="1"/>
        <v>5.0000000000000266E-2</v>
      </c>
      <c r="J11" s="6"/>
      <c r="K11" s="6"/>
      <c r="L11" s="6"/>
    </row>
    <row r="12" spans="1:13" x14ac:dyDescent="0.3">
      <c r="A12" s="9" t="s">
        <v>60</v>
      </c>
      <c r="B12" s="6" t="s">
        <v>8</v>
      </c>
      <c r="C12" s="6" t="s">
        <v>40</v>
      </c>
      <c r="D12" s="6">
        <v>54</v>
      </c>
      <c r="E12" s="6">
        <v>3.46</v>
      </c>
      <c r="F12" s="6">
        <v>3.68</v>
      </c>
      <c r="G12" s="6">
        <v>3.75</v>
      </c>
      <c r="H12" s="8">
        <f t="shared" si="0"/>
        <v>-6.999999999999984E-2</v>
      </c>
      <c r="I12" s="6">
        <f t="shared" si="1"/>
        <v>6.999999999999984E-2</v>
      </c>
      <c r="J12" s="6"/>
      <c r="K12" s="6"/>
      <c r="L12" s="6"/>
    </row>
    <row r="13" spans="1:13" x14ac:dyDescent="0.3">
      <c r="A13" s="5" t="s">
        <v>16</v>
      </c>
      <c r="B13" s="6" t="s">
        <v>8</v>
      </c>
      <c r="C13" s="6" t="s">
        <v>40</v>
      </c>
      <c r="D13" s="6">
        <v>56</v>
      </c>
      <c r="E13" s="6">
        <v>3.6</v>
      </c>
      <c r="F13" s="6">
        <v>3.91</v>
      </c>
      <c r="G13" s="6">
        <v>3.87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5" t="s">
        <v>16</v>
      </c>
      <c r="B14" s="6" t="s">
        <v>8</v>
      </c>
      <c r="C14" s="6" t="s">
        <v>40</v>
      </c>
      <c r="D14" s="6">
        <v>57</v>
      </c>
      <c r="E14" s="6">
        <v>3.65</v>
      </c>
      <c r="F14" s="6">
        <v>3.94</v>
      </c>
      <c r="G14" s="6">
        <v>4.07</v>
      </c>
      <c r="H14" s="8">
        <f t="shared" si="0"/>
        <v>-0.13000000000000034</v>
      </c>
      <c r="I14" s="6">
        <f t="shared" si="1"/>
        <v>0.13000000000000034</v>
      </c>
      <c r="J14" s="6"/>
      <c r="K14" s="6"/>
      <c r="L14" s="6"/>
    </row>
    <row r="15" spans="1:13" x14ac:dyDescent="0.3">
      <c r="A15" s="5" t="s">
        <v>61</v>
      </c>
      <c r="B15" s="6" t="s">
        <v>8</v>
      </c>
      <c r="C15" s="6" t="s">
        <v>40</v>
      </c>
      <c r="D15" s="6">
        <v>64</v>
      </c>
      <c r="E15" s="6">
        <v>3.86</v>
      </c>
      <c r="F15" s="6">
        <v>3.88</v>
      </c>
      <c r="G15" s="6">
        <v>3.72</v>
      </c>
      <c r="H15" s="8">
        <f t="shared" si="0"/>
        <v>0.1599999999999997</v>
      </c>
      <c r="I15" s="6">
        <f t="shared" si="1"/>
        <v>0.1599999999999997</v>
      </c>
      <c r="J15" s="6"/>
      <c r="K15" s="6"/>
      <c r="L15" s="6"/>
    </row>
    <row r="16" spans="1:13" x14ac:dyDescent="0.3">
      <c r="A16" s="5" t="s">
        <v>91</v>
      </c>
      <c r="B16" s="6" t="s">
        <v>8</v>
      </c>
      <c r="C16" s="6" t="s">
        <v>40</v>
      </c>
      <c r="D16" s="6">
        <v>65</v>
      </c>
      <c r="E16" s="6">
        <v>4.03</v>
      </c>
      <c r="F16" s="6">
        <v>3.77</v>
      </c>
      <c r="G16" s="6">
        <v>3.72</v>
      </c>
      <c r="H16" s="8">
        <f t="shared" si="0"/>
        <v>4.9999999999999822E-2</v>
      </c>
      <c r="I16" s="6">
        <f t="shared" si="1"/>
        <v>4.9999999999999822E-2</v>
      </c>
      <c r="J16" s="6"/>
      <c r="K16" s="6"/>
      <c r="L16" s="6"/>
    </row>
    <row r="17" spans="1:12" x14ac:dyDescent="0.3">
      <c r="A17" s="5" t="s">
        <v>62</v>
      </c>
      <c r="B17" s="6" t="s">
        <v>8</v>
      </c>
      <c r="C17" s="6" t="s">
        <v>40</v>
      </c>
      <c r="D17" s="6">
        <v>66</v>
      </c>
      <c r="E17" s="6">
        <v>3.66</v>
      </c>
      <c r="F17" s="6">
        <v>3.71</v>
      </c>
      <c r="G17" s="6">
        <v>3.69</v>
      </c>
      <c r="H17" s="8">
        <f t="shared" si="0"/>
        <v>2.0000000000000018E-2</v>
      </c>
      <c r="I17" s="6">
        <f t="shared" si="1"/>
        <v>2.0000000000000018E-2</v>
      </c>
      <c r="J17" s="6"/>
      <c r="K17" s="6"/>
      <c r="L17" s="6"/>
    </row>
    <row r="18" spans="1:12" x14ac:dyDescent="0.3">
      <c r="A18" s="5" t="s">
        <v>62</v>
      </c>
      <c r="B18" s="6" t="s">
        <v>8</v>
      </c>
      <c r="C18" s="6" t="s">
        <v>40</v>
      </c>
      <c r="D18" s="6">
        <v>67</v>
      </c>
      <c r="E18" s="6">
        <v>3.49</v>
      </c>
      <c r="F18" s="6">
        <v>3.74</v>
      </c>
      <c r="G18" s="6">
        <v>3.82</v>
      </c>
      <c r="H18" s="8">
        <f t="shared" si="0"/>
        <v>-7.9999999999999627E-2</v>
      </c>
      <c r="I18" s="6">
        <f t="shared" si="1"/>
        <v>7.9999999999999627E-2</v>
      </c>
      <c r="J18" s="6"/>
      <c r="K18" s="6"/>
      <c r="L18" s="6"/>
    </row>
    <row r="19" spans="1:12" x14ac:dyDescent="0.3">
      <c r="A19" s="5" t="s">
        <v>62</v>
      </c>
      <c r="B19" s="6" t="s">
        <v>8</v>
      </c>
      <c r="C19" s="6" t="s">
        <v>40</v>
      </c>
      <c r="D19" s="6">
        <v>68</v>
      </c>
      <c r="E19" s="6">
        <v>3.55</v>
      </c>
      <c r="F19" s="6">
        <v>3.5</v>
      </c>
      <c r="G19" s="6">
        <v>3.4</v>
      </c>
      <c r="H19" s="8">
        <f t="shared" si="0"/>
        <v>0.10000000000000009</v>
      </c>
      <c r="I19" s="6">
        <f t="shared" si="1"/>
        <v>0.10000000000000009</v>
      </c>
      <c r="J19" s="6"/>
      <c r="K19" s="6"/>
      <c r="L19" s="6"/>
    </row>
    <row r="20" spans="1:12" x14ac:dyDescent="0.3">
      <c r="A20" s="5" t="s">
        <v>63</v>
      </c>
      <c r="B20" s="6" t="s">
        <v>8</v>
      </c>
      <c r="C20" s="6" t="s">
        <v>40</v>
      </c>
      <c r="D20" s="6">
        <v>80</v>
      </c>
      <c r="E20" s="6">
        <v>3.86</v>
      </c>
      <c r="F20" s="6">
        <v>3.72</v>
      </c>
      <c r="G20" s="6">
        <v>3.71</v>
      </c>
      <c r="H20" s="8">
        <f t="shared" si="0"/>
        <v>1.0000000000000231E-2</v>
      </c>
      <c r="I20" s="6">
        <f t="shared" si="1"/>
        <v>1.0000000000000231E-2</v>
      </c>
      <c r="J20" s="6"/>
      <c r="K20" s="6"/>
      <c r="L20" s="6"/>
    </row>
    <row r="21" spans="1:12" x14ac:dyDescent="0.3">
      <c r="A21" s="12" t="s">
        <v>65</v>
      </c>
      <c r="B21" s="6" t="s">
        <v>8</v>
      </c>
      <c r="C21" s="6" t="s">
        <v>40</v>
      </c>
      <c r="D21" s="6">
        <v>85</v>
      </c>
      <c r="E21" s="6">
        <v>4.0199999999999996</v>
      </c>
      <c r="F21" s="6">
        <v>3.81</v>
      </c>
      <c r="G21" s="6">
        <v>3.79</v>
      </c>
      <c r="H21" s="8">
        <f t="shared" si="0"/>
        <v>2.0000000000000018E-2</v>
      </c>
      <c r="I21" s="6">
        <f t="shared" si="1"/>
        <v>2.0000000000000018E-2</v>
      </c>
      <c r="J21" s="6"/>
      <c r="K21" s="6"/>
      <c r="L21" s="6"/>
    </row>
    <row r="22" spans="1:12" x14ac:dyDescent="0.3">
      <c r="A22" s="5" t="s">
        <v>66</v>
      </c>
      <c r="B22" s="6" t="s">
        <v>8</v>
      </c>
      <c r="C22" s="6" t="s">
        <v>40</v>
      </c>
      <c r="D22" s="6">
        <v>94</v>
      </c>
      <c r="E22" s="6">
        <v>3.8</v>
      </c>
      <c r="F22" s="6">
        <v>3.61</v>
      </c>
      <c r="G22" s="6">
        <v>3.73</v>
      </c>
      <c r="H22" s="8">
        <f t="shared" si="0"/>
        <v>-0.12000000000000011</v>
      </c>
      <c r="I22" s="6">
        <f t="shared" si="1"/>
        <v>0.12000000000000011</v>
      </c>
      <c r="J22" s="6"/>
      <c r="K22" s="6"/>
      <c r="L22" s="6"/>
    </row>
    <row r="23" spans="1:12" x14ac:dyDescent="0.3">
      <c r="A23" s="5" t="s">
        <v>68</v>
      </c>
      <c r="B23" s="6" t="s">
        <v>8</v>
      </c>
      <c r="C23" s="6" t="s">
        <v>40</v>
      </c>
      <c r="D23" s="6">
        <v>99</v>
      </c>
      <c r="E23" s="6">
        <v>2.93</v>
      </c>
      <c r="F23" s="6">
        <v>3.85</v>
      </c>
      <c r="G23" s="6">
        <v>3.75</v>
      </c>
      <c r="H23" s="8">
        <f t="shared" si="0"/>
        <v>0.10000000000000009</v>
      </c>
      <c r="I23" s="6">
        <f t="shared" si="1"/>
        <v>0.10000000000000009</v>
      </c>
      <c r="J23" s="6"/>
      <c r="K23" s="6"/>
      <c r="L23" s="6"/>
    </row>
    <row r="24" spans="1:12" x14ac:dyDescent="0.3">
      <c r="A24" s="5" t="s">
        <v>25</v>
      </c>
      <c r="B24" s="6" t="s">
        <v>8</v>
      </c>
      <c r="C24" s="6" t="s">
        <v>40</v>
      </c>
      <c r="D24" s="6">
        <v>106</v>
      </c>
      <c r="E24" s="6">
        <v>3.48</v>
      </c>
      <c r="F24" s="6">
        <v>3.78</v>
      </c>
      <c r="G24" s="6">
        <v>3.78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5" t="s">
        <v>25</v>
      </c>
      <c r="B25" s="6" t="s">
        <v>8</v>
      </c>
      <c r="C25" s="6" t="s">
        <v>40</v>
      </c>
      <c r="D25" s="6">
        <v>107</v>
      </c>
      <c r="E25" s="6">
        <v>4.3600000000000003</v>
      </c>
      <c r="F25" s="6">
        <v>3.65</v>
      </c>
      <c r="G25" s="6">
        <v>3.68</v>
      </c>
      <c r="H25" s="8">
        <f t="shared" si="0"/>
        <v>-3.0000000000000249E-2</v>
      </c>
      <c r="I25" s="6">
        <f t="shared" si="1"/>
        <v>3.0000000000000249E-2</v>
      </c>
      <c r="J25" s="6"/>
      <c r="K25" s="6"/>
      <c r="L25" s="6"/>
    </row>
    <row r="26" spans="1:12" x14ac:dyDescent="0.3">
      <c r="A26" s="5" t="s">
        <v>27</v>
      </c>
      <c r="B26" s="6" t="s">
        <v>8</v>
      </c>
      <c r="C26" s="6" t="s">
        <v>40</v>
      </c>
      <c r="D26" s="6">
        <v>120</v>
      </c>
      <c r="E26" s="6">
        <v>4.18</v>
      </c>
      <c r="F26" s="6">
        <v>3.84</v>
      </c>
      <c r="G26" s="6">
        <v>3.9</v>
      </c>
      <c r="H26" s="8">
        <f t="shared" si="0"/>
        <v>-6.0000000000000053E-2</v>
      </c>
      <c r="I26" s="6">
        <f t="shared" si="1"/>
        <v>6.0000000000000053E-2</v>
      </c>
      <c r="J26" s="6"/>
      <c r="K26" s="6"/>
      <c r="L26" s="6"/>
    </row>
    <row r="27" spans="1:12" x14ac:dyDescent="0.3">
      <c r="A27" s="5" t="s">
        <v>73</v>
      </c>
      <c r="B27" s="6" t="s">
        <v>8</v>
      </c>
      <c r="C27" s="6" t="s">
        <v>40</v>
      </c>
      <c r="D27" s="6">
        <v>124</v>
      </c>
      <c r="E27" s="6">
        <v>4.0599999999999996</v>
      </c>
      <c r="F27" s="6">
        <v>3.74</v>
      </c>
      <c r="G27" s="6">
        <v>3.72</v>
      </c>
      <c r="H27" s="8">
        <f t="shared" si="0"/>
        <v>2.0000000000000018E-2</v>
      </c>
      <c r="I27" s="6">
        <f t="shared" si="1"/>
        <v>2.0000000000000018E-2</v>
      </c>
      <c r="J27" s="6"/>
      <c r="K27" s="6"/>
      <c r="L27" s="6"/>
    </row>
    <row r="28" spans="1:12" x14ac:dyDescent="0.3">
      <c r="A28" s="5" t="s">
        <v>28</v>
      </c>
      <c r="B28" s="6" t="s">
        <v>8</v>
      </c>
      <c r="C28" s="6" t="s">
        <v>40</v>
      </c>
      <c r="D28" s="6">
        <v>126</v>
      </c>
      <c r="E28" s="6">
        <v>4.1399999999999997</v>
      </c>
      <c r="F28" s="6">
        <v>3.94</v>
      </c>
      <c r="G28" s="6">
        <v>3.98</v>
      </c>
      <c r="H28" s="8">
        <f t="shared" si="0"/>
        <v>-4.0000000000000036E-2</v>
      </c>
      <c r="I28" s="6">
        <f t="shared" si="1"/>
        <v>4.0000000000000036E-2</v>
      </c>
      <c r="K28" s="6"/>
      <c r="L28" s="6"/>
    </row>
    <row r="29" spans="1:12" x14ac:dyDescent="0.3">
      <c r="A29" s="5" t="s">
        <v>28</v>
      </c>
      <c r="B29" s="6" t="s">
        <v>8</v>
      </c>
      <c r="C29" s="6" t="s">
        <v>40</v>
      </c>
      <c r="D29" s="6">
        <v>127</v>
      </c>
      <c r="E29" s="6">
        <v>4.38</v>
      </c>
      <c r="F29" s="6">
        <v>3.71</v>
      </c>
      <c r="G29" s="6">
        <v>3.79</v>
      </c>
      <c r="H29" s="8">
        <f t="shared" si="0"/>
        <v>-8.0000000000000071E-2</v>
      </c>
      <c r="I29" s="6">
        <f t="shared" si="1"/>
        <v>8.0000000000000071E-2</v>
      </c>
      <c r="J29" s="6"/>
      <c r="K29" s="6"/>
      <c r="L29" s="6"/>
    </row>
    <row r="30" spans="1:12" x14ac:dyDescent="0.3">
      <c r="A30" s="5" t="s">
        <v>74</v>
      </c>
      <c r="B30" s="6" t="s">
        <v>8</v>
      </c>
      <c r="C30" s="6" t="s">
        <v>40</v>
      </c>
      <c r="D30" s="6">
        <v>131</v>
      </c>
      <c r="E30" s="6">
        <v>3.87</v>
      </c>
      <c r="F30" s="6">
        <v>3.54</v>
      </c>
      <c r="G30" s="6">
        <v>3.56</v>
      </c>
      <c r="H30" s="8">
        <f t="shared" ref="H30:H34" si="2">F30-G30</f>
        <v>-2.0000000000000018E-2</v>
      </c>
      <c r="I30" s="6">
        <f t="shared" ref="I30:I34" si="3">ABS(F30-G30)</f>
        <v>2.0000000000000018E-2</v>
      </c>
      <c r="J30" s="18" t="s">
        <v>88</v>
      </c>
      <c r="K30" s="6"/>
      <c r="L30" s="6"/>
    </row>
    <row r="31" spans="1:12" x14ac:dyDescent="0.3">
      <c r="A31" s="5" t="s">
        <v>74</v>
      </c>
      <c r="B31" s="6" t="s">
        <v>8</v>
      </c>
      <c r="C31" s="6" t="s">
        <v>40</v>
      </c>
      <c r="D31" s="6">
        <v>133</v>
      </c>
      <c r="E31" s="6">
        <v>4.2</v>
      </c>
      <c r="F31" s="6">
        <v>3.4</v>
      </c>
      <c r="G31" s="6">
        <v>3.58</v>
      </c>
      <c r="H31" s="8">
        <f t="shared" si="2"/>
        <v>-0.18000000000000016</v>
      </c>
      <c r="I31" s="6">
        <f t="shared" si="3"/>
        <v>0.18000000000000016</v>
      </c>
    </row>
    <row r="32" spans="1:12" x14ac:dyDescent="0.3">
      <c r="A32" s="5" t="s">
        <v>29</v>
      </c>
      <c r="B32" s="6" t="s">
        <v>8</v>
      </c>
      <c r="C32" s="6" t="s">
        <v>40</v>
      </c>
      <c r="D32" s="6">
        <v>135</v>
      </c>
      <c r="E32" s="6">
        <v>4.2300000000000004</v>
      </c>
      <c r="F32" s="6">
        <v>3.74</v>
      </c>
      <c r="G32" s="6">
        <v>3.74</v>
      </c>
      <c r="H32" s="8">
        <f t="shared" si="2"/>
        <v>0</v>
      </c>
      <c r="I32" s="6">
        <f t="shared" si="3"/>
        <v>0</v>
      </c>
    </row>
    <row r="33" spans="1:9" x14ac:dyDescent="0.3">
      <c r="A33" s="5" t="s">
        <v>30</v>
      </c>
      <c r="B33" s="6" t="s">
        <v>8</v>
      </c>
      <c r="C33" s="6" t="s">
        <v>40</v>
      </c>
      <c r="D33" s="6">
        <v>136</v>
      </c>
      <c r="E33" s="6">
        <v>4.03</v>
      </c>
      <c r="F33" s="6">
        <v>3.62</v>
      </c>
      <c r="G33" s="6">
        <v>3.67</v>
      </c>
      <c r="H33" s="8">
        <f t="shared" si="2"/>
        <v>-4.9999999999999822E-2</v>
      </c>
      <c r="I33" s="6">
        <f t="shared" si="3"/>
        <v>4.9999999999999822E-2</v>
      </c>
    </row>
    <row r="34" spans="1:9" x14ac:dyDescent="0.3">
      <c r="A34" s="5" t="s">
        <v>75</v>
      </c>
      <c r="B34" s="6" t="s">
        <v>8</v>
      </c>
      <c r="C34" s="6" t="s">
        <v>40</v>
      </c>
      <c r="D34" s="6">
        <v>139</v>
      </c>
      <c r="E34" s="6">
        <v>4.0599999999999996</v>
      </c>
      <c r="F34" s="6">
        <v>3.7</v>
      </c>
      <c r="G34" s="6">
        <v>3.66</v>
      </c>
      <c r="H34" s="8">
        <f t="shared" si="2"/>
        <v>4.0000000000000036E-2</v>
      </c>
      <c r="I34" s="6">
        <f t="shared" si="3"/>
        <v>4.0000000000000036E-2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6" sqref="R6:R7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36</v>
      </c>
      <c r="G1" s="13"/>
      <c r="I1" s="3" t="s">
        <v>76</v>
      </c>
      <c r="J1" s="1" t="s">
        <v>3</v>
      </c>
      <c r="K1" s="2" t="s">
        <v>4</v>
      </c>
      <c r="L1" s="13" t="s">
        <v>36</v>
      </c>
      <c r="M1" s="13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 index</vt:lpstr>
      <vt:lpstr>First Wing Area Female</vt:lpstr>
      <vt:lpstr>First Wing Lenght Female</vt:lpstr>
      <vt:lpstr>First Wing Area Male</vt:lpstr>
      <vt:lpstr>First Wing Lenght 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2020-06-16T04:20:49Z</dcterms:modified>
</cp:coreProperties>
</file>