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iculum\02_ Articulos\32- Gutierrez-F &amp; Ramirez 2020 PeerJ\mayfly_morphometry\"/>
    </mc:Choice>
  </mc:AlternateContent>
  <xr:revisionPtr revIDLastSave="0" documentId="13_ncr:1_{C0DF9EDC-CBE1-41CF-B133-0EB1743AD988}" xr6:coauthVersionLast="45" xr6:coauthVersionMax="45" xr10:uidLastSave="{00000000-0000-0000-0000-000000000000}"/>
  <bookViews>
    <workbookView xWindow="-108" yWindow="-108" windowWidth="23256" windowHeight="12576" tabRatio="727" xr2:uid="{27B22932-8478-4B2F-8FDF-89765D522813}"/>
  </bookViews>
  <sheets>
    <sheet name="FA index" sheetId="4" r:id="rId1"/>
    <sheet name="First Wing Area Female" sheetId="3" r:id="rId2"/>
    <sheet name="First Wing Lenght Female" sheetId="1" r:id="rId3"/>
    <sheet name="First Wing Area Male" sheetId="5" r:id="rId4"/>
    <sheet name="First Wing Lenght Male" sheetId="6" r:id="rId5"/>
    <sheet name="Hind Wing Area Female" sheetId="7" r:id="rId6"/>
    <sheet name="Forcep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7" l="1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I28" i="7"/>
  <c r="H28" i="7"/>
  <c r="I27" i="7"/>
  <c r="H27" i="7"/>
  <c r="I42" i="7"/>
  <c r="H42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I3" i="7"/>
  <c r="H3" i="7"/>
  <c r="I2" i="7"/>
  <c r="L5" i="7" s="1"/>
  <c r="H2" i="7"/>
  <c r="L6" i="7" l="1"/>
  <c r="I7" i="4"/>
  <c r="J7" i="4" s="1"/>
  <c r="L7" i="4" s="1"/>
  <c r="M7" i="4"/>
  <c r="L6" i="6"/>
  <c r="L5" i="6"/>
  <c r="H30" i="6"/>
  <c r="I30" i="6"/>
  <c r="H31" i="6"/>
  <c r="I31" i="6"/>
  <c r="H32" i="6"/>
  <c r="I32" i="6"/>
  <c r="H33" i="6"/>
  <c r="I33" i="6"/>
  <c r="H34" i="6"/>
  <c r="I34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I6" i="4"/>
  <c r="J6" i="4"/>
  <c r="L6" i="4" s="1"/>
  <c r="M6" i="4"/>
  <c r="H29" i="5"/>
  <c r="I29" i="5"/>
  <c r="H30" i="5"/>
  <c r="I30" i="5"/>
  <c r="H31" i="5"/>
  <c r="I31" i="5"/>
  <c r="H32" i="5"/>
  <c r="I32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34" i="5"/>
  <c r="H34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L5" i="5" s="1"/>
  <c r="I33" i="5"/>
  <c r="H33" i="5"/>
  <c r="M4" i="4"/>
  <c r="I4" i="4"/>
  <c r="J4" i="4" s="1"/>
  <c r="L4" i="4" s="1"/>
  <c r="M8" i="4"/>
  <c r="I8" i="4"/>
  <c r="J8" i="4" s="1"/>
  <c r="L8" i="4" s="1"/>
  <c r="M5" i="4"/>
  <c r="I5" i="4"/>
  <c r="J5" i="4" s="1"/>
  <c r="L5" i="4" s="1"/>
  <c r="L6" i="3"/>
  <c r="L5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L4" i="5" l="1"/>
  <c r="R6" i="2"/>
  <c r="R7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2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2" i="2"/>
  <c r="N3" i="2"/>
  <c r="I2" i="1" l="1"/>
  <c r="I30" i="1" l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L5" i="1"/>
  <c r="I5" i="1"/>
  <c r="H5" i="1"/>
  <c r="I4" i="1"/>
  <c r="H4" i="1"/>
  <c r="I3" i="1"/>
  <c r="H3" i="1"/>
  <c r="H2" i="1"/>
  <c r="L6" i="1" s="1"/>
</calcChain>
</file>

<file path=xl/sharedStrings.xml><?xml version="1.0" encoding="utf-8"?>
<sst xmlns="http://schemas.openxmlformats.org/spreadsheetml/2006/main" count="802" uniqueCount="104">
  <si>
    <t>Fecha</t>
  </si>
  <si>
    <t>Sp</t>
  </si>
  <si>
    <t>Sexo</t>
  </si>
  <si>
    <t>Indiv</t>
  </si>
  <si>
    <t>Longitud</t>
  </si>
  <si>
    <t>Ala 1 Long</t>
  </si>
  <si>
    <t>FA1</t>
  </si>
  <si>
    <t>April/28/2003</t>
  </si>
  <si>
    <t>Sp1</t>
  </si>
  <si>
    <t>F</t>
  </si>
  <si>
    <t>Enero/4/2002</t>
  </si>
  <si>
    <t>Noviembre/30/2001</t>
  </si>
  <si>
    <t>Noviembre/23/2001</t>
  </si>
  <si>
    <t>Febrero/22/2002</t>
  </si>
  <si>
    <t>FA4a</t>
  </si>
  <si>
    <t>Diciembre/13/2002</t>
  </si>
  <si>
    <t>Julio/23/2001</t>
  </si>
  <si>
    <t>Septiembre/30/2002</t>
  </si>
  <si>
    <t>Octubre/11/2002</t>
  </si>
  <si>
    <t>Octubre/12/2001</t>
  </si>
  <si>
    <t>Julio/16/2001</t>
  </si>
  <si>
    <t>Julio/9/2001</t>
  </si>
  <si>
    <t>Noviembre/2/2001</t>
  </si>
  <si>
    <t>Septiembre/28/2001</t>
  </si>
  <si>
    <t>Julio/13/2001</t>
  </si>
  <si>
    <t>Julio/30/2001</t>
  </si>
  <si>
    <t>Julio/27/2001</t>
  </si>
  <si>
    <t>Febrero/3/2003</t>
  </si>
  <si>
    <t>Junio/27/2002</t>
  </si>
  <si>
    <t>Octubre/31/2003</t>
  </si>
  <si>
    <t>Noviembre/28/2003</t>
  </si>
  <si>
    <t>Febrero/27/2004</t>
  </si>
  <si>
    <t>Signed</t>
  </si>
  <si>
    <t>Signed (R-L)</t>
  </si>
  <si>
    <t>Unsigned (|R-L|)</t>
  </si>
  <si>
    <t>Unsinged</t>
  </si>
  <si>
    <t>Forceps</t>
  </si>
  <si>
    <t>Izquierda</t>
  </si>
  <si>
    <t>Derecha</t>
  </si>
  <si>
    <t>Junio/3/2002</t>
  </si>
  <si>
    <t>M</t>
  </si>
  <si>
    <t>Junio/17/2002</t>
  </si>
  <si>
    <t>April/4/2003</t>
  </si>
  <si>
    <t>Agosto/20/2001</t>
  </si>
  <si>
    <t>Agosto/10/2001</t>
  </si>
  <si>
    <t>Agosto/3/2001</t>
  </si>
  <si>
    <t>Agosto/6/2001</t>
  </si>
  <si>
    <t>Enero/14/2002</t>
  </si>
  <si>
    <t>Enero/21/2002</t>
  </si>
  <si>
    <t>Diciembre/3/2001</t>
  </si>
  <si>
    <t>Diciembre/24/2001</t>
  </si>
  <si>
    <t>Febrero/18/2002</t>
  </si>
  <si>
    <t>Marzo/01/2002</t>
  </si>
  <si>
    <t>Mayo/27/2002</t>
  </si>
  <si>
    <t>Mayo/31/2002</t>
  </si>
  <si>
    <t>Junio/10/2002</t>
  </si>
  <si>
    <t>Enero/10/2003</t>
  </si>
  <si>
    <t>Enero/6/2003</t>
  </si>
  <si>
    <t>Enero/17/2003</t>
  </si>
  <si>
    <t>SP1</t>
  </si>
  <si>
    <t>Noviembre/26/2001</t>
  </si>
  <si>
    <t>Octubre/01/2001</t>
  </si>
  <si>
    <t>Octubre/29/2001</t>
  </si>
  <si>
    <t>Octubre/4/2002</t>
  </si>
  <si>
    <t>Septiembre/23/2002</t>
  </si>
  <si>
    <t>Julio/20/2001</t>
  </si>
  <si>
    <t>Agosto/5/2002</t>
  </si>
  <si>
    <t>Diciembre/30/2002</t>
  </si>
  <si>
    <t>Febrero/4/2002</t>
  </si>
  <si>
    <t>Febrero/28/2003</t>
  </si>
  <si>
    <t>Febrero/24/2003</t>
  </si>
  <si>
    <t xml:space="preserve"> Marzo/10/2003</t>
  </si>
  <si>
    <t xml:space="preserve"> Marzo/3/2003</t>
  </si>
  <si>
    <t>Agosto/29/2003</t>
  </si>
  <si>
    <t>Septiembre/29/2003</t>
  </si>
  <si>
    <t>Enero/29/2004</t>
  </si>
  <si>
    <t>Subset</t>
  </si>
  <si>
    <t>Ala 1 area</t>
  </si>
  <si>
    <t xml:space="preserve">Removidos </t>
  </si>
  <si>
    <t>Removidos para Normality</t>
  </si>
  <si>
    <t>Ind:Side</t>
  </si>
  <si>
    <t>ME</t>
  </si>
  <si>
    <t>Replicates</t>
  </si>
  <si>
    <t>Constant</t>
  </si>
  <si>
    <t>SQRT</t>
  </si>
  <si>
    <t>FA10</t>
  </si>
  <si>
    <t>%ME</t>
  </si>
  <si>
    <t>First Wing Area Female</t>
  </si>
  <si>
    <t xml:space="preserve"> </t>
  </si>
  <si>
    <t>April/29/2002</t>
  </si>
  <si>
    <t>Diciembre/17/2001</t>
  </si>
  <si>
    <t>Octubre/26/2001</t>
  </si>
  <si>
    <t>First Wing Area Male</t>
  </si>
  <si>
    <t>First Wing Lenght Female</t>
  </si>
  <si>
    <t>First Wing Lenght Male</t>
  </si>
  <si>
    <t>Ala 2 area</t>
  </si>
  <si>
    <t>Agosto/9/2002</t>
  </si>
  <si>
    <t>Septiembre/13/2002</t>
  </si>
  <si>
    <t>Marzo/29/2002</t>
  </si>
  <si>
    <t>Enero/20/2003</t>
  </si>
  <si>
    <t>Octubre/7/2002</t>
  </si>
  <si>
    <t>Junio/01/2002</t>
  </si>
  <si>
    <t>Junio/14/2002</t>
  </si>
  <si>
    <t>Used for Normality and One sample 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</si>
</sst>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2" borderId="0" xfId="0" applyFont="1" applyFill="1" applyAlignment="1">
      <alignment horizontal="left" vertical="top"/>
    </xf>
    <xf numFmtId="0" fontId="1" fillId="0" borderId="0" xfId="0" applyFont="1"/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98CC-E54B-4234-8F9E-A8CF53855C42}">
  <dimension ref="D3:O8"/>
  <sheetViews>
    <sheetView tabSelected="1" workbookViewId="0">
      <selection activeCell="O15" sqref="O15"/>
    </sheetView>
  </sheetViews>
  <sheetFormatPr defaultRowHeight="14.4" x14ac:dyDescent="0.3"/>
  <cols>
    <col min="4" max="4" width="22.88671875" customWidth="1"/>
    <col min="5" max="5" width="15.109375" customWidth="1"/>
    <col min="6" max="6" width="14.44140625" customWidth="1"/>
    <col min="12" max="12" width="9.88671875" customWidth="1"/>
    <col min="13" max="13" width="11.5546875" customWidth="1"/>
  </cols>
  <sheetData>
    <row r="3" spans="4:15" x14ac:dyDescent="0.3">
      <c r="E3" t="s">
        <v>80</v>
      </c>
      <c r="F3" t="s">
        <v>81</v>
      </c>
      <c r="G3" t="s">
        <v>82</v>
      </c>
      <c r="H3" t="s">
        <v>83</v>
      </c>
      <c r="I3" t="s">
        <v>83</v>
      </c>
      <c r="J3" t="s">
        <v>84</v>
      </c>
      <c r="K3" t="s">
        <v>83</v>
      </c>
      <c r="L3" s="18" t="s">
        <v>85</v>
      </c>
      <c r="M3" s="18" t="s">
        <v>86</v>
      </c>
      <c r="N3" s="18" t="s">
        <v>6</v>
      </c>
      <c r="O3" s="18" t="s">
        <v>14</v>
      </c>
    </row>
    <row r="4" spans="4:15" x14ac:dyDescent="0.3">
      <c r="D4" t="s">
        <v>87</v>
      </c>
      <c r="E4" s="8">
        <v>8.6749999999999994E-5</v>
      </c>
      <c r="F4" s="8">
        <v>1.4193040000000001E-5</v>
      </c>
      <c r="G4" s="8">
        <v>3</v>
      </c>
      <c r="H4" s="8">
        <v>2</v>
      </c>
      <c r="I4" s="8">
        <f>((E4-F4)/G4)*2</f>
        <v>4.8371306666666665E-5</v>
      </c>
      <c r="J4" s="8">
        <f>SQRT(I4)</f>
        <v>6.9549483583033643E-3</v>
      </c>
      <c r="K4" s="8">
        <v>1.798</v>
      </c>
      <c r="L4" s="19">
        <f>J4*K4</f>
        <v>1.250499714822945E-2</v>
      </c>
      <c r="M4" s="19">
        <f>(F4/E4)*100</f>
        <v>16.360853025936599</v>
      </c>
      <c r="N4" s="19">
        <v>6.5000000000000085E-2</v>
      </c>
      <c r="O4" s="19">
        <v>6.1610802083184521E-2</v>
      </c>
    </row>
    <row r="5" spans="4:15" x14ac:dyDescent="0.3">
      <c r="D5" s="16" t="s">
        <v>93</v>
      </c>
      <c r="E5" s="8">
        <v>2.3500000000000001E-3</v>
      </c>
      <c r="F5" s="8">
        <v>4.5119049999999998E-4</v>
      </c>
      <c r="G5" s="8">
        <v>3</v>
      </c>
      <c r="H5" s="8">
        <v>2</v>
      </c>
      <c r="I5" s="8">
        <f>((E5-F5)/G5)*2</f>
        <v>1.265873E-3</v>
      </c>
      <c r="J5" s="8">
        <f>SQRT(I5)</f>
        <v>3.5579109038872798E-2</v>
      </c>
      <c r="K5" s="8">
        <v>0.79800000000000004</v>
      </c>
      <c r="L5" s="19">
        <f>J5*K5</f>
        <v>2.8392129013020493E-2</v>
      </c>
      <c r="M5" s="19">
        <f t="shared" ref="M5" si="0">(F5/E5)*100</f>
        <v>19.199595744680849</v>
      </c>
      <c r="N5" s="19">
        <v>4.3103448275862009E-2</v>
      </c>
      <c r="O5" s="19">
        <v>4.572341488740217E-2</v>
      </c>
    </row>
    <row r="6" spans="4:15" x14ac:dyDescent="0.3">
      <c r="D6" t="s">
        <v>92</v>
      </c>
      <c r="E6" s="8">
        <v>3.9820000000000002E-5</v>
      </c>
      <c r="F6" s="8">
        <v>2.9946169999999999E-6</v>
      </c>
      <c r="G6" s="8">
        <v>3</v>
      </c>
      <c r="H6" s="8">
        <v>2</v>
      </c>
      <c r="I6" s="8">
        <f>((E6-F6)/G6)*2</f>
        <v>2.4550255333333334E-5</v>
      </c>
      <c r="J6" s="8">
        <f>SQRT(I6)</f>
        <v>4.9548214229509155E-3</v>
      </c>
      <c r="K6" s="8">
        <v>2.798</v>
      </c>
      <c r="L6" s="19">
        <f>J6*K6</f>
        <v>1.3863590341416663E-2</v>
      </c>
      <c r="M6" s="19">
        <f>(F6/E6)*100</f>
        <v>7.5203842290306371</v>
      </c>
      <c r="N6" s="19">
        <v>7.5806451612903225E-2</v>
      </c>
      <c r="O6" s="19">
        <v>8.8309622198847679E-2</v>
      </c>
    </row>
    <row r="7" spans="4:15" x14ac:dyDescent="0.3">
      <c r="D7" t="s">
        <v>94</v>
      </c>
      <c r="E7" s="8">
        <v>3.3249999999999998E-3</v>
      </c>
      <c r="F7" s="8">
        <v>6.522222E-4</v>
      </c>
      <c r="G7" s="8">
        <v>3</v>
      </c>
      <c r="H7" s="8">
        <v>2</v>
      </c>
      <c r="I7" s="8">
        <f>((E7-F7)/G7)*2</f>
        <v>1.7818518666666665E-3</v>
      </c>
      <c r="J7" s="8">
        <f>SQRT(I7)</f>
        <v>4.2211987239013829E-2</v>
      </c>
      <c r="K7" s="8">
        <v>3.798</v>
      </c>
      <c r="L7" s="19">
        <f>J7*K7</f>
        <v>0.16032112753377453</v>
      </c>
      <c r="M7" s="19">
        <f>(F7/E7)*100</f>
        <v>19.615705263157896</v>
      </c>
      <c r="N7" s="19">
        <v>6.3030303030303061E-2</v>
      </c>
      <c r="O7" s="19">
        <v>6.6156638555779149E-2</v>
      </c>
    </row>
    <row r="8" spans="4:15" x14ac:dyDescent="0.3">
      <c r="D8" t="s">
        <v>36</v>
      </c>
      <c r="E8" s="8">
        <v>4.2450000000000002E-4</v>
      </c>
      <c r="F8" s="8">
        <v>5.6666670000000002E-5</v>
      </c>
      <c r="G8" s="8">
        <v>3</v>
      </c>
      <c r="H8" s="8">
        <v>2</v>
      </c>
      <c r="I8" s="8">
        <f>((E8-F8)/G8)*2</f>
        <v>2.4522222000000001E-4</v>
      </c>
      <c r="J8" s="8">
        <f>SQRT(I8)</f>
        <v>1.5659572791107679E-2</v>
      </c>
      <c r="K8" s="8">
        <v>0.79800000000000004</v>
      </c>
      <c r="L8" s="19">
        <f>J8*K8</f>
        <v>1.2496339087303928E-2</v>
      </c>
      <c r="M8" s="19">
        <f>(F8/E8)*100</f>
        <v>13.349038869257951</v>
      </c>
      <c r="N8" s="19">
        <v>1.2333333333333333E-2</v>
      </c>
      <c r="O8" s="19">
        <v>1.3034093595723066E-2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49E6-FD6D-443C-B032-872330CCF798}">
  <dimension ref="A1:M30"/>
  <sheetViews>
    <sheetView workbookViewId="0">
      <selection activeCell="K9" sqref="K9:L9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0" t="s">
        <v>77</v>
      </c>
      <c r="G1" s="20"/>
      <c r="H1" s="3" t="s">
        <v>33</v>
      </c>
      <c r="I1" s="3" t="s">
        <v>34</v>
      </c>
      <c r="J1" s="4"/>
      <c r="K1" s="4"/>
      <c r="L1" s="4"/>
    </row>
    <row r="2" spans="1:13" x14ac:dyDescent="0.3">
      <c r="A2" s="13" t="s">
        <v>7</v>
      </c>
      <c r="B2" s="8" t="s">
        <v>8</v>
      </c>
      <c r="C2" s="8" t="s">
        <v>9</v>
      </c>
      <c r="D2" s="14">
        <v>8</v>
      </c>
      <c r="E2" s="14">
        <v>4.1900000000000004</v>
      </c>
      <c r="F2" s="8">
        <v>4.9000000000000004</v>
      </c>
      <c r="G2" s="8">
        <v>4.84</v>
      </c>
      <c r="H2" s="8">
        <f>F2-G2</f>
        <v>6.0000000000000497E-2</v>
      </c>
      <c r="I2" s="6">
        <f>ABS(F2-G2)</f>
        <v>6.0000000000000497E-2</v>
      </c>
      <c r="J2" s="6"/>
      <c r="K2" s="6"/>
      <c r="L2" s="6"/>
    </row>
    <row r="3" spans="1:13" x14ac:dyDescent="0.3">
      <c r="A3" s="13" t="s">
        <v>10</v>
      </c>
      <c r="B3" s="8" t="s">
        <v>8</v>
      </c>
      <c r="C3" s="8" t="s">
        <v>9</v>
      </c>
      <c r="D3" s="8">
        <v>22</v>
      </c>
      <c r="E3" s="8">
        <v>2.76</v>
      </c>
      <c r="F3" s="8">
        <v>4.37</v>
      </c>
      <c r="G3" s="8">
        <v>4.3499999999999996</v>
      </c>
      <c r="H3" s="8">
        <f t="shared" ref="H3:H30" si="0">F3-G3</f>
        <v>2.0000000000000462E-2</v>
      </c>
      <c r="I3" s="6">
        <f t="shared" ref="I3:I30" si="1">ABS(F3-G3)</f>
        <v>2.0000000000000462E-2</v>
      </c>
      <c r="J3" s="6"/>
      <c r="K3" s="6"/>
      <c r="L3" s="6"/>
    </row>
    <row r="4" spans="1:13" x14ac:dyDescent="0.3">
      <c r="A4" s="16" t="s">
        <v>11</v>
      </c>
      <c r="B4" s="8" t="s">
        <v>8</v>
      </c>
      <c r="C4" s="8" t="s">
        <v>9</v>
      </c>
      <c r="D4" s="8">
        <v>29</v>
      </c>
      <c r="E4" s="8">
        <v>2.87</v>
      </c>
      <c r="F4" s="8">
        <v>5.39</v>
      </c>
      <c r="G4" s="8">
        <v>5.3</v>
      </c>
      <c r="H4" s="8">
        <f t="shared" si="0"/>
        <v>8.9999999999999858E-2</v>
      </c>
      <c r="I4" s="6">
        <f t="shared" si="1"/>
        <v>8.9999999999999858E-2</v>
      </c>
      <c r="J4" s="6"/>
      <c r="K4" s="6"/>
      <c r="L4" s="6"/>
    </row>
    <row r="5" spans="1:13" x14ac:dyDescent="0.3">
      <c r="A5" s="16" t="s">
        <v>12</v>
      </c>
      <c r="B5" s="8" t="s">
        <v>8</v>
      </c>
      <c r="C5" s="8" t="s">
        <v>9</v>
      </c>
      <c r="D5" s="8">
        <v>30</v>
      </c>
      <c r="E5" s="8">
        <v>3.42</v>
      </c>
      <c r="F5" s="8">
        <v>5.49</v>
      </c>
      <c r="G5" s="8">
        <v>5.47</v>
      </c>
      <c r="H5" s="8">
        <f t="shared" si="0"/>
        <v>2.0000000000000462E-2</v>
      </c>
      <c r="I5" s="6">
        <f t="shared" si="1"/>
        <v>2.0000000000000462E-2</v>
      </c>
      <c r="J5" s="6"/>
      <c r="K5" s="10" t="s">
        <v>6</v>
      </c>
      <c r="L5" s="10">
        <f>AVERAGE(I2:I29)</f>
        <v>6.5000000000000085E-2</v>
      </c>
      <c r="M5" t="s">
        <v>35</v>
      </c>
    </row>
    <row r="6" spans="1:13" x14ac:dyDescent="0.3">
      <c r="A6" s="13" t="s">
        <v>13</v>
      </c>
      <c r="B6" s="8" t="s">
        <v>8</v>
      </c>
      <c r="C6" s="8" t="s">
        <v>9</v>
      </c>
      <c r="D6" s="8">
        <v>39</v>
      </c>
      <c r="E6" s="8">
        <v>2.99</v>
      </c>
      <c r="F6" s="8">
        <v>5</v>
      </c>
      <c r="G6" s="8">
        <v>4.8899999999999997</v>
      </c>
      <c r="H6" s="8">
        <f t="shared" si="0"/>
        <v>0.11000000000000032</v>
      </c>
      <c r="I6" s="6">
        <f t="shared" si="1"/>
        <v>0.11000000000000032</v>
      </c>
      <c r="J6" s="6"/>
      <c r="K6" s="10" t="s">
        <v>14</v>
      </c>
      <c r="L6" s="10">
        <f xml:space="preserve"> 0.798*(SQRT(_xlfn.VAR.S(H2:H29)))</f>
        <v>6.1610802083184521E-2</v>
      </c>
      <c r="M6" t="s">
        <v>32</v>
      </c>
    </row>
    <row r="7" spans="1:13" x14ac:dyDescent="0.3">
      <c r="A7" s="13" t="s">
        <v>15</v>
      </c>
      <c r="B7" s="8" t="s">
        <v>8</v>
      </c>
      <c r="C7" s="8" t="s">
        <v>9</v>
      </c>
      <c r="D7" s="8">
        <v>43</v>
      </c>
      <c r="E7" s="8">
        <v>3.21</v>
      </c>
      <c r="F7" s="8">
        <v>3.71</v>
      </c>
      <c r="G7" s="8">
        <v>3.61</v>
      </c>
      <c r="H7" s="8">
        <f t="shared" si="0"/>
        <v>0.10000000000000009</v>
      </c>
      <c r="I7" s="6">
        <f t="shared" si="1"/>
        <v>0.10000000000000009</v>
      </c>
      <c r="J7" s="6"/>
      <c r="K7" s="6"/>
      <c r="L7" s="6"/>
    </row>
    <row r="8" spans="1:13" x14ac:dyDescent="0.3">
      <c r="A8" s="13" t="s">
        <v>16</v>
      </c>
      <c r="B8" s="8" t="s">
        <v>8</v>
      </c>
      <c r="C8" s="8" t="s">
        <v>9</v>
      </c>
      <c r="D8" s="8">
        <v>55</v>
      </c>
      <c r="E8" s="8">
        <v>1.71</v>
      </c>
      <c r="F8" s="8">
        <v>5.19</v>
      </c>
      <c r="G8" s="8">
        <v>5.19</v>
      </c>
      <c r="H8" s="8">
        <f t="shared" si="0"/>
        <v>0</v>
      </c>
      <c r="I8" s="6">
        <f t="shared" si="1"/>
        <v>0</v>
      </c>
      <c r="J8" s="6"/>
      <c r="K8" s="6"/>
      <c r="L8" s="6"/>
    </row>
    <row r="9" spans="1:13" x14ac:dyDescent="0.3">
      <c r="A9" s="16" t="s">
        <v>17</v>
      </c>
      <c r="B9" s="8" t="s">
        <v>8</v>
      </c>
      <c r="C9" s="8" t="s">
        <v>9</v>
      </c>
      <c r="D9" s="8">
        <v>69</v>
      </c>
      <c r="E9" s="8">
        <v>3.24</v>
      </c>
      <c r="F9" s="8">
        <v>4.5</v>
      </c>
      <c r="G9" s="8">
        <v>4.54</v>
      </c>
      <c r="H9" s="8">
        <f t="shared" si="0"/>
        <v>-4.0000000000000036E-2</v>
      </c>
      <c r="I9" s="6">
        <f t="shared" si="1"/>
        <v>4.0000000000000036E-2</v>
      </c>
      <c r="J9" s="6"/>
      <c r="K9" s="3" t="s">
        <v>33</v>
      </c>
      <c r="L9" s="9" t="s">
        <v>103</v>
      </c>
    </row>
    <row r="10" spans="1:13" x14ac:dyDescent="0.3">
      <c r="A10" s="13" t="s">
        <v>18</v>
      </c>
      <c r="B10" s="8" t="s">
        <v>8</v>
      </c>
      <c r="C10" s="8" t="s">
        <v>9</v>
      </c>
      <c r="D10" s="8">
        <v>70</v>
      </c>
      <c r="E10" s="8">
        <v>3.76</v>
      </c>
      <c r="F10" s="8">
        <v>4.96</v>
      </c>
      <c r="G10" s="8">
        <v>4.95</v>
      </c>
      <c r="H10" s="8">
        <f t="shared" si="0"/>
        <v>9.9999999999997868E-3</v>
      </c>
      <c r="I10" s="6">
        <f t="shared" si="1"/>
        <v>9.9999999999997868E-3</v>
      </c>
      <c r="J10" s="6"/>
      <c r="K10" s="6"/>
      <c r="L10" s="6"/>
    </row>
    <row r="11" spans="1:13" x14ac:dyDescent="0.3">
      <c r="A11" s="13" t="s">
        <v>19</v>
      </c>
      <c r="B11" s="8" t="s">
        <v>8</v>
      </c>
      <c r="C11" s="8" t="s">
        <v>9</v>
      </c>
      <c r="D11" s="8">
        <v>72</v>
      </c>
      <c r="E11" s="8">
        <v>3.99</v>
      </c>
      <c r="F11" s="8">
        <v>5.14</v>
      </c>
      <c r="G11" s="8">
        <v>5.25</v>
      </c>
      <c r="H11" s="8">
        <f t="shared" si="0"/>
        <v>-0.11000000000000032</v>
      </c>
      <c r="I11" s="6">
        <f t="shared" si="1"/>
        <v>0.11000000000000032</v>
      </c>
      <c r="J11" s="6"/>
      <c r="K11" s="6"/>
      <c r="L11" s="6"/>
    </row>
    <row r="12" spans="1:13" x14ac:dyDescent="0.3">
      <c r="A12" s="13" t="s">
        <v>20</v>
      </c>
      <c r="B12" s="8" t="s">
        <v>8</v>
      </c>
      <c r="C12" s="8" t="s">
        <v>9</v>
      </c>
      <c r="D12" s="8">
        <v>76</v>
      </c>
      <c r="E12" s="8">
        <v>3.88</v>
      </c>
      <c r="F12" s="8">
        <v>5.53</v>
      </c>
      <c r="G12" s="8">
        <v>5.67</v>
      </c>
      <c r="H12" s="8">
        <f t="shared" si="0"/>
        <v>-0.13999999999999968</v>
      </c>
      <c r="I12" s="6">
        <f t="shared" si="1"/>
        <v>0.13999999999999968</v>
      </c>
      <c r="J12" s="6"/>
      <c r="K12" s="6"/>
      <c r="L12" s="6"/>
    </row>
    <row r="13" spans="1:13" x14ac:dyDescent="0.3">
      <c r="A13" s="13" t="s">
        <v>21</v>
      </c>
      <c r="B13" s="8" t="s">
        <v>8</v>
      </c>
      <c r="C13" s="8" t="s">
        <v>9</v>
      </c>
      <c r="D13" s="8">
        <v>78</v>
      </c>
      <c r="E13" s="8">
        <v>4.59</v>
      </c>
      <c r="F13" s="8">
        <v>6.68</v>
      </c>
      <c r="G13" s="8">
        <v>6.64</v>
      </c>
      <c r="H13" s="8">
        <f t="shared" si="0"/>
        <v>4.0000000000000036E-2</v>
      </c>
      <c r="I13" s="6">
        <f t="shared" si="1"/>
        <v>4.0000000000000036E-2</v>
      </c>
      <c r="J13" s="6"/>
      <c r="K13" s="6"/>
      <c r="L13" s="6"/>
    </row>
    <row r="14" spans="1:13" x14ac:dyDescent="0.3">
      <c r="A14" s="16" t="s">
        <v>22</v>
      </c>
      <c r="B14" s="8" t="s">
        <v>8</v>
      </c>
      <c r="C14" s="8" t="s">
        <v>9</v>
      </c>
      <c r="D14" s="8">
        <v>82</v>
      </c>
      <c r="E14" s="8">
        <v>3.4</v>
      </c>
      <c r="F14" s="8">
        <v>5.01</v>
      </c>
      <c r="G14" s="8">
        <v>4.8499999999999996</v>
      </c>
      <c r="H14" s="8">
        <f t="shared" si="0"/>
        <v>0.16000000000000014</v>
      </c>
      <c r="I14" s="6">
        <f t="shared" si="1"/>
        <v>0.16000000000000014</v>
      </c>
      <c r="J14" s="6"/>
      <c r="K14" s="6"/>
      <c r="L14" s="6"/>
    </row>
    <row r="15" spans="1:13" x14ac:dyDescent="0.3">
      <c r="A15" s="16" t="s">
        <v>23</v>
      </c>
      <c r="B15" s="8" t="s">
        <v>8</v>
      </c>
      <c r="C15" s="8" t="s">
        <v>9</v>
      </c>
      <c r="D15" s="8">
        <v>83</v>
      </c>
      <c r="E15" s="8">
        <v>4.12</v>
      </c>
      <c r="F15" s="8">
        <v>4.63</v>
      </c>
      <c r="G15" s="8">
        <v>4.67</v>
      </c>
      <c r="H15" s="8">
        <f t="shared" si="0"/>
        <v>-4.0000000000000036E-2</v>
      </c>
      <c r="I15" s="6">
        <f t="shared" si="1"/>
        <v>4.0000000000000036E-2</v>
      </c>
      <c r="J15" s="6"/>
      <c r="K15" s="6"/>
      <c r="L15" s="6"/>
    </row>
    <row r="16" spans="1:13" x14ac:dyDescent="0.3">
      <c r="A16" s="13" t="s">
        <v>24</v>
      </c>
      <c r="B16" s="8" t="s">
        <v>8</v>
      </c>
      <c r="C16" s="8" t="s">
        <v>9</v>
      </c>
      <c r="D16" s="8">
        <v>87</v>
      </c>
      <c r="E16" s="8">
        <v>4</v>
      </c>
      <c r="F16" s="8">
        <v>6.29</v>
      </c>
      <c r="G16" s="8">
        <v>6.27</v>
      </c>
      <c r="H16" s="8">
        <f t="shared" si="0"/>
        <v>2.0000000000000462E-2</v>
      </c>
      <c r="I16" s="6">
        <f t="shared" si="1"/>
        <v>2.0000000000000462E-2</v>
      </c>
      <c r="J16" s="6"/>
      <c r="K16" s="6"/>
      <c r="L16" s="6"/>
    </row>
    <row r="17" spans="1:12" x14ac:dyDescent="0.3">
      <c r="A17" s="13" t="s">
        <v>25</v>
      </c>
      <c r="B17" s="8" t="s">
        <v>8</v>
      </c>
      <c r="C17" s="8" t="s">
        <v>9</v>
      </c>
      <c r="D17" s="8">
        <v>104</v>
      </c>
      <c r="E17" s="8">
        <v>2.74</v>
      </c>
      <c r="F17" s="8">
        <v>5.32</v>
      </c>
      <c r="G17" s="8">
        <v>5.36</v>
      </c>
      <c r="H17" s="8">
        <f t="shared" si="0"/>
        <v>-4.0000000000000036E-2</v>
      </c>
      <c r="I17" s="6">
        <f t="shared" si="1"/>
        <v>4.0000000000000036E-2</v>
      </c>
      <c r="J17" s="6"/>
      <c r="K17" s="6"/>
      <c r="L17" s="6"/>
    </row>
    <row r="18" spans="1:12" x14ac:dyDescent="0.3">
      <c r="A18" s="13" t="s">
        <v>26</v>
      </c>
      <c r="B18" s="8" t="s">
        <v>8</v>
      </c>
      <c r="C18" s="8" t="s">
        <v>9</v>
      </c>
      <c r="D18" s="8">
        <v>110</v>
      </c>
      <c r="E18" s="8">
        <v>3.21</v>
      </c>
      <c r="F18" s="8">
        <v>6</v>
      </c>
      <c r="G18" s="8">
        <v>5.83</v>
      </c>
      <c r="H18" s="8">
        <f t="shared" si="0"/>
        <v>0.16999999999999993</v>
      </c>
      <c r="I18" s="6">
        <f t="shared" si="1"/>
        <v>0.16999999999999993</v>
      </c>
      <c r="J18" s="6"/>
      <c r="K18" s="6"/>
      <c r="L18" s="6"/>
    </row>
    <row r="19" spans="1:12" x14ac:dyDescent="0.3">
      <c r="A19" s="13" t="s">
        <v>27</v>
      </c>
      <c r="B19" s="8" t="s">
        <v>8</v>
      </c>
      <c r="C19" s="8" t="s">
        <v>9</v>
      </c>
      <c r="D19" s="8">
        <v>121</v>
      </c>
      <c r="E19" s="8">
        <v>5.0599999999999996</v>
      </c>
      <c r="F19" s="8">
        <v>5.47</v>
      </c>
      <c r="G19" s="8">
        <v>5.33</v>
      </c>
      <c r="H19" s="8">
        <f t="shared" si="0"/>
        <v>0.13999999999999968</v>
      </c>
      <c r="I19" s="6">
        <f t="shared" si="1"/>
        <v>0.13999999999999968</v>
      </c>
      <c r="J19" s="6"/>
      <c r="K19" s="6"/>
      <c r="L19" s="6"/>
    </row>
    <row r="20" spans="1:12" x14ac:dyDescent="0.3">
      <c r="A20" s="13" t="s">
        <v>28</v>
      </c>
      <c r="B20" s="8" t="s">
        <v>8</v>
      </c>
      <c r="C20" s="8" t="s">
        <v>9</v>
      </c>
      <c r="D20" s="8">
        <v>125</v>
      </c>
      <c r="E20" s="8">
        <v>3.92</v>
      </c>
      <c r="F20" s="8">
        <v>5.22</v>
      </c>
      <c r="G20" s="8">
        <v>5.25</v>
      </c>
      <c r="H20" s="8">
        <f t="shared" si="0"/>
        <v>-3.0000000000000249E-2</v>
      </c>
      <c r="I20" s="6">
        <f t="shared" si="1"/>
        <v>3.0000000000000249E-2</v>
      </c>
      <c r="J20" s="6"/>
      <c r="K20" s="6"/>
      <c r="L20" s="6"/>
    </row>
    <row r="21" spans="1:12" x14ac:dyDescent="0.3">
      <c r="A21" s="13" t="s">
        <v>28</v>
      </c>
      <c r="B21" s="8" t="s">
        <v>8</v>
      </c>
      <c r="C21" s="8" t="s">
        <v>9</v>
      </c>
      <c r="D21" s="8">
        <v>128</v>
      </c>
      <c r="E21" s="8">
        <v>3.92</v>
      </c>
      <c r="F21" s="8">
        <v>5.55</v>
      </c>
      <c r="G21" s="8">
        <v>5.48</v>
      </c>
      <c r="H21" s="8">
        <f t="shared" si="0"/>
        <v>6.9999999999999396E-2</v>
      </c>
      <c r="I21" s="6">
        <f t="shared" si="1"/>
        <v>6.9999999999999396E-2</v>
      </c>
      <c r="J21" s="6"/>
      <c r="K21" s="6"/>
      <c r="L21" s="6"/>
    </row>
    <row r="22" spans="1:12" x14ac:dyDescent="0.3">
      <c r="A22" s="13" t="s">
        <v>28</v>
      </c>
      <c r="B22" s="8" t="s">
        <v>8</v>
      </c>
      <c r="C22" s="8" t="s">
        <v>9</v>
      </c>
      <c r="D22" s="8">
        <v>129</v>
      </c>
      <c r="E22" s="8">
        <v>4.3499999999999996</v>
      </c>
      <c r="F22" s="8">
        <v>5.83</v>
      </c>
      <c r="G22" s="8">
        <v>5.81</v>
      </c>
      <c r="H22" s="8">
        <f t="shared" si="0"/>
        <v>2.0000000000000462E-2</v>
      </c>
      <c r="I22" s="6">
        <f t="shared" si="1"/>
        <v>2.0000000000000462E-2</v>
      </c>
      <c r="J22" s="6"/>
      <c r="K22" s="6"/>
      <c r="L22" s="6"/>
    </row>
    <row r="23" spans="1:12" x14ac:dyDescent="0.3">
      <c r="A23" s="13" t="s">
        <v>29</v>
      </c>
      <c r="B23" s="8" t="s">
        <v>8</v>
      </c>
      <c r="C23" s="8" t="s">
        <v>9</v>
      </c>
      <c r="D23" s="8">
        <v>134</v>
      </c>
      <c r="E23" s="8">
        <v>3.91</v>
      </c>
      <c r="F23" s="8">
        <v>4.8</v>
      </c>
      <c r="G23" s="8">
        <v>4.72</v>
      </c>
      <c r="H23" s="8">
        <f t="shared" si="0"/>
        <v>8.0000000000000071E-2</v>
      </c>
      <c r="I23" s="6">
        <f t="shared" si="1"/>
        <v>8.0000000000000071E-2</v>
      </c>
      <c r="J23" s="6"/>
      <c r="K23" s="6"/>
      <c r="L23" s="6"/>
    </row>
    <row r="24" spans="1:12" x14ac:dyDescent="0.3">
      <c r="A24" s="13" t="s">
        <v>30</v>
      </c>
      <c r="B24" s="8" t="s">
        <v>8</v>
      </c>
      <c r="C24" s="8" t="s">
        <v>9</v>
      </c>
      <c r="D24" s="8">
        <v>137</v>
      </c>
      <c r="E24" s="8">
        <v>4.3</v>
      </c>
      <c r="F24" s="8">
        <v>4.92</v>
      </c>
      <c r="G24" s="8">
        <v>4.8</v>
      </c>
      <c r="H24" s="8">
        <f t="shared" si="0"/>
        <v>0.12000000000000011</v>
      </c>
      <c r="I24" s="6">
        <f t="shared" si="1"/>
        <v>0.12000000000000011</v>
      </c>
      <c r="J24" s="6"/>
      <c r="K24" s="6"/>
      <c r="L24" s="6"/>
    </row>
    <row r="25" spans="1:12" x14ac:dyDescent="0.3">
      <c r="A25" s="13" t="s">
        <v>30</v>
      </c>
      <c r="B25" s="8" t="s">
        <v>8</v>
      </c>
      <c r="C25" s="8" t="s">
        <v>9</v>
      </c>
      <c r="D25" s="8">
        <v>138</v>
      </c>
      <c r="E25" s="8">
        <v>3.89</v>
      </c>
      <c r="F25" s="8">
        <v>5.34</v>
      </c>
      <c r="G25" s="8">
        <v>5.32</v>
      </c>
      <c r="H25" s="8">
        <f t="shared" si="0"/>
        <v>1.9999999999999574E-2</v>
      </c>
      <c r="I25" s="6">
        <f t="shared" si="1"/>
        <v>1.9999999999999574E-2</v>
      </c>
      <c r="J25" s="6"/>
      <c r="K25" s="6"/>
      <c r="L25" s="6"/>
    </row>
    <row r="26" spans="1:12" x14ac:dyDescent="0.3">
      <c r="A26" s="13" t="s">
        <v>31</v>
      </c>
      <c r="B26" s="8" t="s">
        <v>8</v>
      </c>
      <c r="C26" s="8" t="s">
        <v>9</v>
      </c>
      <c r="D26" s="8">
        <v>141</v>
      </c>
      <c r="E26" s="8">
        <v>3.59</v>
      </c>
      <c r="F26" s="8">
        <v>4.9800000000000004</v>
      </c>
      <c r="G26" s="8">
        <v>4.97</v>
      </c>
      <c r="H26" s="8">
        <f t="shared" si="0"/>
        <v>1.0000000000000675E-2</v>
      </c>
      <c r="I26" s="6">
        <f t="shared" si="1"/>
        <v>1.0000000000000675E-2</v>
      </c>
      <c r="J26" s="6"/>
      <c r="K26" s="6"/>
      <c r="L26" s="6"/>
    </row>
    <row r="27" spans="1:12" x14ac:dyDescent="0.3">
      <c r="A27" s="13" t="s">
        <v>31</v>
      </c>
      <c r="B27" s="8" t="s">
        <v>8</v>
      </c>
      <c r="C27" s="8" t="s">
        <v>9</v>
      </c>
      <c r="D27" s="8">
        <v>142</v>
      </c>
      <c r="E27" s="8">
        <v>4.01</v>
      </c>
      <c r="F27" s="8">
        <v>5.25</v>
      </c>
      <c r="G27" s="8">
        <v>5.32</v>
      </c>
      <c r="H27" s="8">
        <f t="shared" si="0"/>
        <v>-7.0000000000000284E-2</v>
      </c>
      <c r="I27" s="6">
        <f t="shared" si="1"/>
        <v>7.0000000000000284E-2</v>
      </c>
      <c r="J27" s="6"/>
      <c r="K27" s="6"/>
      <c r="L27" s="6"/>
    </row>
    <row r="28" spans="1:12" x14ac:dyDescent="0.3">
      <c r="A28" s="13" t="s">
        <v>31</v>
      </c>
      <c r="B28" s="8" t="s">
        <v>8</v>
      </c>
      <c r="C28" s="8" t="s">
        <v>9</v>
      </c>
      <c r="D28" s="8">
        <v>145</v>
      </c>
      <c r="E28" s="8">
        <v>3.4</v>
      </c>
      <c r="F28" s="8">
        <v>4.62</v>
      </c>
      <c r="G28" s="8">
        <v>4.57</v>
      </c>
      <c r="H28" s="8">
        <f t="shared" si="0"/>
        <v>4.9999999999999822E-2</v>
      </c>
      <c r="I28" s="6">
        <f t="shared" si="1"/>
        <v>4.9999999999999822E-2</v>
      </c>
      <c r="K28" s="6"/>
      <c r="L28" s="6"/>
    </row>
    <row r="29" spans="1:12" x14ac:dyDescent="0.3">
      <c r="A29" s="13" t="s">
        <v>31</v>
      </c>
      <c r="B29" s="8" t="s">
        <v>8</v>
      </c>
      <c r="C29" s="8" t="s">
        <v>9</v>
      </c>
      <c r="D29" s="8">
        <v>146</v>
      </c>
      <c r="E29" s="8">
        <v>3.67</v>
      </c>
      <c r="F29" s="8">
        <v>4.82</v>
      </c>
      <c r="G29" s="8">
        <v>4.8600000000000003</v>
      </c>
      <c r="H29" s="8">
        <f t="shared" si="0"/>
        <v>-4.0000000000000036E-2</v>
      </c>
      <c r="I29" s="6">
        <f t="shared" si="1"/>
        <v>4.0000000000000036E-2</v>
      </c>
      <c r="J29" s="6"/>
      <c r="K29" s="6"/>
      <c r="L29" s="6"/>
    </row>
    <row r="30" spans="1:12" x14ac:dyDescent="0.3">
      <c r="A30" s="13" t="s">
        <v>26</v>
      </c>
      <c r="B30" s="8" t="s">
        <v>8</v>
      </c>
      <c r="C30" s="8" t="s">
        <v>9</v>
      </c>
      <c r="D30" s="8">
        <v>109</v>
      </c>
      <c r="E30" s="8">
        <v>4.9000000000000004</v>
      </c>
      <c r="F30" s="8">
        <v>5.84</v>
      </c>
      <c r="G30" s="8">
        <v>5.59</v>
      </c>
      <c r="H30" s="15">
        <f t="shared" si="0"/>
        <v>0.25</v>
      </c>
      <c r="I30" s="15">
        <f t="shared" si="1"/>
        <v>0.25</v>
      </c>
      <c r="J30" s="17" t="s">
        <v>79</v>
      </c>
      <c r="K30" s="6"/>
      <c r="L30" s="6"/>
    </row>
  </sheetData>
  <mergeCells count="1"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07DE2-C6B7-448C-BEB1-48A395FE26B3}">
  <dimension ref="A1:M30"/>
  <sheetViews>
    <sheetView workbookViewId="0">
      <selection activeCell="K9" sqref="K9:L9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0" t="s">
        <v>5</v>
      </c>
      <c r="G1" s="20"/>
      <c r="H1" s="3" t="s">
        <v>33</v>
      </c>
      <c r="I1" s="3" t="s">
        <v>34</v>
      </c>
      <c r="J1" s="4"/>
      <c r="K1" s="4"/>
      <c r="L1" s="4"/>
    </row>
    <row r="2" spans="1:13" x14ac:dyDescent="0.3">
      <c r="A2" s="5" t="s">
        <v>7</v>
      </c>
      <c r="B2" s="6" t="s">
        <v>8</v>
      </c>
      <c r="C2" s="6" t="s">
        <v>9</v>
      </c>
      <c r="D2" s="7">
        <v>8</v>
      </c>
      <c r="E2" s="7">
        <v>4.1900000000000004</v>
      </c>
      <c r="F2" s="6">
        <v>4.0599999999999996</v>
      </c>
      <c r="G2" s="6">
        <v>4.01</v>
      </c>
      <c r="H2" s="8">
        <f>F2-G2</f>
        <v>4.9999999999999822E-2</v>
      </c>
      <c r="I2" s="6">
        <f>ABS(F2-G2)</f>
        <v>4.9999999999999822E-2</v>
      </c>
      <c r="J2" s="6"/>
      <c r="K2" s="6"/>
      <c r="L2" s="6"/>
    </row>
    <row r="3" spans="1:13" x14ac:dyDescent="0.3">
      <c r="A3" s="5" t="s">
        <v>10</v>
      </c>
      <c r="B3" s="6" t="s">
        <v>8</v>
      </c>
      <c r="C3" s="6" t="s">
        <v>9</v>
      </c>
      <c r="D3" s="6">
        <v>22</v>
      </c>
      <c r="E3" s="6">
        <v>2.76</v>
      </c>
      <c r="F3" s="6">
        <v>3.74</v>
      </c>
      <c r="G3" s="6">
        <v>3.75</v>
      </c>
      <c r="H3" s="8">
        <f t="shared" ref="H3:H30" si="0">F3-G3</f>
        <v>-9.9999999999997868E-3</v>
      </c>
      <c r="I3" s="6">
        <f t="shared" ref="I3:I30" si="1">ABS(F3-G3)</f>
        <v>9.9999999999997868E-3</v>
      </c>
      <c r="J3" s="6"/>
      <c r="K3" s="6"/>
      <c r="L3" s="6"/>
    </row>
    <row r="4" spans="1:13" x14ac:dyDescent="0.3">
      <c r="A4" s="9" t="s">
        <v>11</v>
      </c>
      <c r="B4" s="6" t="s">
        <v>8</v>
      </c>
      <c r="C4" s="6" t="s">
        <v>9</v>
      </c>
      <c r="D4" s="6">
        <v>29</v>
      </c>
      <c r="E4" s="6">
        <v>2.87</v>
      </c>
      <c r="F4" s="6">
        <v>4.08</v>
      </c>
      <c r="G4" s="6">
        <v>4.05</v>
      </c>
      <c r="H4" s="8">
        <f t="shared" si="0"/>
        <v>3.0000000000000249E-2</v>
      </c>
      <c r="I4" s="6">
        <f t="shared" si="1"/>
        <v>3.0000000000000249E-2</v>
      </c>
      <c r="J4" s="6"/>
      <c r="K4" s="6"/>
      <c r="L4" s="6"/>
    </row>
    <row r="5" spans="1:13" x14ac:dyDescent="0.3">
      <c r="A5" s="9" t="s">
        <v>12</v>
      </c>
      <c r="B5" s="6" t="s">
        <v>8</v>
      </c>
      <c r="C5" s="6" t="s">
        <v>9</v>
      </c>
      <c r="D5" s="6">
        <v>30</v>
      </c>
      <c r="E5" s="6">
        <v>3.42</v>
      </c>
      <c r="F5" s="6">
        <v>4.1100000000000003</v>
      </c>
      <c r="G5" s="6">
        <v>4.07</v>
      </c>
      <c r="H5" s="8">
        <f t="shared" si="0"/>
        <v>4.0000000000000036E-2</v>
      </c>
      <c r="I5" s="6">
        <f t="shared" si="1"/>
        <v>4.0000000000000036E-2</v>
      </c>
      <c r="J5" s="6"/>
      <c r="K5" s="10" t="s">
        <v>6</v>
      </c>
      <c r="L5" s="10">
        <f>AVERAGE(I2:I30)</f>
        <v>4.3103448275862009E-2</v>
      </c>
      <c r="M5" t="s">
        <v>35</v>
      </c>
    </row>
    <row r="6" spans="1:13" x14ac:dyDescent="0.3">
      <c r="A6" s="5" t="s">
        <v>13</v>
      </c>
      <c r="B6" s="6" t="s">
        <v>8</v>
      </c>
      <c r="C6" s="6" t="s">
        <v>9</v>
      </c>
      <c r="D6" s="6">
        <v>39</v>
      </c>
      <c r="E6" s="6">
        <v>2.99</v>
      </c>
      <c r="F6" s="6">
        <v>3.96</v>
      </c>
      <c r="G6" s="6">
        <v>3.84</v>
      </c>
      <c r="H6" s="8">
        <f t="shared" si="0"/>
        <v>0.12000000000000011</v>
      </c>
      <c r="I6" s="6">
        <f t="shared" si="1"/>
        <v>0.12000000000000011</v>
      </c>
      <c r="J6" s="6"/>
      <c r="K6" s="10" t="s">
        <v>14</v>
      </c>
      <c r="L6" s="10">
        <f xml:space="preserve"> 0.798*(SQRT(_xlfn.VAR.S(H2:H30)))</f>
        <v>4.572341488740217E-2</v>
      </c>
      <c r="M6" t="s">
        <v>32</v>
      </c>
    </row>
    <row r="7" spans="1:13" x14ac:dyDescent="0.3">
      <c r="A7" s="5" t="s">
        <v>15</v>
      </c>
      <c r="B7" s="6" t="s">
        <v>8</v>
      </c>
      <c r="C7" s="6" t="s">
        <v>9</v>
      </c>
      <c r="D7" s="6">
        <v>43</v>
      </c>
      <c r="E7" s="6">
        <v>3.21</v>
      </c>
      <c r="F7" s="6">
        <v>3.39</v>
      </c>
      <c r="G7" s="6">
        <v>3.27</v>
      </c>
      <c r="H7" s="8">
        <f t="shared" si="0"/>
        <v>0.12000000000000011</v>
      </c>
      <c r="I7" s="6">
        <f t="shared" si="1"/>
        <v>0.12000000000000011</v>
      </c>
      <c r="J7" s="6"/>
      <c r="K7" s="6"/>
      <c r="L7" s="6"/>
    </row>
    <row r="8" spans="1:13" x14ac:dyDescent="0.3">
      <c r="A8" s="5" t="s">
        <v>16</v>
      </c>
      <c r="B8" s="6" t="s">
        <v>8</v>
      </c>
      <c r="C8" s="6" t="s">
        <v>9</v>
      </c>
      <c r="D8" s="6">
        <v>55</v>
      </c>
      <c r="E8" s="6">
        <v>1.71</v>
      </c>
      <c r="F8" s="6">
        <v>4.08</v>
      </c>
      <c r="G8" s="6">
        <v>4.09</v>
      </c>
      <c r="H8" s="8">
        <f t="shared" si="0"/>
        <v>-9.9999999999997868E-3</v>
      </c>
      <c r="I8" s="6">
        <f t="shared" si="1"/>
        <v>9.9999999999997868E-3</v>
      </c>
      <c r="J8" s="6"/>
      <c r="K8" s="6"/>
      <c r="L8" s="6"/>
    </row>
    <row r="9" spans="1:13" x14ac:dyDescent="0.3">
      <c r="A9" s="9" t="s">
        <v>17</v>
      </c>
      <c r="B9" s="6" t="s">
        <v>8</v>
      </c>
      <c r="C9" s="6" t="s">
        <v>9</v>
      </c>
      <c r="D9" s="6">
        <v>69</v>
      </c>
      <c r="E9" s="6">
        <v>3.24</v>
      </c>
      <c r="F9" s="6">
        <v>3.81</v>
      </c>
      <c r="G9" s="6">
        <v>3.72</v>
      </c>
      <c r="H9" s="8">
        <f t="shared" si="0"/>
        <v>8.9999999999999858E-2</v>
      </c>
      <c r="I9" s="6">
        <f t="shared" si="1"/>
        <v>8.9999999999999858E-2</v>
      </c>
      <c r="J9" s="6"/>
      <c r="K9" s="3" t="s">
        <v>33</v>
      </c>
      <c r="L9" s="9" t="s">
        <v>103</v>
      </c>
    </row>
    <row r="10" spans="1:13" x14ac:dyDescent="0.3">
      <c r="A10" s="5" t="s">
        <v>18</v>
      </c>
      <c r="B10" s="6" t="s">
        <v>8</v>
      </c>
      <c r="C10" s="6" t="s">
        <v>9</v>
      </c>
      <c r="D10" s="6">
        <v>70</v>
      </c>
      <c r="E10" s="6">
        <v>3.76</v>
      </c>
      <c r="F10" s="6">
        <v>4.01</v>
      </c>
      <c r="G10" s="6">
        <v>4.01</v>
      </c>
      <c r="H10" s="8">
        <f t="shared" si="0"/>
        <v>0</v>
      </c>
      <c r="I10" s="6">
        <f t="shared" si="1"/>
        <v>0</v>
      </c>
      <c r="J10" s="6"/>
      <c r="K10" s="6"/>
      <c r="L10" s="6"/>
    </row>
    <row r="11" spans="1:13" x14ac:dyDescent="0.3">
      <c r="A11" s="5" t="s">
        <v>19</v>
      </c>
      <c r="B11" s="6" t="s">
        <v>8</v>
      </c>
      <c r="C11" s="6" t="s">
        <v>9</v>
      </c>
      <c r="D11" s="6">
        <v>72</v>
      </c>
      <c r="E11" s="6">
        <v>3.99</v>
      </c>
      <c r="F11" s="6">
        <v>4.0999999999999996</v>
      </c>
      <c r="G11" s="6">
        <v>4.07</v>
      </c>
      <c r="H11" s="8">
        <f t="shared" si="0"/>
        <v>2.9999999999999361E-2</v>
      </c>
      <c r="I11" s="6">
        <f t="shared" si="1"/>
        <v>2.9999999999999361E-2</v>
      </c>
      <c r="J11" s="6"/>
      <c r="K11" s="6"/>
      <c r="L11" s="6"/>
    </row>
    <row r="12" spans="1:13" x14ac:dyDescent="0.3">
      <c r="A12" s="5" t="s">
        <v>20</v>
      </c>
      <c r="B12" s="6" t="s">
        <v>8</v>
      </c>
      <c r="C12" s="6" t="s">
        <v>9</v>
      </c>
      <c r="D12" s="6">
        <v>76</v>
      </c>
      <c r="E12" s="6">
        <v>3.88</v>
      </c>
      <c r="F12" s="6">
        <v>4.1500000000000004</v>
      </c>
      <c r="G12" s="6">
        <v>4.3</v>
      </c>
      <c r="H12" s="8">
        <f t="shared" si="0"/>
        <v>-0.14999999999999947</v>
      </c>
      <c r="I12" s="6">
        <f t="shared" si="1"/>
        <v>0.14999999999999947</v>
      </c>
      <c r="J12" s="6"/>
      <c r="K12" s="6"/>
      <c r="L12" s="6"/>
    </row>
    <row r="13" spans="1:13" x14ac:dyDescent="0.3">
      <c r="A13" s="5" t="s">
        <v>21</v>
      </c>
      <c r="B13" s="6" t="s">
        <v>8</v>
      </c>
      <c r="C13" s="6" t="s">
        <v>9</v>
      </c>
      <c r="D13" s="6">
        <v>78</v>
      </c>
      <c r="E13" s="6">
        <v>4.59</v>
      </c>
      <c r="F13" s="6">
        <v>4.47</v>
      </c>
      <c r="G13" s="6">
        <v>4.43</v>
      </c>
      <c r="H13" s="8">
        <f t="shared" si="0"/>
        <v>4.0000000000000036E-2</v>
      </c>
      <c r="I13" s="6">
        <f t="shared" si="1"/>
        <v>4.0000000000000036E-2</v>
      </c>
      <c r="J13" s="6"/>
      <c r="K13" s="6"/>
      <c r="L13" s="6"/>
    </row>
    <row r="14" spans="1:13" x14ac:dyDescent="0.3">
      <c r="A14" s="9" t="s">
        <v>22</v>
      </c>
      <c r="B14" s="6" t="s">
        <v>8</v>
      </c>
      <c r="C14" s="6" t="s">
        <v>9</v>
      </c>
      <c r="D14" s="6">
        <v>82</v>
      </c>
      <c r="E14" s="6">
        <v>3.4</v>
      </c>
      <c r="F14" s="6">
        <v>3.87</v>
      </c>
      <c r="G14" s="6">
        <v>3.84</v>
      </c>
      <c r="H14" s="8">
        <f t="shared" si="0"/>
        <v>3.0000000000000249E-2</v>
      </c>
      <c r="I14" s="6">
        <f t="shared" si="1"/>
        <v>3.0000000000000249E-2</v>
      </c>
      <c r="J14" s="6"/>
      <c r="K14" s="6"/>
      <c r="L14" s="6"/>
    </row>
    <row r="15" spans="1:13" x14ac:dyDescent="0.3">
      <c r="A15" s="9" t="s">
        <v>23</v>
      </c>
      <c r="B15" s="6" t="s">
        <v>8</v>
      </c>
      <c r="C15" s="6" t="s">
        <v>9</v>
      </c>
      <c r="D15" s="6">
        <v>83</v>
      </c>
      <c r="E15" s="6">
        <v>4.12</v>
      </c>
      <c r="F15" s="6">
        <v>3.81</v>
      </c>
      <c r="G15" s="6">
        <v>3.84</v>
      </c>
      <c r="H15" s="8">
        <f t="shared" si="0"/>
        <v>-2.9999999999999805E-2</v>
      </c>
      <c r="I15" s="6">
        <f t="shared" si="1"/>
        <v>2.9999999999999805E-2</v>
      </c>
      <c r="J15" s="6"/>
      <c r="K15" s="6"/>
      <c r="L15" s="6"/>
    </row>
    <row r="16" spans="1:13" x14ac:dyDescent="0.3">
      <c r="A16" s="5" t="s">
        <v>24</v>
      </c>
      <c r="B16" s="6" t="s">
        <v>8</v>
      </c>
      <c r="C16" s="6" t="s">
        <v>9</v>
      </c>
      <c r="D16" s="6">
        <v>87</v>
      </c>
      <c r="E16" s="6">
        <v>4</v>
      </c>
      <c r="F16" s="6">
        <v>4.47</v>
      </c>
      <c r="G16" s="6">
        <v>4.5</v>
      </c>
      <c r="H16" s="8">
        <f t="shared" si="0"/>
        <v>-3.0000000000000249E-2</v>
      </c>
      <c r="I16" s="6">
        <f t="shared" si="1"/>
        <v>3.0000000000000249E-2</v>
      </c>
      <c r="J16" s="6"/>
      <c r="K16" s="6"/>
      <c r="L16" s="6"/>
    </row>
    <row r="17" spans="1:12" x14ac:dyDescent="0.3">
      <c r="A17" s="5" t="s">
        <v>25</v>
      </c>
      <c r="B17" s="6" t="s">
        <v>8</v>
      </c>
      <c r="C17" s="6" t="s">
        <v>9</v>
      </c>
      <c r="D17" s="6">
        <v>104</v>
      </c>
      <c r="E17" s="6">
        <v>2.74</v>
      </c>
      <c r="F17" s="6">
        <v>4.17</v>
      </c>
      <c r="G17" s="6">
        <v>4.1500000000000004</v>
      </c>
      <c r="H17" s="8">
        <f t="shared" si="0"/>
        <v>1.9999999999999574E-2</v>
      </c>
      <c r="I17" s="6">
        <f t="shared" si="1"/>
        <v>1.9999999999999574E-2</v>
      </c>
      <c r="J17" s="6"/>
      <c r="K17" s="6"/>
      <c r="L17" s="6"/>
    </row>
    <row r="18" spans="1:12" x14ac:dyDescent="0.3">
      <c r="A18" s="5" t="s">
        <v>26</v>
      </c>
      <c r="B18" s="6" t="s">
        <v>8</v>
      </c>
      <c r="C18" s="6" t="s">
        <v>9</v>
      </c>
      <c r="D18" s="6">
        <v>109</v>
      </c>
      <c r="E18" s="6">
        <v>4.9000000000000004</v>
      </c>
      <c r="F18" s="6">
        <v>4.28</v>
      </c>
      <c r="G18" s="6">
        <v>4.2699999999999996</v>
      </c>
      <c r="H18" s="8">
        <f t="shared" si="0"/>
        <v>1.0000000000000675E-2</v>
      </c>
      <c r="I18" s="6">
        <f t="shared" si="1"/>
        <v>1.0000000000000675E-2</v>
      </c>
      <c r="J18" s="6"/>
      <c r="K18" s="6"/>
      <c r="L18" s="6"/>
    </row>
    <row r="19" spans="1:12" x14ac:dyDescent="0.3">
      <c r="A19" s="5" t="s">
        <v>26</v>
      </c>
      <c r="B19" s="6" t="s">
        <v>8</v>
      </c>
      <c r="C19" s="6" t="s">
        <v>9</v>
      </c>
      <c r="D19" s="6">
        <v>110</v>
      </c>
      <c r="E19" s="6">
        <v>3.21</v>
      </c>
      <c r="F19" s="6">
        <v>4.28</v>
      </c>
      <c r="G19" s="6">
        <v>4.2300000000000004</v>
      </c>
      <c r="H19" s="8">
        <f t="shared" si="0"/>
        <v>4.9999999999999822E-2</v>
      </c>
      <c r="I19" s="6">
        <f t="shared" si="1"/>
        <v>4.9999999999999822E-2</v>
      </c>
      <c r="J19" s="6"/>
      <c r="K19" s="6"/>
      <c r="L19" s="6"/>
    </row>
    <row r="20" spans="1:12" x14ac:dyDescent="0.3">
      <c r="A20" s="5" t="s">
        <v>27</v>
      </c>
      <c r="B20" s="6" t="s">
        <v>8</v>
      </c>
      <c r="C20" s="6" t="s">
        <v>9</v>
      </c>
      <c r="D20" s="6">
        <v>121</v>
      </c>
      <c r="E20" s="6">
        <v>5.0599999999999996</v>
      </c>
      <c r="F20" s="6">
        <v>4.2699999999999996</v>
      </c>
      <c r="G20" s="6">
        <v>4.18</v>
      </c>
      <c r="H20" s="8">
        <f t="shared" si="0"/>
        <v>8.9999999999999858E-2</v>
      </c>
      <c r="I20" s="6">
        <f t="shared" si="1"/>
        <v>8.9999999999999858E-2</v>
      </c>
      <c r="J20" s="6"/>
      <c r="K20" s="6"/>
      <c r="L20" s="6"/>
    </row>
    <row r="21" spans="1:12" x14ac:dyDescent="0.3">
      <c r="A21" s="5" t="s">
        <v>28</v>
      </c>
      <c r="B21" s="6" t="s">
        <v>8</v>
      </c>
      <c r="C21" s="6" t="s">
        <v>9</v>
      </c>
      <c r="D21" s="6">
        <v>125</v>
      </c>
      <c r="E21" s="6">
        <v>3.92</v>
      </c>
      <c r="F21" s="6">
        <v>4.16</v>
      </c>
      <c r="G21" s="6">
        <v>4.17</v>
      </c>
      <c r="H21" s="8">
        <f t="shared" si="0"/>
        <v>-9.9999999999997868E-3</v>
      </c>
      <c r="I21" s="6">
        <f t="shared" si="1"/>
        <v>9.9999999999997868E-3</v>
      </c>
      <c r="J21" s="6"/>
      <c r="K21" s="6"/>
      <c r="L21" s="6"/>
    </row>
    <row r="22" spans="1:12" x14ac:dyDescent="0.3">
      <c r="A22" s="5" t="s">
        <v>28</v>
      </c>
      <c r="B22" s="6" t="s">
        <v>8</v>
      </c>
      <c r="C22" s="6" t="s">
        <v>9</v>
      </c>
      <c r="D22" s="6">
        <v>128</v>
      </c>
      <c r="E22" s="6">
        <v>3.92</v>
      </c>
      <c r="F22" s="6">
        <v>4.2300000000000004</v>
      </c>
      <c r="G22" s="6">
        <v>4.21</v>
      </c>
      <c r="H22" s="8">
        <f t="shared" si="0"/>
        <v>2.0000000000000462E-2</v>
      </c>
      <c r="I22" s="6">
        <f t="shared" si="1"/>
        <v>2.0000000000000462E-2</v>
      </c>
      <c r="J22" s="6"/>
      <c r="K22" s="6"/>
      <c r="L22" s="6"/>
    </row>
    <row r="23" spans="1:12" x14ac:dyDescent="0.3">
      <c r="A23" s="5" t="s">
        <v>28</v>
      </c>
      <c r="B23" s="6" t="s">
        <v>8</v>
      </c>
      <c r="C23" s="6" t="s">
        <v>9</v>
      </c>
      <c r="D23" s="6">
        <v>129</v>
      </c>
      <c r="E23" s="6">
        <v>4.3499999999999996</v>
      </c>
      <c r="F23" s="6">
        <v>4.34</v>
      </c>
      <c r="G23" s="6">
        <v>4.33</v>
      </c>
      <c r="H23" s="8">
        <f t="shared" si="0"/>
        <v>9.9999999999997868E-3</v>
      </c>
      <c r="I23" s="6">
        <f t="shared" si="1"/>
        <v>9.9999999999997868E-3</v>
      </c>
      <c r="J23" s="6"/>
      <c r="K23" s="6"/>
      <c r="L23" s="6"/>
    </row>
    <row r="24" spans="1:12" x14ac:dyDescent="0.3">
      <c r="A24" s="5" t="s">
        <v>29</v>
      </c>
      <c r="B24" s="6" t="s">
        <v>8</v>
      </c>
      <c r="C24" s="6" t="s">
        <v>9</v>
      </c>
      <c r="D24" s="6">
        <v>134</v>
      </c>
      <c r="E24" s="6">
        <v>3.91</v>
      </c>
      <c r="F24" s="6">
        <v>3.84</v>
      </c>
      <c r="G24" s="6">
        <v>3.83</v>
      </c>
      <c r="H24" s="8">
        <f t="shared" si="0"/>
        <v>9.9999999999997868E-3</v>
      </c>
      <c r="I24" s="6">
        <f t="shared" si="1"/>
        <v>9.9999999999997868E-3</v>
      </c>
      <c r="J24" s="6"/>
      <c r="K24" s="6"/>
      <c r="L24" s="6"/>
    </row>
    <row r="25" spans="1:12" x14ac:dyDescent="0.3">
      <c r="A25" s="5" t="s">
        <v>30</v>
      </c>
      <c r="B25" s="6" t="s">
        <v>8</v>
      </c>
      <c r="C25" s="6" t="s">
        <v>9</v>
      </c>
      <c r="D25" s="6">
        <v>137</v>
      </c>
      <c r="E25" s="6">
        <v>4.3</v>
      </c>
      <c r="F25" s="6">
        <v>3.94</v>
      </c>
      <c r="G25" s="6">
        <v>3.92</v>
      </c>
      <c r="H25" s="8">
        <f t="shared" si="0"/>
        <v>2.0000000000000018E-2</v>
      </c>
      <c r="I25" s="6">
        <f t="shared" si="1"/>
        <v>2.0000000000000018E-2</v>
      </c>
      <c r="J25" s="6"/>
      <c r="K25" s="6"/>
      <c r="L25" s="6"/>
    </row>
    <row r="26" spans="1:12" x14ac:dyDescent="0.3">
      <c r="A26" s="5" t="s">
        <v>30</v>
      </c>
      <c r="B26" s="6" t="s">
        <v>8</v>
      </c>
      <c r="C26" s="6" t="s">
        <v>9</v>
      </c>
      <c r="D26" s="6">
        <v>138</v>
      </c>
      <c r="E26" s="6">
        <v>3.89</v>
      </c>
      <c r="F26" s="6">
        <v>4.04</v>
      </c>
      <c r="G26" s="6">
        <v>4.01</v>
      </c>
      <c r="H26" s="8">
        <f t="shared" si="0"/>
        <v>3.0000000000000249E-2</v>
      </c>
      <c r="I26" s="6">
        <f t="shared" si="1"/>
        <v>3.0000000000000249E-2</v>
      </c>
      <c r="J26" s="6"/>
      <c r="K26" s="6"/>
      <c r="L26" s="6"/>
    </row>
    <row r="27" spans="1:12" x14ac:dyDescent="0.3">
      <c r="A27" s="5" t="s">
        <v>31</v>
      </c>
      <c r="B27" s="6" t="s">
        <v>8</v>
      </c>
      <c r="C27" s="6" t="s">
        <v>9</v>
      </c>
      <c r="D27" s="6">
        <v>141</v>
      </c>
      <c r="E27" s="6">
        <v>3.59</v>
      </c>
      <c r="F27" s="6">
        <v>4.0199999999999996</v>
      </c>
      <c r="G27" s="6">
        <v>4</v>
      </c>
      <c r="H27" s="8">
        <f t="shared" si="0"/>
        <v>1.9999999999999574E-2</v>
      </c>
      <c r="I27" s="6">
        <f t="shared" si="1"/>
        <v>1.9999999999999574E-2</v>
      </c>
      <c r="J27" s="6"/>
      <c r="K27" s="6"/>
      <c r="L27" s="6"/>
    </row>
    <row r="28" spans="1:12" x14ac:dyDescent="0.3">
      <c r="A28" s="5" t="s">
        <v>31</v>
      </c>
      <c r="B28" s="6" t="s">
        <v>8</v>
      </c>
      <c r="C28" s="6" t="s">
        <v>9</v>
      </c>
      <c r="D28" s="6">
        <v>142</v>
      </c>
      <c r="E28" s="6">
        <v>4.01</v>
      </c>
      <c r="F28" s="6">
        <v>4.07</v>
      </c>
      <c r="G28" s="6">
        <v>4.1399999999999997</v>
      </c>
      <c r="H28" s="8">
        <f t="shared" si="0"/>
        <v>-6.9999999999999396E-2</v>
      </c>
      <c r="I28" s="6">
        <f t="shared" si="1"/>
        <v>6.9999999999999396E-2</v>
      </c>
      <c r="J28" s="6"/>
      <c r="K28" s="6"/>
      <c r="L28" s="6"/>
    </row>
    <row r="29" spans="1:12" x14ac:dyDescent="0.3">
      <c r="A29" s="5" t="s">
        <v>31</v>
      </c>
      <c r="B29" s="6" t="s">
        <v>8</v>
      </c>
      <c r="C29" s="6" t="s">
        <v>9</v>
      </c>
      <c r="D29" s="6">
        <v>145</v>
      </c>
      <c r="E29" s="6">
        <v>3.4</v>
      </c>
      <c r="F29" s="6">
        <v>3.85</v>
      </c>
      <c r="G29" s="6">
        <v>3.95</v>
      </c>
      <c r="H29" s="8">
        <f t="shared" si="0"/>
        <v>-0.10000000000000009</v>
      </c>
      <c r="I29" s="6">
        <f t="shared" si="1"/>
        <v>0.10000000000000009</v>
      </c>
      <c r="J29" s="6"/>
      <c r="K29" s="6"/>
      <c r="L29" s="6"/>
    </row>
    <row r="30" spans="1:12" x14ac:dyDescent="0.3">
      <c r="A30" s="5" t="s">
        <v>31</v>
      </c>
      <c r="B30" s="6" t="s">
        <v>8</v>
      </c>
      <c r="C30" s="6" t="s">
        <v>9</v>
      </c>
      <c r="D30" s="6">
        <v>146</v>
      </c>
      <c r="E30" s="6">
        <v>3.67</v>
      </c>
      <c r="F30" s="6">
        <v>3.97</v>
      </c>
      <c r="G30" s="6">
        <v>3.96</v>
      </c>
      <c r="H30" s="8">
        <f t="shared" si="0"/>
        <v>1.0000000000000231E-2</v>
      </c>
      <c r="I30" s="6">
        <f t="shared" si="1"/>
        <v>1.0000000000000231E-2</v>
      </c>
      <c r="J30" s="6"/>
      <c r="K30" s="6"/>
      <c r="L30" s="6"/>
    </row>
  </sheetData>
  <mergeCells count="1"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40F7-F60D-496B-8EEF-2AA3C30B13C4}">
  <dimension ref="A1:N34"/>
  <sheetViews>
    <sheetView workbookViewId="0">
      <selection activeCell="K9" sqref="K9:L9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0" t="s">
        <v>77</v>
      </c>
      <c r="G1" s="20"/>
      <c r="H1" s="3" t="s">
        <v>33</v>
      </c>
      <c r="I1" s="3" t="s">
        <v>34</v>
      </c>
      <c r="J1" s="4"/>
      <c r="K1" s="4"/>
      <c r="L1" s="4"/>
    </row>
    <row r="2" spans="1:13" x14ac:dyDescent="0.3">
      <c r="A2" s="13" t="s">
        <v>41</v>
      </c>
      <c r="B2" s="8" t="s">
        <v>8</v>
      </c>
      <c r="C2" s="8" t="s">
        <v>40</v>
      </c>
      <c r="D2" s="8">
        <v>5</v>
      </c>
      <c r="E2" s="8">
        <v>2</v>
      </c>
      <c r="F2" s="8">
        <v>5.34</v>
      </c>
      <c r="G2" s="8">
        <v>5.33</v>
      </c>
      <c r="H2" s="8">
        <f t="shared" ref="H2:H28" si="0">F2-G2</f>
        <v>9.9999999999997868E-3</v>
      </c>
      <c r="I2" s="6">
        <f t="shared" ref="I2:I28" si="1">ABS(F2-G2)</f>
        <v>9.9999999999997868E-3</v>
      </c>
      <c r="J2" s="6"/>
      <c r="K2" s="6"/>
      <c r="L2" s="6"/>
    </row>
    <row r="3" spans="1:13" x14ac:dyDescent="0.3">
      <c r="A3" s="13" t="s">
        <v>13</v>
      </c>
      <c r="B3" s="8" t="s">
        <v>8</v>
      </c>
      <c r="C3" s="8" t="s">
        <v>40</v>
      </c>
      <c r="D3" s="8">
        <v>6</v>
      </c>
      <c r="E3" s="8">
        <v>3.72</v>
      </c>
      <c r="F3" s="8">
        <v>4.97</v>
      </c>
      <c r="G3" s="8">
        <v>4.91</v>
      </c>
      <c r="H3" s="8">
        <f t="shared" si="0"/>
        <v>5.9999999999999609E-2</v>
      </c>
      <c r="I3" s="6">
        <f t="shared" si="1"/>
        <v>5.9999999999999609E-2</v>
      </c>
      <c r="J3" s="6"/>
      <c r="K3" s="6"/>
      <c r="L3" s="6"/>
    </row>
    <row r="4" spans="1:13" x14ac:dyDescent="0.3">
      <c r="A4" s="13" t="s">
        <v>46</v>
      </c>
      <c r="B4" s="8" t="s">
        <v>8</v>
      </c>
      <c r="C4" s="8" t="s">
        <v>40</v>
      </c>
      <c r="D4" s="8">
        <v>18</v>
      </c>
      <c r="E4" s="8">
        <v>4.2</v>
      </c>
      <c r="F4" s="8">
        <v>4.1500000000000004</v>
      </c>
      <c r="G4" s="8">
        <v>4.2300000000000004</v>
      </c>
      <c r="H4" s="8">
        <f t="shared" si="0"/>
        <v>-8.0000000000000071E-2</v>
      </c>
      <c r="I4" s="6">
        <f t="shared" si="1"/>
        <v>8.0000000000000071E-2</v>
      </c>
      <c r="J4" s="6"/>
      <c r="K4" s="10" t="s">
        <v>6</v>
      </c>
      <c r="L4" s="10">
        <f>AVERAGE(I2:I32)</f>
        <v>7.5806451612903225E-2</v>
      </c>
      <c r="M4" t="s">
        <v>35</v>
      </c>
    </row>
    <row r="5" spans="1:13" x14ac:dyDescent="0.3">
      <c r="A5" s="13" t="s">
        <v>46</v>
      </c>
      <c r="B5" s="8" t="s">
        <v>8</v>
      </c>
      <c r="C5" s="8" t="s">
        <v>40</v>
      </c>
      <c r="D5" s="8">
        <v>21</v>
      </c>
      <c r="E5" s="8">
        <v>4.43</v>
      </c>
      <c r="F5" s="8">
        <v>4.1399999999999997</v>
      </c>
      <c r="G5" s="8">
        <v>4.07</v>
      </c>
      <c r="H5" s="8">
        <f t="shared" si="0"/>
        <v>6.9999999999999396E-2</v>
      </c>
      <c r="I5" s="6">
        <f t="shared" si="1"/>
        <v>6.9999999999999396E-2</v>
      </c>
      <c r="J5" s="6"/>
      <c r="K5" s="10" t="s">
        <v>14</v>
      </c>
      <c r="L5" s="10">
        <f xml:space="preserve"> 0.798*(SQRT(_xlfn.VAR.S(H2:H32)))</f>
        <v>8.8309622198847679E-2</v>
      </c>
      <c r="M5" t="s">
        <v>32</v>
      </c>
    </row>
    <row r="6" spans="1:13" x14ac:dyDescent="0.3">
      <c r="A6" s="13" t="s">
        <v>47</v>
      </c>
      <c r="B6" s="8" t="s">
        <v>8</v>
      </c>
      <c r="C6" s="8" t="s">
        <v>40</v>
      </c>
      <c r="D6" s="8">
        <v>24</v>
      </c>
      <c r="E6" s="8">
        <v>3.98</v>
      </c>
      <c r="F6" s="8">
        <v>4.08</v>
      </c>
      <c r="G6" s="8">
        <v>4.01</v>
      </c>
      <c r="H6" s="8">
        <f t="shared" si="0"/>
        <v>7.0000000000000284E-2</v>
      </c>
      <c r="I6" s="6">
        <f t="shared" si="1"/>
        <v>7.0000000000000284E-2</v>
      </c>
      <c r="J6" s="6"/>
      <c r="K6" s="6"/>
      <c r="L6" s="6"/>
    </row>
    <row r="7" spans="1:13" x14ac:dyDescent="0.3">
      <c r="A7" s="13" t="s">
        <v>90</v>
      </c>
      <c r="B7" s="8" t="s">
        <v>8</v>
      </c>
      <c r="C7" s="8" t="s">
        <v>40</v>
      </c>
      <c r="D7" s="8">
        <v>28</v>
      </c>
      <c r="E7" s="8">
        <v>3.26</v>
      </c>
      <c r="F7" s="8">
        <v>4.4000000000000004</v>
      </c>
      <c r="G7" s="8">
        <v>4.29</v>
      </c>
      <c r="H7" s="8">
        <f t="shared" si="0"/>
        <v>0.11000000000000032</v>
      </c>
      <c r="I7" s="6">
        <f t="shared" si="1"/>
        <v>0.11000000000000032</v>
      </c>
      <c r="J7" s="6"/>
      <c r="K7" s="6"/>
      <c r="L7" s="6"/>
    </row>
    <row r="8" spans="1:13" x14ac:dyDescent="0.3">
      <c r="A8" s="13" t="s">
        <v>52</v>
      </c>
      <c r="B8" s="8" t="s">
        <v>8</v>
      </c>
      <c r="C8" s="8" t="s">
        <v>40</v>
      </c>
      <c r="D8" s="8">
        <v>35</v>
      </c>
      <c r="E8" s="8">
        <v>4.1900000000000004</v>
      </c>
      <c r="F8" s="8">
        <v>4.45</v>
      </c>
      <c r="G8" s="8">
        <v>4.4400000000000004</v>
      </c>
      <c r="H8" s="8">
        <f t="shared" si="0"/>
        <v>9.9999999999997868E-3</v>
      </c>
      <c r="I8" s="6">
        <f t="shared" si="1"/>
        <v>9.9999999999997868E-3</v>
      </c>
      <c r="J8" s="6"/>
      <c r="K8" s="6"/>
      <c r="L8" s="6"/>
    </row>
    <row r="9" spans="1:13" x14ac:dyDescent="0.3">
      <c r="A9" s="13" t="s">
        <v>53</v>
      </c>
      <c r="B9" s="8" t="s">
        <v>8</v>
      </c>
      <c r="C9" s="8" t="s">
        <v>40</v>
      </c>
      <c r="D9" s="8">
        <v>37</v>
      </c>
      <c r="E9" s="8">
        <v>4.24</v>
      </c>
      <c r="F9" s="8">
        <v>4.75</v>
      </c>
      <c r="G9" s="8">
        <v>4.82</v>
      </c>
      <c r="H9" s="8">
        <f t="shared" si="0"/>
        <v>-7.0000000000000284E-2</v>
      </c>
      <c r="I9" s="6">
        <f t="shared" si="1"/>
        <v>7.0000000000000284E-2</v>
      </c>
      <c r="J9" s="6"/>
      <c r="K9" s="3" t="s">
        <v>33</v>
      </c>
      <c r="L9" s="9" t="s">
        <v>103</v>
      </c>
    </row>
    <row r="10" spans="1:13" x14ac:dyDescent="0.3">
      <c r="A10" s="13" t="s">
        <v>54</v>
      </c>
      <c r="B10" s="8" t="s">
        <v>8</v>
      </c>
      <c r="C10" s="8" t="s">
        <v>40</v>
      </c>
      <c r="D10" s="8">
        <v>38</v>
      </c>
      <c r="E10" s="8">
        <v>3.77</v>
      </c>
      <c r="F10" s="8">
        <v>5.01</v>
      </c>
      <c r="G10" s="8">
        <v>4.78</v>
      </c>
      <c r="H10" s="8">
        <f t="shared" si="0"/>
        <v>0.22999999999999954</v>
      </c>
      <c r="I10" s="6">
        <f t="shared" si="1"/>
        <v>0.22999999999999954</v>
      </c>
      <c r="J10" s="6"/>
      <c r="K10" s="6"/>
      <c r="L10" s="6"/>
    </row>
    <row r="11" spans="1:13" x14ac:dyDescent="0.3">
      <c r="A11" s="16" t="s">
        <v>60</v>
      </c>
      <c r="B11" s="8" t="s">
        <v>8</v>
      </c>
      <c r="C11" s="8" t="s">
        <v>40</v>
      </c>
      <c r="D11" s="8">
        <v>54</v>
      </c>
      <c r="E11" s="8">
        <v>3.46</v>
      </c>
      <c r="F11" s="8">
        <v>4.3499999999999996</v>
      </c>
      <c r="G11" s="8">
        <v>4.37</v>
      </c>
      <c r="H11" s="8">
        <f t="shared" si="0"/>
        <v>-2.0000000000000462E-2</v>
      </c>
      <c r="I11" s="6">
        <f t="shared" si="1"/>
        <v>2.0000000000000462E-2</v>
      </c>
      <c r="J11" s="6"/>
      <c r="K11" s="6"/>
      <c r="L11" s="6"/>
    </row>
    <row r="12" spans="1:13" x14ac:dyDescent="0.3">
      <c r="A12" s="13" t="s">
        <v>16</v>
      </c>
      <c r="B12" s="8" t="s">
        <v>8</v>
      </c>
      <c r="C12" s="8" t="s">
        <v>40</v>
      </c>
      <c r="D12" s="8">
        <v>56</v>
      </c>
      <c r="E12" s="8">
        <v>3.6</v>
      </c>
      <c r="F12" s="8">
        <v>4.5599999999999996</v>
      </c>
      <c r="G12" s="8">
        <v>4.72</v>
      </c>
      <c r="H12" s="8">
        <f t="shared" si="0"/>
        <v>-0.16000000000000014</v>
      </c>
      <c r="I12" s="6">
        <f t="shared" si="1"/>
        <v>0.16000000000000014</v>
      </c>
      <c r="J12" s="6"/>
      <c r="K12" s="6"/>
      <c r="L12" s="6"/>
    </row>
    <row r="13" spans="1:13" x14ac:dyDescent="0.3">
      <c r="A13" s="13" t="s">
        <v>16</v>
      </c>
      <c r="B13" s="8" t="s">
        <v>8</v>
      </c>
      <c r="C13" s="8" t="s">
        <v>40</v>
      </c>
      <c r="D13" s="8">
        <v>57</v>
      </c>
      <c r="E13" s="8">
        <v>3.65</v>
      </c>
      <c r="F13" s="8">
        <v>4.84</v>
      </c>
      <c r="G13" s="8">
        <v>4.96</v>
      </c>
      <c r="H13" s="8">
        <f t="shared" si="0"/>
        <v>-0.12000000000000011</v>
      </c>
      <c r="I13" s="6">
        <f t="shared" si="1"/>
        <v>0.12000000000000011</v>
      </c>
      <c r="J13" s="6"/>
      <c r="K13" s="6"/>
      <c r="L13" s="6"/>
    </row>
    <row r="14" spans="1:13" x14ac:dyDescent="0.3">
      <c r="A14" s="13" t="s">
        <v>61</v>
      </c>
      <c r="B14" s="8" t="s">
        <v>8</v>
      </c>
      <c r="C14" s="8" t="s">
        <v>40</v>
      </c>
      <c r="D14" s="8">
        <v>64</v>
      </c>
      <c r="E14" s="8">
        <v>3.86</v>
      </c>
      <c r="F14" s="8">
        <v>4.53</v>
      </c>
      <c r="G14" s="8">
        <v>4.41</v>
      </c>
      <c r="H14" s="8">
        <f t="shared" si="0"/>
        <v>0.12000000000000011</v>
      </c>
      <c r="I14" s="6">
        <f t="shared" si="1"/>
        <v>0.12000000000000011</v>
      </c>
      <c r="J14" s="6"/>
      <c r="K14" s="6"/>
      <c r="L14" s="6"/>
    </row>
    <row r="15" spans="1:13" x14ac:dyDescent="0.3">
      <c r="A15" s="13" t="s">
        <v>91</v>
      </c>
      <c r="B15" s="8" t="s">
        <v>8</v>
      </c>
      <c r="C15" s="8" t="s">
        <v>40</v>
      </c>
      <c r="D15" s="8">
        <v>65</v>
      </c>
      <c r="E15" s="8">
        <v>4.03</v>
      </c>
      <c r="F15" s="8">
        <v>4.16</v>
      </c>
      <c r="G15" s="8">
        <v>4.22</v>
      </c>
      <c r="H15" s="8">
        <f t="shared" si="0"/>
        <v>-5.9999999999999609E-2</v>
      </c>
      <c r="I15" s="6">
        <f t="shared" si="1"/>
        <v>5.9999999999999609E-2</v>
      </c>
      <c r="J15" s="6"/>
      <c r="K15" s="6"/>
      <c r="L15" s="6"/>
    </row>
    <row r="16" spans="1:13" x14ac:dyDescent="0.3">
      <c r="A16" s="13" t="s">
        <v>62</v>
      </c>
      <c r="B16" s="8" t="s">
        <v>8</v>
      </c>
      <c r="C16" s="8" t="s">
        <v>40</v>
      </c>
      <c r="D16" s="8">
        <v>66</v>
      </c>
      <c r="E16" s="8">
        <v>3.66</v>
      </c>
      <c r="F16" s="8">
        <v>4.53</v>
      </c>
      <c r="G16" s="8">
        <v>4.57</v>
      </c>
      <c r="H16" s="8">
        <f t="shared" si="0"/>
        <v>-4.0000000000000036E-2</v>
      </c>
      <c r="I16" s="6">
        <f t="shared" si="1"/>
        <v>4.0000000000000036E-2</v>
      </c>
      <c r="J16" s="6"/>
      <c r="K16" s="6"/>
      <c r="L16" s="6"/>
    </row>
    <row r="17" spans="1:12" x14ac:dyDescent="0.3">
      <c r="A17" s="13" t="s">
        <v>62</v>
      </c>
      <c r="B17" s="8" t="s">
        <v>8</v>
      </c>
      <c r="C17" s="8" t="s">
        <v>40</v>
      </c>
      <c r="D17" s="8">
        <v>67</v>
      </c>
      <c r="E17" s="8">
        <v>3.49</v>
      </c>
      <c r="F17" s="8">
        <v>4.3899999999999997</v>
      </c>
      <c r="G17" s="8">
        <v>4.47</v>
      </c>
      <c r="H17" s="8">
        <f t="shared" si="0"/>
        <v>-8.0000000000000071E-2</v>
      </c>
      <c r="I17" s="6">
        <f t="shared" si="1"/>
        <v>8.0000000000000071E-2</v>
      </c>
      <c r="J17" s="6"/>
      <c r="K17" s="6"/>
      <c r="L17" s="6"/>
    </row>
    <row r="18" spans="1:12" x14ac:dyDescent="0.3">
      <c r="A18" s="13" t="s">
        <v>62</v>
      </c>
      <c r="B18" s="8" t="s">
        <v>8</v>
      </c>
      <c r="C18" s="8" t="s">
        <v>40</v>
      </c>
      <c r="D18" s="8">
        <v>68</v>
      </c>
      <c r="E18" s="8">
        <v>3.55</v>
      </c>
      <c r="F18" s="8">
        <v>3.93</v>
      </c>
      <c r="G18" s="8">
        <v>3.86</v>
      </c>
      <c r="H18" s="8">
        <f t="shared" si="0"/>
        <v>7.0000000000000284E-2</v>
      </c>
      <c r="I18" s="6">
        <f t="shared" si="1"/>
        <v>7.0000000000000284E-2</v>
      </c>
      <c r="J18" s="6"/>
      <c r="K18" s="6"/>
      <c r="L18" s="6"/>
    </row>
    <row r="19" spans="1:12" x14ac:dyDescent="0.3">
      <c r="A19" s="13" t="s">
        <v>63</v>
      </c>
      <c r="B19" s="8" t="s">
        <v>8</v>
      </c>
      <c r="C19" s="8" t="s">
        <v>40</v>
      </c>
      <c r="D19" s="8">
        <v>80</v>
      </c>
      <c r="E19" s="8">
        <v>3.86</v>
      </c>
      <c r="F19" s="8">
        <v>4.21</v>
      </c>
      <c r="G19" s="8">
        <v>4.32</v>
      </c>
      <c r="H19" s="8">
        <f t="shared" si="0"/>
        <v>-0.11000000000000032</v>
      </c>
      <c r="I19" s="6">
        <f t="shared" si="1"/>
        <v>0.11000000000000032</v>
      </c>
      <c r="J19" s="6"/>
      <c r="K19" s="6"/>
      <c r="L19" s="6"/>
    </row>
    <row r="20" spans="1:12" x14ac:dyDescent="0.3">
      <c r="A20" s="12" t="s">
        <v>65</v>
      </c>
      <c r="B20" s="8" t="s">
        <v>8</v>
      </c>
      <c r="C20" s="8" t="s">
        <v>40</v>
      </c>
      <c r="D20" s="8">
        <v>85</v>
      </c>
      <c r="E20" s="8">
        <v>4.0199999999999996</v>
      </c>
      <c r="F20" s="8">
        <v>4.55</v>
      </c>
      <c r="G20" s="8">
        <v>4.5199999999999996</v>
      </c>
      <c r="H20" s="8">
        <f t="shared" si="0"/>
        <v>3.0000000000000249E-2</v>
      </c>
      <c r="I20" s="6">
        <f t="shared" si="1"/>
        <v>3.0000000000000249E-2</v>
      </c>
      <c r="J20" s="6"/>
      <c r="K20" s="6"/>
      <c r="L20" s="6"/>
    </row>
    <row r="21" spans="1:12" x14ac:dyDescent="0.3">
      <c r="A21" s="13" t="s">
        <v>66</v>
      </c>
      <c r="B21" s="8" t="s">
        <v>8</v>
      </c>
      <c r="C21" s="8" t="s">
        <v>40</v>
      </c>
      <c r="D21" s="8">
        <v>94</v>
      </c>
      <c r="E21" s="8">
        <v>3.8</v>
      </c>
      <c r="F21" s="8">
        <v>4.03</v>
      </c>
      <c r="G21" s="8">
        <v>4.07</v>
      </c>
      <c r="H21" s="8">
        <f t="shared" si="0"/>
        <v>-4.0000000000000036E-2</v>
      </c>
      <c r="I21" s="6">
        <f t="shared" si="1"/>
        <v>4.0000000000000036E-2</v>
      </c>
      <c r="J21" s="6"/>
      <c r="K21" s="6"/>
      <c r="L21" s="6"/>
    </row>
    <row r="22" spans="1:12" x14ac:dyDescent="0.3">
      <c r="A22" s="13" t="s">
        <v>25</v>
      </c>
      <c r="B22" s="8" t="s">
        <v>8</v>
      </c>
      <c r="C22" s="8" t="s">
        <v>40</v>
      </c>
      <c r="D22" s="8">
        <v>106</v>
      </c>
      <c r="E22" s="8">
        <v>3.48</v>
      </c>
      <c r="F22" s="8">
        <v>4.1500000000000004</v>
      </c>
      <c r="G22" s="8">
        <v>4.5599999999999996</v>
      </c>
      <c r="H22" s="8">
        <f t="shared" si="0"/>
        <v>-0.40999999999999925</v>
      </c>
      <c r="I22" s="6">
        <f t="shared" si="1"/>
        <v>0.40999999999999925</v>
      </c>
      <c r="J22" s="6"/>
      <c r="K22" s="6"/>
      <c r="L22" s="6"/>
    </row>
    <row r="23" spans="1:12" x14ac:dyDescent="0.3">
      <c r="A23" s="13" t="s">
        <v>25</v>
      </c>
      <c r="B23" s="8" t="s">
        <v>8</v>
      </c>
      <c r="C23" s="8" t="s">
        <v>40</v>
      </c>
      <c r="D23" s="8">
        <v>107</v>
      </c>
      <c r="E23" s="8">
        <v>4.3600000000000003</v>
      </c>
      <c r="F23" s="8">
        <v>4.1399999999999997</v>
      </c>
      <c r="G23" s="8">
        <v>4.0999999999999996</v>
      </c>
      <c r="H23" s="8">
        <f t="shared" si="0"/>
        <v>4.0000000000000036E-2</v>
      </c>
      <c r="I23" s="6">
        <f t="shared" si="1"/>
        <v>4.0000000000000036E-2</v>
      </c>
      <c r="J23" s="6"/>
      <c r="K23" s="6"/>
      <c r="L23" s="6"/>
    </row>
    <row r="24" spans="1:12" x14ac:dyDescent="0.3">
      <c r="A24" s="13" t="s">
        <v>27</v>
      </c>
      <c r="B24" s="8" t="s">
        <v>8</v>
      </c>
      <c r="C24" s="8" t="s">
        <v>40</v>
      </c>
      <c r="D24" s="8">
        <v>120</v>
      </c>
      <c r="E24" s="8">
        <v>4.18</v>
      </c>
      <c r="F24" s="8">
        <v>4.6399999999999997</v>
      </c>
      <c r="G24" s="8">
        <v>4.7699999999999996</v>
      </c>
      <c r="H24" s="8">
        <f t="shared" si="0"/>
        <v>-0.12999999999999989</v>
      </c>
      <c r="I24" s="6">
        <f t="shared" si="1"/>
        <v>0.12999999999999989</v>
      </c>
      <c r="J24" s="6"/>
      <c r="K24" s="6"/>
      <c r="L24" s="6"/>
    </row>
    <row r="25" spans="1:12" x14ac:dyDescent="0.3">
      <c r="A25" s="13" t="s">
        <v>73</v>
      </c>
      <c r="B25" s="8" t="s">
        <v>8</v>
      </c>
      <c r="C25" s="8" t="s">
        <v>40</v>
      </c>
      <c r="D25" s="8">
        <v>124</v>
      </c>
      <c r="E25" s="8">
        <v>4.0599999999999996</v>
      </c>
      <c r="F25" s="8">
        <v>4.88</v>
      </c>
      <c r="G25" s="8">
        <v>4.84</v>
      </c>
      <c r="H25" s="8">
        <f t="shared" si="0"/>
        <v>4.0000000000000036E-2</v>
      </c>
      <c r="I25" s="6">
        <f t="shared" si="1"/>
        <v>4.0000000000000036E-2</v>
      </c>
      <c r="J25" s="6"/>
      <c r="K25" s="6"/>
      <c r="L25" s="6"/>
    </row>
    <row r="26" spans="1:12" x14ac:dyDescent="0.3">
      <c r="A26" s="13" t="s">
        <v>28</v>
      </c>
      <c r="B26" s="8" t="s">
        <v>8</v>
      </c>
      <c r="C26" s="8" t="s">
        <v>40</v>
      </c>
      <c r="D26" s="8">
        <v>126</v>
      </c>
      <c r="E26" s="8">
        <v>4.1399999999999997</v>
      </c>
      <c r="F26" s="8">
        <v>4.87</v>
      </c>
      <c r="G26" s="8">
        <v>4.8600000000000003</v>
      </c>
      <c r="H26" s="8">
        <f t="shared" si="0"/>
        <v>9.9999999999997868E-3</v>
      </c>
      <c r="I26" s="6">
        <f t="shared" si="1"/>
        <v>9.9999999999997868E-3</v>
      </c>
      <c r="J26" s="6"/>
      <c r="K26" s="6"/>
      <c r="L26" s="6"/>
    </row>
    <row r="27" spans="1:12" x14ac:dyDescent="0.3">
      <c r="A27" s="13" t="s">
        <v>28</v>
      </c>
      <c r="B27" s="8" t="s">
        <v>8</v>
      </c>
      <c r="C27" s="8" t="s">
        <v>40</v>
      </c>
      <c r="D27" s="8">
        <v>127</v>
      </c>
      <c r="E27" s="8">
        <v>4.38</v>
      </c>
      <c r="F27" s="8">
        <v>4.3899999999999997</v>
      </c>
      <c r="G27" s="8">
        <v>4.4000000000000004</v>
      </c>
      <c r="H27" s="8">
        <f t="shared" si="0"/>
        <v>-1.0000000000000675E-2</v>
      </c>
      <c r="I27" s="6">
        <f t="shared" si="1"/>
        <v>1.0000000000000675E-2</v>
      </c>
      <c r="J27" s="6"/>
      <c r="K27" s="6"/>
      <c r="L27" s="6"/>
    </row>
    <row r="28" spans="1:12" x14ac:dyDescent="0.3">
      <c r="A28" s="13" t="s">
        <v>74</v>
      </c>
      <c r="B28" s="8" t="s">
        <v>8</v>
      </c>
      <c r="C28" s="8" t="s">
        <v>40</v>
      </c>
      <c r="D28" s="8">
        <v>131</v>
      </c>
      <c r="E28" s="8">
        <v>3.87</v>
      </c>
      <c r="F28" s="8">
        <v>3.92</v>
      </c>
      <c r="G28" s="8">
        <v>3.85</v>
      </c>
      <c r="H28" s="8">
        <f t="shared" si="0"/>
        <v>6.999999999999984E-2</v>
      </c>
      <c r="I28" s="6">
        <f t="shared" si="1"/>
        <v>6.999999999999984E-2</v>
      </c>
      <c r="J28" s="6"/>
      <c r="K28" s="6"/>
      <c r="L28" s="6"/>
    </row>
    <row r="29" spans="1:12" x14ac:dyDescent="0.3">
      <c r="A29" s="13" t="s">
        <v>74</v>
      </c>
      <c r="B29" s="8" t="s">
        <v>8</v>
      </c>
      <c r="C29" s="8" t="s">
        <v>40</v>
      </c>
      <c r="D29" s="8">
        <v>133</v>
      </c>
      <c r="E29" s="8">
        <v>4.2</v>
      </c>
      <c r="F29" s="8">
        <v>3.6</v>
      </c>
      <c r="G29" s="8">
        <v>3.6</v>
      </c>
      <c r="H29" s="8">
        <f t="shared" ref="H29:H32" si="2">F29-G29</f>
        <v>0</v>
      </c>
      <c r="I29" s="6">
        <f t="shared" ref="I29:I32" si="3">ABS(F29-G29)</f>
        <v>0</v>
      </c>
    </row>
    <row r="30" spans="1:12" x14ac:dyDescent="0.3">
      <c r="A30" s="13" t="s">
        <v>29</v>
      </c>
      <c r="B30" s="8" t="s">
        <v>8</v>
      </c>
      <c r="C30" s="8" t="s">
        <v>40</v>
      </c>
      <c r="D30" s="8">
        <v>135</v>
      </c>
      <c r="E30" s="8">
        <v>4.2300000000000004</v>
      </c>
      <c r="F30" s="8">
        <v>4.4400000000000004</v>
      </c>
      <c r="G30" s="8">
        <v>4.4000000000000004</v>
      </c>
      <c r="H30" s="8">
        <f t="shared" si="2"/>
        <v>4.0000000000000036E-2</v>
      </c>
      <c r="I30" s="6">
        <f t="shared" si="3"/>
        <v>4.0000000000000036E-2</v>
      </c>
    </row>
    <row r="31" spans="1:12" x14ac:dyDescent="0.3">
      <c r="A31" s="13" t="s">
        <v>30</v>
      </c>
      <c r="B31" s="8" t="s">
        <v>8</v>
      </c>
      <c r="C31" s="8" t="s">
        <v>40</v>
      </c>
      <c r="D31" s="8">
        <v>136</v>
      </c>
      <c r="E31" s="8">
        <v>4.03</v>
      </c>
      <c r="F31" s="8">
        <v>4.12</v>
      </c>
      <c r="G31" s="8">
        <v>4.16</v>
      </c>
      <c r="H31" s="8">
        <f t="shared" si="2"/>
        <v>-4.0000000000000036E-2</v>
      </c>
      <c r="I31" s="6">
        <f t="shared" si="3"/>
        <v>4.0000000000000036E-2</v>
      </c>
    </row>
    <row r="32" spans="1:12" x14ac:dyDescent="0.3">
      <c r="A32" s="13" t="s">
        <v>75</v>
      </c>
      <c r="B32" s="8" t="s">
        <v>8</v>
      </c>
      <c r="C32" s="8" t="s">
        <v>40</v>
      </c>
      <c r="D32" s="8">
        <v>139</v>
      </c>
      <c r="E32" s="8">
        <v>4.0599999999999996</v>
      </c>
      <c r="F32" s="8">
        <v>4.1100000000000003</v>
      </c>
      <c r="G32" s="8">
        <v>4.1100000000000003</v>
      </c>
      <c r="H32" s="8">
        <f t="shared" si="2"/>
        <v>0</v>
      </c>
      <c r="I32" s="6">
        <f t="shared" si="3"/>
        <v>0</v>
      </c>
    </row>
    <row r="33" spans="1:14" x14ac:dyDescent="0.3">
      <c r="A33" s="13" t="s">
        <v>89</v>
      </c>
      <c r="B33" s="8" t="s">
        <v>8</v>
      </c>
      <c r="C33" s="8" t="s">
        <v>40</v>
      </c>
      <c r="D33" s="8">
        <v>4</v>
      </c>
      <c r="E33" s="8">
        <v>4.42</v>
      </c>
      <c r="F33" s="8">
        <v>6.58</v>
      </c>
      <c r="G33" s="8">
        <v>6.27</v>
      </c>
      <c r="H33" s="8">
        <f>F33-G33</f>
        <v>0.3100000000000005</v>
      </c>
      <c r="I33" s="6">
        <f>ABS(F33-G33)</f>
        <v>0.3100000000000005</v>
      </c>
      <c r="J33" s="6"/>
      <c r="K33" s="6"/>
      <c r="L33" s="6"/>
      <c r="N33" s="15" t="s">
        <v>78</v>
      </c>
    </row>
    <row r="34" spans="1:14" x14ac:dyDescent="0.3">
      <c r="A34" s="13" t="s">
        <v>68</v>
      </c>
      <c r="B34" s="8" t="s">
        <v>8</v>
      </c>
      <c r="C34" s="8" t="s">
        <v>40</v>
      </c>
      <c r="D34" s="8">
        <v>99</v>
      </c>
      <c r="E34" s="8">
        <v>2.93</v>
      </c>
      <c r="F34" s="8">
        <v>4.49</v>
      </c>
      <c r="G34" s="8">
        <v>4.4800000000000004</v>
      </c>
      <c r="H34" s="8">
        <f>F34-G34</f>
        <v>9.9999999999997868E-3</v>
      </c>
      <c r="I34" s="6">
        <f>ABS(F34-G34)</f>
        <v>9.9999999999997868E-3</v>
      </c>
      <c r="J34" s="6"/>
      <c r="K34" s="6"/>
      <c r="L34" s="6"/>
      <c r="N34" s="15" t="s">
        <v>78</v>
      </c>
    </row>
  </sheetData>
  <mergeCells count="1"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A4FC-2C44-4E9E-82E3-A81B545B1D23}">
  <dimension ref="A1:M34"/>
  <sheetViews>
    <sheetView workbookViewId="0">
      <selection activeCell="K9" sqref="K9:L9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0" t="s">
        <v>5</v>
      </c>
      <c r="G1" s="20"/>
      <c r="H1" s="3" t="s">
        <v>33</v>
      </c>
      <c r="I1" s="3" t="s">
        <v>34</v>
      </c>
      <c r="J1" s="4"/>
      <c r="K1" s="4"/>
      <c r="L1" s="4"/>
    </row>
    <row r="2" spans="1:13" x14ac:dyDescent="0.3">
      <c r="A2" s="5" t="s">
        <v>89</v>
      </c>
      <c r="B2" s="6" t="s">
        <v>8</v>
      </c>
      <c r="C2" s="6" t="s">
        <v>40</v>
      </c>
      <c r="D2" s="6">
        <v>4</v>
      </c>
      <c r="E2" s="6">
        <v>3.25</v>
      </c>
      <c r="F2" s="6">
        <v>4.46</v>
      </c>
      <c r="G2" s="6">
        <v>4.7</v>
      </c>
      <c r="H2" s="8">
        <f>F2-G2</f>
        <v>-0.24000000000000021</v>
      </c>
      <c r="I2" s="6">
        <f>ABS(F2-G2)</f>
        <v>0.24000000000000021</v>
      </c>
      <c r="J2" s="6"/>
      <c r="K2" s="6"/>
      <c r="L2" s="6"/>
    </row>
    <row r="3" spans="1:13" x14ac:dyDescent="0.3">
      <c r="A3" s="5" t="s">
        <v>41</v>
      </c>
      <c r="B3" s="6" t="s">
        <v>8</v>
      </c>
      <c r="C3" s="6" t="s">
        <v>40</v>
      </c>
      <c r="D3" s="6">
        <v>5</v>
      </c>
      <c r="E3" s="6">
        <v>2</v>
      </c>
      <c r="F3" s="6">
        <v>4.3</v>
      </c>
      <c r="G3" s="6">
        <v>4.38</v>
      </c>
      <c r="H3" s="8">
        <f t="shared" ref="H3:H29" si="0">F3-G3</f>
        <v>-8.0000000000000071E-2</v>
      </c>
      <c r="I3" s="6">
        <f t="shared" ref="I3:I29" si="1">ABS(F3-G3)</f>
        <v>8.0000000000000071E-2</v>
      </c>
      <c r="J3" s="6"/>
      <c r="K3" s="6"/>
      <c r="L3" s="6"/>
    </row>
    <row r="4" spans="1:13" x14ac:dyDescent="0.3">
      <c r="A4" s="5" t="s">
        <v>13</v>
      </c>
      <c r="B4" s="6" t="s">
        <v>8</v>
      </c>
      <c r="C4" s="6" t="s">
        <v>40</v>
      </c>
      <c r="D4" s="6">
        <v>6</v>
      </c>
      <c r="E4" s="6">
        <v>3.72</v>
      </c>
      <c r="F4" s="6">
        <v>4.21</v>
      </c>
      <c r="G4" s="6">
        <v>4.12</v>
      </c>
      <c r="H4" s="8">
        <f t="shared" si="0"/>
        <v>8.9999999999999858E-2</v>
      </c>
      <c r="I4" s="6">
        <f t="shared" si="1"/>
        <v>8.9999999999999858E-2</v>
      </c>
      <c r="J4" s="6"/>
      <c r="K4" s="6"/>
      <c r="L4" s="6"/>
    </row>
    <row r="5" spans="1:13" x14ac:dyDescent="0.3">
      <c r="A5" s="5" t="s">
        <v>46</v>
      </c>
      <c r="B5" s="6" t="s">
        <v>8</v>
      </c>
      <c r="C5" s="6" t="s">
        <v>40</v>
      </c>
      <c r="D5" s="6">
        <v>18</v>
      </c>
      <c r="E5" s="6">
        <v>4.2</v>
      </c>
      <c r="F5" s="6">
        <v>3.58</v>
      </c>
      <c r="G5" s="6">
        <v>3.64</v>
      </c>
      <c r="H5" s="8">
        <f t="shared" si="0"/>
        <v>-6.0000000000000053E-2</v>
      </c>
      <c r="I5" s="6">
        <f t="shared" si="1"/>
        <v>6.0000000000000053E-2</v>
      </c>
      <c r="J5" s="6"/>
      <c r="K5" s="10" t="s">
        <v>6</v>
      </c>
      <c r="L5" s="10">
        <f>AVERAGE(I2:I34)</f>
        <v>6.3030303030303061E-2</v>
      </c>
      <c r="M5" t="s">
        <v>35</v>
      </c>
    </row>
    <row r="6" spans="1:13" x14ac:dyDescent="0.3">
      <c r="A6" s="5" t="s">
        <v>46</v>
      </c>
      <c r="B6" s="6" t="s">
        <v>8</v>
      </c>
      <c r="C6" s="6" t="s">
        <v>40</v>
      </c>
      <c r="D6" s="6">
        <v>21</v>
      </c>
      <c r="E6" s="6">
        <v>4.43</v>
      </c>
      <c r="F6" s="6">
        <v>3.56</v>
      </c>
      <c r="G6" s="6">
        <v>3.54</v>
      </c>
      <c r="H6" s="8">
        <f t="shared" si="0"/>
        <v>2.0000000000000018E-2</v>
      </c>
      <c r="I6" s="6">
        <f t="shared" si="1"/>
        <v>2.0000000000000018E-2</v>
      </c>
      <c r="J6" s="6"/>
      <c r="K6" s="10" t="s">
        <v>14</v>
      </c>
      <c r="L6" s="10">
        <f xml:space="preserve"> 0.798*(SQRT(_xlfn.VAR.S(H2:H34)))</f>
        <v>6.6156638555779149E-2</v>
      </c>
      <c r="M6" t="s">
        <v>32</v>
      </c>
    </row>
    <row r="7" spans="1:13" x14ac:dyDescent="0.3">
      <c r="A7" s="5" t="s">
        <v>47</v>
      </c>
      <c r="B7" s="6" t="s">
        <v>8</v>
      </c>
      <c r="C7" s="6" t="s">
        <v>40</v>
      </c>
      <c r="D7" s="6">
        <v>24</v>
      </c>
      <c r="E7" s="6">
        <v>3.98</v>
      </c>
      <c r="F7" s="6">
        <v>3.56</v>
      </c>
      <c r="G7" s="6">
        <v>3.53</v>
      </c>
      <c r="H7" s="8">
        <f t="shared" si="0"/>
        <v>3.0000000000000249E-2</v>
      </c>
      <c r="I7" s="6">
        <f t="shared" si="1"/>
        <v>3.0000000000000249E-2</v>
      </c>
      <c r="J7" s="6"/>
      <c r="K7" s="6"/>
      <c r="L7" s="6"/>
    </row>
    <row r="8" spans="1:13" x14ac:dyDescent="0.3">
      <c r="A8" s="5" t="s">
        <v>90</v>
      </c>
      <c r="B8" s="6" t="s">
        <v>8</v>
      </c>
      <c r="C8" s="6" t="s">
        <v>40</v>
      </c>
      <c r="D8" s="6">
        <v>28</v>
      </c>
      <c r="E8" s="6">
        <v>3.26</v>
      </c>
      <c r="F8" s="6">
        <v>3.76</v>
      </c>
      <c r="G8" s="6">
        <v>3.74</v>
      </c>
      <c r="H8" s="8">
        <f t="shared" si="0"/>
        <v>1.9999999999999574E-2</v>
      </c>
      <c r="I8" s="6">
        <f t="shared" si="1"/>
        <v>1.9999999999999574E-2</v>
      </c>
      <c r="J8" s="6"/>
      <c r="K8" s="6"/>
      <c r="L8" s="6"/>
    </row>
    <row r="9" spans="1:13" x14ac:dyDescent="0.3">
      <c r="A9" s="5" t="s">
        <v>52</v>
      </c>
      <c r="B9" s="6" t="s">
        <v>8</v>
      </c>
      <c r="C9" s="6" t="s">
        <v>40</v>
      </c>
      <c r="D9" s="6">
        <v>35</v>
      </c>
      <c r="E9" s="6">
        <v>4.1900000000000004</v>
      </c>
      <c r="F9" s="6">
        <v>3.83</v>
      </c>
      <c r="G9" s="6">
        <v>3.78</v>
      </c>
      <c r="H9" s="8">
        <f t="shared" si="0"/>
        <v>5.0000000000000266E-2</v>
      </c>
      <c r="I9" s="6">
        <f t="shared" si="1"/>
        <v>5.0000000000000266E-2</v>
      </c>
      <c r="J9" s="6"/>
      <c r="K9" s="3" t="s">
        <v>33</v>
      </c>
      <c r="L9" s="9" t="s">
        <v>103</v>
      </c>
    </row>
    <row r="10" spans="1:13" x14ac:dyDescent="0.3">
      <c r="A10" s="5" t="s">
        <v>53</v>
      </c>
      <c r="B10" s="6" t="s">
        <v>8</v>
      </c>
      <c r="C10" s="6" t="s">
        <v>40</v>
      </c>
      <c r="D10" s="6">
        <v>37</v>
      </c>
      <c r="E10" s="6">
        <v>4.24</v>
      </c>
      <c r="F10" s="6">
        <v>3.92</v>
      </c>
      <c r="G10" s="6">
        <v>3.94</v>
      </c>
      <c r="H10" s="8">
        <f t="shared" si="0"/>
        <v>-2.0000000000000018E-2</v>
      </c>
      <c r="I10" s="6">
        <f t="shared" si="1"/>
        <v>2.0000000000000018E-2</v>
      </c>
      <c r="J10" s="6"/>
      <c r="K10" s="6"/>
      <c r="L10" s="6"/>
    </row>
    <row r="11" spans="1:13" x14ac:dyDescent="0.3">
      <c r="A11" s="5" t="s">
        <v>54</v>
      </c>
      <c r="B11" s="6" t="s">
        <v>8</v>
      </c>
      <c r="C11" s="6" t="s">
        <v>40</v>
      </c>
      <c r="D11" s="6">
        <v>38</v>
      </c>
      <c r="E11" s="6">
        <v>3.77</v>
      </c>
      <c r="F11" s="6">
        <v>3.91</v>
      </c>
      <c r="G11" s="6">
        <v>3.86</v>
      </c>
      <c r="H11" s="8">
        <f t="shared" si="0"/>
        <v>5.0000000000000266E-2</v>
      </c>
      <c r="I11" s="6">
        <f t="shared" si="1"/>
        <v>5.0000000000000266E-2</v>
      </c>
      <c r="J11" s="6"/>
      <c r="K11" s="6"/>
      <c r="L11" s="6"/>
    </row>
    <row r="12" spans="1:13" x14ac:dyDescent="0.3">
      <c r="A12" s="9" t="s">
        <v>60</v>
      </c>
      <c r="B12" s="6" t="s">
        <v>8</v>
      </c>
      <c r="C12" s="6" t="s">
        <v>40</v>
      </c>
      <c r="D12" s="6">
        <v>54</v>
      </c>
      <c r="E12" s="6">
        <v>3.46</v>
      </c>
      <c r="F12" s="6">
        <v>3.68</v>
      </c>
      <c r="G12" s="6">
        <v>3.75</v>
      </c>
      <c r="H12" s="8">
        <f t="shared" si="0"/>
        <v>-6.999999999999984E-2</v>
      </c>
      <c r="I12" s="6">
        <f t="shared" si="1"/>
        <v>6.999999999999984E-2</v>
      </c>
      <c r="J12" s="6"/>
      <c r="K12" s="6"/>
      <c r="L12" s="6"/>
    </row>
    <row r="13" spans="1:13" x14ac:dyDescent="0.3">
      <c r="A13" s="5" t="s">
        <v>16</v>
      </c>
      <c r="B13" s="6" t="s">
        <v>8</v>
      </c>
      <c r="C13" s="6" t="s">
        <v>40</v>
      </c>
      <c r="D13" s="6">
        <v>56</v>
      </c>
      <c r="E13" s="6">
        <v>3.6</v>
      </c>
      <c r="F13" s="6">
        <v>3.91</v>
      </c>
      <c r="G13" s="6">
        <v>3.87</v>
      </c>
      <c r="H13" s="8">
        <f t="shared" si="0"/>
        <v>4.0000000000000036E-2</v>
      </c>
      <c r="I13" s="6">
        <f t="shared" si="1"/>
        <v>4.0000000000000036E-2</v>
      </c>
      <c r="J13" s="6"/>
      <c r="K13" s="6"/>
      <c r="L13" s="6"/>
    </row>
    <row r="14" spans="1:13" x14ac:dyDescent="0.3">
      <c r="A14" s="5" t="s">
        <v>16</v>
      </c>
      <c r="B14" s="6" t="s">
        <v>8</v>
      </c>
      <c r="C14" s="6" t="s">
        <v>40</v>
      </c>
      <c r="D14" s="6">
        <v>57</v>
      </c>
      <c r="E14" s="6">
        <v>3.65</v>
      </c>
      <c r="F14" s="6">
        <v>3.94</v>
      </c>
      <c r="G14" s="6">
        <v>4.07</v>
      </c>
      <c r="H14" s="8">
        <f t="shared" si="0"/>
        <v>-0.13000000000000034</v>
      </c>
      <c r="I14" s="6">
        <f t="shared" si="1"/>
        <v>0.13000000000000034</v>
      </c>
      <c r="J14" s="6"/>
      <c r="K14" s="6"/>
      <c r="L14" s="6"/>
    </row>
    <row r="15" spans="1:13" x14ac:dyDescent="0.3">
      <c r="A15" s="5" t="s">
        <v>61</v>
      </c>
      <c r="B15" s="6" t="s">
        <v>8</v>
      </c>
      <c r="C15" s="6" t="s">
        <v>40</v>
      </c>
      <c r="D15" s="6">
        <v>64</v>
      </c>
      <c r="E15" s="6">
        <v>3.86</v>
      </c>
      <c r="F15" s="6">
        <v>3.88</v>
      </c>
      <c r="G15" s="6">
        <v>3.72</v>
      </c>
      <c r="H15" s="8">
        <f t="shared" si="0"/>
        <v>0.1599999999999997</v>
      </c>
      <c r="I15" s="6">
        <f t="shared" si="1"/>
        <v>0.1599999999999997</v>
      </c>
      <c r="J15" s="6"/>
      <c r="K15" s="6"/>
      <c r="L15" s="6"/>
    </row>
    <row r="16" spans="1:13" x14ac:dyDescent="0.3">
      <c r="A16" s="5" t="s">
        <v>91</v>
      </c>
      <c r="B16" s="6" t="s">
        <v>8</v>
      </c>
      <c r="C16" s="6" t="s">
        <v>40</v>
      </c>
      <c r="D16" s="6">
        <v>65</v>
      </c>
      <c r="E16" s="6">
        <v>4.03</v>
      </c>
      <c r="F16" s="6">
        <v>3.77</v>
      </c>
      <c r="G16" s="6">
        <v>3.72</v>
      </c>
      <c r="H16" s="8">
        <f t="shared" si="0"/>
        <v>4.9999999999999822E-2</v>
      </c>
      <c r="I16" s="6">
        <f t="shared" si="1"/>
        <v>4.9999999999999822E-2</v>
      </c>
      <c r="J16" s="6"/>
      <c r="K16" s="6"/>
      <c r="L16" s="6"/>
    </row>
    <row r="17" spans="1:12" x14ac:dyDescent="0.3">
      <c r="A17" s="5" t="s">
        <v>62</v>
      </c>
      <c r="B17" s="6" t="s">
        <v>8</v>
      </c>
      <c r="C17" s="6" t="s">
        <v>40</v>
      </c>
      <c r="D17" s="6">
        <v>66</v>
      </c>
      <c r="E17" s="6">
        <v>3.66</v>
      </c>
      <c r="F17" s="6">
        <v>3.71</v>
      </c>
      <c r="G17" s="6">
        <v>3.69</v>
      </c>
      <c r="H17" s="8">
        <f t="shared" si="0"/>
        <v>2.0000000000000018E-2</v>
      </c>
      <c r="I17" s="6">
        <f t="shared" si="1"/>
        <v>2.0000000000000018E-2</v>
      </c>
      <c r="J17" s="6"/>
      <c r="K17" s="6"/>
      <c r="L17" s="6"/>
    </row>
    <row r="18" spans="1:12" x14ac:dyDescent="0.3">
      <c r="A18" s="5" t="s">
        <v>62</v>
      </c>
      <c r="B18" s="6" t="s">
        <v>8</v>
      </c>
      <c r="C18" s="6" t="s">
        <v>40</v>
      </c>
      <c r="D18" s="6">
        <v>67</v>
      </c>
      <c r="E18" s="6">
        <v>3.49</v>
      </c>
      <c r="F18" s="6">
        <v>3.74</v>
      </c>
      <c r="G18" s="6">
        <v>3.82</v>
      </c>
      <c r="H18" s="8">
        <f t="shared" si="0"/>
        <v>-7.9999999999999627E-2</v>
      </c>
      <c r="I18" s="6">
        <f t="shared" si="1"/>
        <v>7.9999999999999627E-2</v>
      </c>
      <c r="J18" s="6"/>
      <c r="K18" s="6"/>
      <c r="L18" s="6"/>
    </row>
    <row r="19" spans="1:12" x14ac:dyDescent="0.3">
      <c r="A19" s="5" t="s">
        <v>62</v>
      </c>
      <c r="B19" s="6" t="s">
        <v>8</v>
      </c>
      <c r="C19" s="6" t="s">
        <v>40</v>
      </c>
      <c r="D19" s="6">
        <v>68</v>
      </c>
      <c r="E19" s="6">
        <v>3.55</v>
      </c>
      <c r="F19" s="6">
        <v>3.5</v>
      </c>
      <c r="G19" s="6">
        <v>3.4</v>
      </c>
      <c r="H19" s="8">
        <f t="shared" si="0"/>
        <v>0.10000000000000009</v>
      </c>
      <c r="I19" s="6">
        <f t="shared" si="1"/>
        <v>0.10000000000000009</v>
      </c>
      <c r="J19" s="6"/>
      <c r="K19" s="6"/>
      <c r="L19" s="6"/>
    </row>
    <row r="20" spans="1:12" x14ac:dyDescent="0.3">
      <c r="A20" s="5" t="s">
        <v>63</v>
      </c>
      <c r="B20" s="6" t="s">
        <v>8</v>
      </c>
      <c r="C20" s="6" t="s">
        <v>40</v>
      </c>
      <c r="D20" s="6">
        <v>80</v>
      </c>
      <c r="E20" s="6">
        <v>3.86</v>
      </c>
      <c r="F20" s="6">
        <v>3.72</v>
      </c>
      <c r="G20" s="6">
        <v>3.71</v>
      </c>
      <c r="H20" s="8">
        <f t="shared" si="0"/>
        <v>1.0000000000000231E-2</v>
      </c>
      <c r="I20" s="6">
        <f t="shared" si="1"/>
        <v>1.0000000000000231E-2</v>
      </c>
      <c r="J20" s="6"/>
      <c r="K20" s="6"/>
      <c r="L20" s="6"/>
    </row>
    <row r="21" spans="1:12" x14ac:dyDescent="0.3">
      <c r="A21" s="12" t="s">
        <v>65</v>
      </c>
      <c r="B21" s="6" t="s">
        <v>8</v>
      </c>
      <c r="C21" s="6" t="s">
        <v>40</v>
      </c>
      <c r="D21" s="6">
        <v>85</v>
      </c>
      <c r="E21" s="6">
        <v>4.0199999999999996</v>
      </c>
      <c r="F21" s="6">
        <v>3.81</v>
      </c>
      <c r="G21" s="6">
        <v>3.79</v>
      </c>
      <c r="H21" s="8">
        <f t="shared" si="0"/>
        <v>2.0000000000000018E-2</v>
      </c>
      <c r="I21" s="6">
        <f t="shared" si="1"/>
        <v>2.0000000000000018E-2</v>
      </c>
      <c r="J21" s="6"/>
      <c r="K21" s="6"/>
      <c r="L21" s="6"/>
    </row>
    <row r="22" spans="1:12" x14ac:dyDescent="0.3">
      <c r="A22" s="5" t="s">
        <v>66</v>
      </c>
      <c r="B22" s="6" t="s">
        <v>8</v>
      </c>
      <c r="C22" s="6" t="s">
        <v>40</v>
      </c>
      <c r="D22" s="6">
        <v>94</v>
      </c>
      <c r="E22" s="6">
        <v>3.8</v>
      </c>
      <c r="F22" s="6">
        <v>3.61</v>
      </c>
      <c r="G22" s="6">
        <v>3.73</v>
      </c>
      <c r="H22" s="8">
        <f t="shared" si="0"/>
        <v>-0.12000000000000011</v>
      </c>
      <c r="I22" s="6">
        <f t="shared" si="1"/>
        <v>0.12000000000000011</v>
      </c>
      <c r="J22" s="6"/>
      <c r="K22" s="6"/>
      <c r="L22" s="6"/>
    </row>
    <row r="23" spans="1:12" x14ac:dyDescent="0.3">
      <c r="A23" s="5" t="s">
        <v>68</v>
      </c>
      <c r="B23" s="6" t="s">
        <v>8</v>
      </c>
      <c r="C23" s="6" t="s">
        <v>40</v>
      </c>
      <c r="D23" s="6">
        <v>99</v>
      </c>
      <c r="E23" s="6">
        <v>2.93</v>
      </c>
      <c r="F23" s="6">
        <v>3.85</v>
      </c>
      <c r="G23" s="6">
        <v>3.75</v>
      </c>
      <c r="H23" s="8">
        <f t="shared" si="0"/>
        <v>0.10000000000000009</v>
      </c>
      <c r="I23" s="6">
        <f t="shared" si="1"/>
        <v>0.10000000000000009</v>
      </c>
      <c r="J23" s="6"/>
      <c r="K23" s="6"/>
      <c r="L23" s="6"/>
    </row>
    <row r="24" spans="1:12" x14ac:dyDescent="0.3">
      <c r="A24" s="5" t="s">
        <v>25</v>
      </c>
      <c r="B24" s="6" t="s">
        <v>8</v>
      </c>
      <c r="C24" s="6" t="s">
        <v>40</v>
      </c>
      <c r="D24" s="6">
        <v>106</v>
      </c>
      <c r="E24" s="6">
        <v>3.48</v>
      </c>
      <c r="F24" s="6">
        <v>3.78</v>
      </c>
      <c r="G24" s="6">
        <v>3.78</v>
      </c>
      <c r="H24" s="8">
        <f t="shared" si="0"/>
        <v>0</v>
      </c>
      <c r="I24" s="6">
        <f t="shared" si="1"/>
        <v>0</v>
      </c>
      <c r="J24" s="6"/>
      <c r="K24" s="6"/>
      <c r="L24" s="6"/>
    </row>
    <row r="25" spans="1:12" x14ac:dyDescent="0.3">
      <c r="A25" s="5" t="s">
        <v>25</v>
      </c>
      <c r="B25" s="6" t="s">
        <v>8</v>
      </c>
      <c r="C25" s="6" t="s">
        <v>40</v>
      </c>
      <c r="D25" s="6">
        <v>107</v>
      </c>
      <c r="E25" s="6">
        <v>4.3600000000000003</v>
      </c>
      <c r="F25" s="6">
        <v>3.65</v>
      </c>
      <c r="G25" s="6">
        <v>3.68</v>
      </c>
      <c r="H25" s="8">
        <f t="shared" si="0"/>
        <v>-3.0000000000000249E-2</v>
      </c>
      <c r="I25" s="6">
        <f t="shared" si="1"/>
        <v>3.0000000000000249E-2</v>
      </c>
      <c r="J25" s="6"/>
      <c r="K25" s="6"/>
      <c r="L25" s="6"/>
    </row>
    <row r="26" spans="1:12" x14ac:dyDescent="0.3">
      <c r="A26" s="5" t="s">
        <v>27</v>
      </c>
      <c r="B26" s="6" t="s">
        <v>8</v>
      </c>
      <c r="C26" s="6" t="s">
        <v>40</v>
      </c>
      <c r="D26" s="6">
        <v>120</v>
      </c>
      <c r="E26" s="6">
        <v>4.18</v>
      </c>
      <c r="F26" s="6">
        <v>3.84</v>
      </c>
      <c r="G26" s="6">
        <v>3.9</v>
      </c>
      <c r="H26" s="8">
        <f t="shared" si="0"/>
        <v>-6.0000000000000053E-2</v>
      </c>
      <c r="I26" s="6">
        <f t="shared" si="1"/>
        <v>6.0000000000000053E-2</v>
      </c>
      <c r="J26" s="6"/>
      <c r="K26" s="6"/>
      <c r="L26" s="6"/>
    </row>
    <row r="27" spans="1:12" x14ac:dyDescent="0.3">
      <c r="A27" s="5" t="s">
        <v>73</v>
      </c>
      <c r="B27" s="6" t="s">
        <v>8</v>
      </c>
      <c r="C27" s="6" t="s">
        <v>40</v>
      </c>
      <c r="D27" s="6">
        <v>124</v>
      </c>
      <c r="E27" s="6">
        <v>4.0599999999999996</v>
      </c>
      <c r="F27" s="6">
        <v>3.74</v>
      </c>
      <c r="G27" s="6">
        <v>3.72</v>
      </c>
      <c r="H27" s="8">
        <f t="shared" si="0"/>
        <v>2.0000000000000018E-2</v>
      </c>
      <c r="I27" s="6">
        <f t="shared" si="1"/>
        <v>2.0000000000000018E-2</v>
      </c>
      <c r="J27" s="6"/>
      <c r="K27" s="6"/>
      <c r="L27" s="6"/>
    </row>
    <row r="28" spans="1:12" x14ac:dyDescent="0.3">
      <c r="A28" s="5" t="s">
        <v>28</v>
      </c>
      <c r="B28" s="6" t="s">
        <v>8</v>
      </c>
      <c r="C28" s="6" t="s">
        <v>40</v>
      </c>
      <c r="D28" s="6">
        <v>126</v>
      </c>
      <c r="E28" s="6">
        <v>4.1399999999999997</v>
      </c>
      <c r="F28" s="6">
        <v>3.94</v>
      </c>
      <c r="G28" s="6">
        <v>3.98</v>
      </c>
      <c r="H28" s="8">
        <f t="shared" si="0"/>
        <v>-4.0000000000000036E-2</v>
      </c>
      <c r="I28" s="6">
        <f t="shared" si="1"/>
        <v>4.0000000000000036E-2</v>
      </c>
      <c r="K28" s="6"/>
      <c r="L28" s="6"/>
    </row>
    <row r="29" spans="1:12" x14ac:dyDescent="0.3">
      <c r="A29" s="5" t="s">
        <v>28</v>
      </c>
      <c r="B29" s="6" t="s">
        <v>8</v>
      </c>
      <c r="C29" s="6" t="s">
        <v>40</v>
      </c>
      <c r="D29" s="6">
        <v>127</v>
      </c>
      <c r="E29" s="6">
        <v>4.38</v>
      </c>
      <c r="F29" s="6">
        <v>3.71</v>
      </c>
      <c r="G29" s="6">
        <v>3.79</v>
      </c>
      <c r="H29" s="8">
        <f t="shared" si="0"/>
        <v>-8.0000000000000071E-2</v>
      </c>
      <c r="I29" s="6">
        <f t="shared" si="1"/>
        <v>8.0000000000000071E-2</v>
      </c>
      <c r="J29" s="6"/>
      <c r="K29" s="6"/>
      <c r="L29" s="6"/>
    </row>
    <row r="30" spans="1:12" x14ac:dyDescent="0.3">
      <c r="A30" s="5" t="s">
        <v>74</v>
      </c>
      <c r="B30" s="6" t="s">
        <v>8</v>
      </c>
      <c r="C30" s="6" t="s">
        <v>40</v>
      </c>
      <c r="D30" s="6">
        <v>131</v>
      </c>
      <c r="E30" s="6">
        <v>3.87</v>
      </c>
      <c r="F30" s="6">
        <v>3.54</v>
      </c>
      <c r="G30" s="6">
        <v>3.56</v>
      </c>
      <c r="H30" s="8">
        <f t="shared" ref="H30:H34" si="2">F30-G30</f>
        <v>-2.0000000000000018E-2</v>
      </c>
      <c r="I30" s="6">
        <f t="shared" ref="I30:I34" si="3">ABS(F30-G30)</f>
        <v>2.0000000000000018E-2</v>
      </c>
      <c r="J30" s="17" t="s">
        <v>88</v>
      </c>
      <c r="K30" s="6"/>
      <c r="L30" s="6"/>
    </row>
    <row r="31" spans="1:12" x14ac:dyDescent="0.3">
      <c r="A31" s="5" t="s">
        <v>74</v>
      </c>
      <c r="B31" s="6" t="s">
        <v>8</v>
      </c>
      <c r="C31" s="6" t="s">
        <v>40</v>
      </c>
      <c r="D31" s="6">
        <v>133</v>
      </c>
      <c r="E31" s="6">
        <v>4.2</v>
      </c>
      <c r="F31" s="6">
        <v>3.4</v>
      </c>
      <c r="G31" s="6">
        <v>3.58</v>
      </c>
      <c r="H31" s="8">
        <f t="shared" si="2"/>
        <v>-0.18000000000000016</v>
      </c>
      <c r="I31" s="6">
        <f t="shared" si="3"/>
        <v>0.18000000000000016</v>
      </c>
    </row>
    <row r="32" spans="1:12" x14ac:dyDescent="0.3">
      <c r="A32" s="5" t="s">
        <v>29</v>
      </c>
      <c r="B32" s="6" t="s">
        <v>8</v>
      </c>
      <c r="C32" s="6" t="s">
        <v>40</v>
      </c>
      <c r="D32" s="6">
        <v>135</v>
      </c>
      <c r="E32" s="6">
        <v>4.2300000000000004</v>
      </c>
      <c r="F32" s="6">
        <v>3.74</v>
      </c>
      <c r="G32" s="6">
        <v>3.74</v>
      </c>
      <c r="H32" s="8">
        <f t="shared" si="2"/>
        <v>0</v>
      </c>
      <c r="I32" s="6">
        <f t="shared" si="3"/>
        <v>0</v>
      </c>
    </row>
    <row r="33" spans="1:9" x14ac:dyDescent="0.3">
      <c r="A33" s="5" t="s">
        <v>30</v>
      </c>
      <c r="B33" s="6" t="s">
        <v>8</v>
      </c>
      <c r="C33" s="6" t="s">
        <v>40</v>
      </c>
      <c r="D33" s="6">
        <v>136</v>
      </c>
      <c r="E33" s="6">
        <v>4.03</v>
      </c>
      <c r="F33" s="6">
        <v>3.62</v>
      </c>
      <c r="G33" s="6">
        <v>3.67</v>
      </c>
      <c r="H33" s="8">
        <f t="shared" si="2"/>
        <v>-4.9999999999999822E-2</v>
      </c>
      <c r="I33" s="6">
        <f t="shared" si="3"/>
        <v>4.9999999999999822E-2</v>
      </c>
    </row>
    <row r="34" spans="1:9" x14ac:dyDescent="0.3">
      <c r="A34" s="5" t="s">
        <v>75</v>
      </c>
      <c r="B34" s="6" t="s">
        <v>8</v>
      </c>
      <c r="C34" s="6" t="s">
        <v>40</v>
      </c>
      <c r="D34" s="6">
        <v>139</v>
      </c>
      <c r="E34" s="6">
        <v>4.0599999999999996</v>
      </c>
      <c r="F34" s="6">
        <v>3.7</v>
      </c>
      <c r="G34" s="6">
        <v>3.66</v>
      </c>
      <c r="H34" s="8">
        <f t="shared" si="2"/>
        <v>4.0000000000000036E-2</v>
      </c>
      <c r="I34" s="6">
        <f t="shared" si="3"/>
        <v>4.0000000000000036E-2</v>
      </c>
    </row>
  </sheetData>
  <mergeCells count="1">
    <mergeCell ref="F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86C11-9ED2-4CC9-8069-35181E2F442E}">
  <dimension ref="A1:M42"/>
  <sheetViews>
    <sheetView topLeftCell="A16" workbookViewId="0">
      <selection activeCell="H39" sqref="H39"/>
    </sheetView>
  </sheetViews>
  <sheetFormatPr defaultRowHeight="14.4" x14ac:dyDescent="0.3"/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0" t="s">
        <v>95</v>
      </c>
      <c r="G1" s="20"/>
      <c r="H1" s="3" t="s">
        <v>33</v>
      </c>
      <c r="I1" s="3" t="s">
        <v>34</v>
      </c>
      <c r="J1" s="4"/>
      <c r="K1" s="4"/>
      <c r="L1" s="4"/>
    </row>
    <row r="2" spans="1:13" x14ac:dyDescent="0.3">
      <c r="A2" s="13" t="s">
        <v>7</v>
      </c>
      <c r="B2" s="8" t="s">
        <v>8</v>
      </c>
      <c r="C2" s="8" t="s">
        <v>9</v>
      </c>
      <c r="D2" s="14">
        <v>8</v>
      </c>
      <c r="E2" s="14">
        <v>4.1900000000000004</v>
      </c>
      <c r="F2" s="8">
        <v>0.12</v>
      </c>
      <c r="G2" s="8">
        <v>0.12</v>
      </c>
      <c r="H2" s="8">
        <f>F2-G2</f>
        <v>0</v>
      </c>
      <c r="I2" s="6">
        <f>ABS(F2-G2)</f>
        <v>0</v>
      </c>
      <c r="J2" s="6"/>
      <c r="K2" s="6"/>
      <c r="L2" s="6"/>
    </row>
    <row r="3" spans="1:13" x14ac:dyDescent="0.3">
      <c r="A3" s="16" t="s">
        <v>11</v>
      </c>
      <c r="B3" s="8" t="s">
        <v>8</v>
      </c>
      <c r="C3" s="8" t="s">
        <v>9</v>
      </c>
      <c r="D3" s="8">
        <v>29</v>
      </c>
      <c r="E3" s="8">
        <v>2.87</v>
      </c>
      <c r="F3" s="8">
        <v>0.14000000000000001</v>
      </c>
      <c r="G3" s="8">
        <v>0.15</v>
      </c>
      <c r="H3" s="8">
        <f t="shared" ref="H3:H28" si="0">F3-G3</f>
        <v>-9.9999999999999811E-3</v>
      </c>
      <c r="I3" s="6">
        <f t="shared" ref="I3:I28" si="1">ABS(F3-G3)</f>
        <v>9.9999999999999811E-3</v>
      </c>
      <c r="J3" s="6"/>
      <c r="K3" s="6"/>
      <c r="L3" s="6"/>
    </row>
    <row r="4" spans="1:13" x14ac:dyDescent="0.3">
      <c r="A4" s="16" t="s">
        <v>12</v>
      </c>
      <c r="B4" s="8" t="s">
        <v>8</v>
      </c>
      <c r="C4" s="8" t="s">
        <v>9</v>
      </c>
      <c r="D4" s="8">
        <v>30</v>
      </c>
      <c r="E4" s="8">
        <v>3.42</v>
      </c>
      <c r="F4" s="8">
        <v>0.14000000000000001</v>
      </c>
      <c r="G4" s="8">
        <v>0.15</v>
      </c>
      <c r="H4" s="8">
        <f t="shared" si="0"/>
        <v>-9.9999999999999811E-3</v>
      </c>
      <c r="I4" s="6">
        <f t="shared" si="1"/>
        <v>9.9999999999999811E-3</v>
      </c>
      <c r="J4" s="6"/>
      <c r="K4" s="6"/>
      <c r="L4" s="6"/>
    </row>
    <row r="5" spans="1:13" x14ac:dyDescent="0.3">
      <c r="A5" s="13" t="s">
        <v>13</v>
      </c>
      <c r="B5" s="8" t="s">
        <v>8</v>
      </c>
      <c r="C5" s="8" t="s">
        <v>9</v>
      </c>
      <c r="D5" s="8">
        <v>39</v>
      </c>
      <c r="E5" s="8">
        <v>2.99</v>
      </c>
      <c r="F5" s="8">
        <v>0.12</v>
      </c>
      <c r="G5" s="8">
        <v>0.12</v>
      </c>
      <c r="H5" s="8">
        <f t="shared" si="0"/>
        <v>0</v>
      </c>
      <c r="I5" s="6">
        <f t="shared" si="1"/>
        <v>0</v>
      </c>
      <c r="J5" s="6"/>
      <c r="K5" s="10" t="s">
        <v>6</v>
      </c>
      <c r="L5" s="10">
        <f>AVERAGE(I2:I41)</f>
        <v>5.2499999999999995E-3</v>
      </c>
      <c r="M5" t="s">
        <v>35</v>
      </c>
    </row>
    <row r="6" spans="1:13" x14ac:dyDescent="0.3">
      <c r="A6" s="13" t="s">
        <v>15</v>
      </c>
      <c r="B6" s="8" t="s">
        <v>8</v>
      </c>
      <c r="C6" s="8" t="s">
        <v>9</v>
      </c>
      <c r="D6" s="8">
        <v>44</v>
      </c>
      <c r="E6" s="8">
        <v>3.86</v>
      </c>
      <c r="F6" s="8">
        <v>0.17</v>
      </c>
      <c r="G6" s="8">
        <v>0.18</v>
      </c>
      <c r="H6" s="8">
        <f t="shared" si="0"/>
        <v>-9.9999999999999811E-3</v>
      </c>
      <c r="I6" s="6">
        <f t="shared" si="1"/>
        <v>9.9999999999999811E-3</v>
      </c>
      <c r="J6" s="6"/>
      <c r="K6" s="10" t="s">
        <v>14</v>
      </c>
      <c r="L6" s="10">
        <f xml:space="preserve"> 0.798*(SQRT(_xlfn.VAR.S(H2:H41)))</f>
        <v>5.8242646944287506E-3</v>
      </c>
      <c r="M6" t="s">
        <v>32</v>
      </c>
    </row>
    <row r="7" spans="1:13" x14ac:dyDescent="0.3">
      <c r="A7" s="13" t="s">
        <v>57</v>
      </c>
      <c r="B7" s="8" t="s">
        <v>8</v>
      </c>
      <c r="C7" s="8" t="s">
        <v>9</v>
      </c>
      <c r="D7" s="8">
        <v>48</v>
      </c>
      <c r="E7" s="8">
        <v>3.31</v>
      </c>
      <c r="F7" s="8">
        <v>0.1</v>
      </c>
      <c r="G7" s="8">
        <v>0.09</v>
      </c>
      <c r="H7" s="8">
        <f t="shared" si="0"/>
        <v>1.0000000000000009E-2</v>
      </c>
      <c r="I7" s="6">
        <f t="shared" si="1"/>
        <v>1.0000000000000009E-2</v>
      </c>
      <c r="J7" s="6"/>
      <c r="K7" s="6"/>
      <c r="L7" s="6"/>
    </row>
    <row r="8" spans="1:13" x14ac:dyDescent="0.3">
      <c r="A8" s="13" t="s">
        <v>58</v>
      </c>
      <c r="B8" s="8" t="s">
        <v>8</v>
      </c>
      <c r="C8" s="8" t="s">
        <v>9</v>
      </c>
      <c r="D8" s="8">
        <v>52</v>
      </c>
      <c r="E8" s="8">
        <v>3.92</v>
      </c>
      <c r="F8" s="8">
        <v>0.13</v>
      </c>
      <c r="G8" s="8">
        <v>0.12</v>
      </c>
      <c r="H8" s="8">
        <f t="shared" si="0"/>
        <v>1.0000000000000009E-2</v>
      </c>
      <c r="I8" s="6">
        <f t="shared" si="1"/>
        <v>1.0000000000000009E-2</v>
      </c>
      <c r="J8" s="6"/>
      <c r="K8" s="6"/>
      <c r="L8" s="6"/>
    </row>
    <row r="9" spans="1:13" x14ac:dyDescent="0.3">
      <c r="A9" s="16" t="s">
        <v>60</v>
      </c>
      <c r="B9" s="8" t="s">
        <v>8</v>
      </c>
      <c r="C9" s="8" t="s">
        <v>9</v>
      </c>
      <c r="D9" s="8">
        <v>53</v>
      </c>
      <c r="E9" s="8">
        <v>2.73</v>
      </c>
      <c r="F9" s="8">
        <v>0.13</v>
      </c>
      <c r="G9" s="8">
        <v>0.12</v>
      </c>
      <c r="H9" s="8">
        <f t="shared" si="0"/>
        <v>1.0000000000000009E-2</v>
      </c>
      <c r="I9" s="6">
        <f t="shared" si="1"/>
        <v>1.0000000000000009E-2</v>
      </c>
      <c r="J9" s="6"/>
      <c r="K9" s="3" t="s">
        <v>33</v>
      </c>
      <c r="L9" s="9" t="s">
        <v>103</v>
      </c>
    </row>
    <row r="10" spans="1:13" x14ac:dyDescent="0.3">
      <c r="A10" s="16" t="s">
        <v>17</v>
      </c>
      <c r="B10" s="8" t="s">
        <v>8</v>
      </c>
      <c r="C10" s="8" t="s">
        <v>9</v>
      </c>
      <c r="D10" s="8">
        <v>69</v>
      </c>
      <c r="E10" s="8">
        <v>3.24</v>
      </c>
      <c r="F10" s="8">
        <v>0.1</v>
      </c>
      <c r="G10" s="8">
        <v>0.1</v>
      </c>
      <c r="H10" s="8">
        <f t="shared" si="0"/>
        <v>0</v>
      </c>
      <c r="I10" s="6">
        <f t="shared" si="1"/>
        <v>0</v>
      </c>
      <c r="J10" s="6"/>
      <c r="K10" s="6"/>
      <c r="L10" s="6"/>
    </row>
    <row r="11" spans="1:13" x14ac:dyDescent="0.3">
      <c r="A11" s="13" t="s">
        <v>18</v>
      </c>
      <c r="B11" s="8" t="s">
        <v>8</v>
      </c>
      <c r="C11" s="8" t="s">
        <v>9</v>
      </c>
      <c r="D11" s="8">
        <v>70</v>
      </c>
      <c r="E11" s="8">
        <v>3.76</v>
      </c>
      <c r="F11" s="8">
        <v>0.1</v>
      </c>
      <c r="G11" s="8">
        <v>0.11</v>
      </c>
      <c r="H11" s="8">
        <f t="shared" si="0"/>
        <v>-9.999999999999995E-3</v>
      </c>
      <c r="I11" s="6">
        <f t="shared" si="1"/>
        <v>9.999999999999995E-3</v>
      </c>
      <c r="J11" s="6"/>
      <c r="K11" s="6"/>
      <c r="L11" s="6"/>
    </row>
    <row r="12" spans="1:13" x14ac:dyDescent="0.3">
      <c r="A12" s="13" t="s">
        <v>19</v>
      </c>
      <c r="B12" s="8" t="s">
        <v>8</v>
      </c>
      <c r="C12" s="8" t="s">
        <v>9</v>
      </c>
      <c r="D12" s="8">
        <v>72</v>
      </c>
      <c r="E12" s="8">
        <v>3.99</v>
      </c>
      <c r="F12" s="8">
        <v>0.12</v>
      </c>
      <c r="G12" s="8">
        <v>0.12</v>
      </c>
      <c r="H12" s="8">
        <f t="shared" si="0"/>
        <v>0</v>
      </c>
      <c r="I12" s="6">
        <f t="shared" si="1"/>
        <v>0</v>
      </c>
      <c r="J12" s="6"/>
      <c r="K12" s="6"/>
      <c r="L12" s="6"/>
    </row>
    <row r="13" spans="1:13" x14ac:dyDescent="0.3">
      <c r="A13" s="13" t="s">
        <v>96</v>
      </c>
      <c r="B13" s="8" t="s">
        <v>8</v>
      </c>
      <c r="C13" s="8" t="s">
        <v>9</v>
      </c>
      <c r="D13" s="8">
        <v>73</v>
      </c>
      <c r="E13" s="8">
        <v>3.86</v>
      </c>
      <c r="F13" s="8">
        <v>0.1</v>
      </c>
      <c r="G13" s="8">
        <v>0.1</v>
      </c>
      <c r="H13" s="8">
        <f t="shared" si="0"/>
        <v>0</v>
      </c>
      <c r="I13" s="6">
        <f t="shared" si="1"/>
        <v>0</v>
      </c>
      <c r="J13" s="6"/>
      <c r="K13" s="6"/>
      <c r="L13" s="6"/>
    </row>
    <row r="14" spans="1:13" x14ac:dyDescent="0.3">
      <c r="A14" s="16" t="s">
        <v>97</v>
      </c>
      <c r="B14" s="8" t="s">
        <v>8</v>
      </c>
      <c r="C14" s="8" t="s">
        <v>9</v>
      </c>
      <c r="D14" s="8">
        <v>74</v>
      </c>
      <c r="E14" s="8">
        <v>2.97</v>
      </c>
      <c r="F14" s="8">
        <v>0.1</v>
      </c>
      <c r="G14" s="8">
        <v>0.11</v>
      </c>
      <c r="H14" s="8">
        <f t="shared" si="0"/>
        <v>-9.999999999999995E-3</v>
      </c>
      <c r="I14" s="6">
        <f t="shared" si="1"/>
        <v>9.999999999999995E-3</v>
      </c>
      <c r="J14" s="6"/>
      <c r="K14" s="6"/>
      <c r="L14" s="6"/>
    </row>
    <row r="15" spans="1:13" x14ac:dyDescent="0.3">
      <c r="A15" s="13" t="s">
        <v>20</v>
      </c>
      <c r="B15" s="8" t="s">
        <v>8</v>
      </c>
      <c r="C15" s="8" t="s">
        <v>9</v>
      </c>
      <c r="D15" s="8">
        <v>76</v>
      </c>
      <c r="E15" s="8">
        <v>3.88</v>
      </c>
      <c r="F15" s="8">
        <v>0.14000000000000001</v>
      </c>
      <c r="G15" s="8">
        <v>0.14000000000000001</v>
      </c>
      <c r="H15" s="8">
        <f t="shared" si="0"/>
        <v>0</v>
      </c>
      <c r="I15" s="6">
        <f t="shared" si="1"/>
        <v>0</v>
      </c>
      <c r="J15" s="6"/>
      <c r="K15" s="6"/>
      <c r="L15" s="6"/>
    </row>
    <row r="16" spans="1:13" x14ac:dyDescent="0.3">
      <c r="A16" s="13" t="s">
        <v>98</v>
      </c>
      <c r="B16" s="8" t="s">
        <v>8</v>
      </c>
      <c r="C16" s="8" t="s">
        <v>9</v>
      </c>
      <c r="D16" s="8">
        <v>77</v>
      </c>
      <c r="E16" s="8">
        <v>4.28</v>
      </c>
      <c r="F16" s="8">
        <v>0.13</v>
      </c>
      <c r="G16" s="8">
        <v>0.12</v>
      </c>
      <c r="H16" s="8">
        <f t="shared" si="0"/>
        <v>1.0000000000000009E-2</v>
      </c>
      <c r="I16" s="6">
        <f t="shared" si="1"/>
        <v>1.0000000000000009E-2</v>
      </c>
      <c r="J16" s="6"/>
      <c r="K16" s="6"/>
      <c r="L16" s="6"/>
    </row>
    <row r="17" spans="1:12" x14ac:dyDescent="0.3">
      <c r="A17" s="16" t="s">
        <v>22</v>
      </c>
      <c r="B17" s="8" t="s">
        <v>8</v>
      </c>
      <c r="C17" s="8" t="s">
        <v>9</v>
      </c>
      <c r="D17" s="8">
        <v>82</v>
      </c>
      <c r="E17" s="8">
        <v>3.4</v>
      </c>
      <c r="F17" s="8">
        <v>0.13</v>
      </c>
      <c r="G17" s="8">
        <v>0.12</v>
      </c>
      <c r="H17" s="8">
        <f t="shared" si="0"/>
        <v>1.0000000000000009E-2</v>
      </c>
      <c r="I17" s="6">
        <f t="shared" si="1"/>
        <v>1.0000000000000009E-2</v>
      </c>
      <c r="J17" s="6"/>
      <c r="K17" s="6"/>
      <c r="L17" s="6"/>
    </row>
    <row r="18" spans="1:12" x14ac:dyDescent="0.3">
      <c r="A18" s="13" t="s">
        <v>99</v>
      </c>
      <c r="B18" s="8" t="s">
        <v>8</v>
      </c>
      <c r="C18" s="8" t="s">
        <v>9</v>
      </c>
      <c r="D18" s="8">
        <v>84</v>
      </c>
      <c r="E18" s="8">
        <v>3.16</v>
      </c>
      <c r="F18" s="8">
        <v>0.14000000000000001</v>
      </c>
      <c r="G18" s="8">
        <v>0.14000000000000001</v>
      </c>
      <c r="H18" s="8">
        <f t="shared" si="0"/>
        <v>0</v>
      </c>
      <c r="I18" s="6">
        <f t="shared" si="1"/>
        <v>0</v>
      </c>
      <c r="J18" s="6"/>
      <c r="K18" s="6"/>
      <c r="L18" s="6"/>
    </row>
    <row r="19" spans="1:12" x14ac:dyDescent="0.3">
      <c r="A19" s="13" t="s">
        <v>24</v>
      </c>
      <c r="B19" s="8" t="s">
        <v>8</v>
      </c>
      <c r="C19" s="8" t="s">
        <v>9</v>
      </c>
      <c r="D19" s="8">
        <v>87</v>
      </c>
      <c r="E19" s="8">
        <v>4</v>
      </c>
      <c r="F19" s="8">
        <v>0.19</v>
      </c>
      <c r="G19" s="8">
        <v>0.19</v>
      </c>
      <c r="H19" s="8">
        <f t="shared" si="0"/>
        <v>0</v>
      </c>
      <c r="I19" s="6">
        <f t="shared" si="1"/>
        <v>0</v>
      </c>
      <c r="J19" s="6"/>
      <c r="K19" s="6"/>
      <c r="L19" s="6"/>
    </row>
    <row r="20" spans="1:12" x14ac:dyDescent="0.3">
      <c r="A20" s="13" t="s">
        <v>100</v>
      </c>
      <c r="B20" s="8" t="s">
        <v>8</v>
      </c>
      <c r="C20" s="8" t="s">
        <v>9</v>
      </c>
      <c r="D20" s="8">
        <v>91</v>
      </c>
      <c r="E20" s="8">
        <v>3.81</v>
      </c>
      <c r="F20" s="8">
        <v>0.11</v>
      </c>
      <c r="G20" s="8">
        <v>0.12</v>
      </c>
      <c r="H20" s="8">
        <f t="shared" si="0"/>
        <v>-9.999999999999995E-3</v>
      </c>
      <c r="I20" s="6">
        <f t="shared" si="1"/>
        <v>9.999999999999995E-3</v>
      </c>
      <c r="J20" s="6"/>
      <c r="K20" s="6"/>
      <c r="L20" s="6"/>
    </row>
    <row r="21" spans="1:12" x14ac:dyDescent="0.3">
      <c r="A21" s="13" t="s">
        <v>66</v>
      </c>
      <c r="B21" s="8" t="s">
        <v>8</v>
      </c>
      <c r="C21" s="8" t="s">
        <v>9</v>
      </c>
      <c r="D21" s="8">
        <v>92</v>
      </c>
      <c r="E21" s="8">
        <v>4.3499999999999996</v>
      </c>
      <c r="F21" s="8">
        <v>0.12</v>
      </c>
      <c r="G21" s="8">
        <v>0.11</v>
      </c>
      <c r="H21" s="8">
        <f t="shared" si="0"/>
        <v>9.999999999999995E-3</v>
      </c>
      <c r="I21" s="6">
        <f t="shared" si="1"/>
        <v>9.999999999999995E-3</v>
      </c>
      <c r="J21" s="6"/>
      <c r="K21" s="6"/>
      <c r="L21" s="6"/>
    </row>
    <row r="22" spans="1:12" x14ac:dyDescent="0.3">
      <c r="A22" s="13" t="s">
        <v>66</v>
      </c>
      <c r="B22" s="8" t="s">
        <v>8</v>
      </c>
      <c r="C22" s="8" t="s">
        <v>9</v>
      </c>
      <c r="D22" s="8">
        <v>93</v>
      </c>
      <c r="E22" s="8">
        <v>4.62</v>
      </c>
      <c r="F22" s="8">
        <v>0.11</v>
      </c>
      <c r="G22" s="8">
        <v>0.1</v>
      </c>
      <c r="H22" s="8">
        <f t="shared" si="0"/>
        <v>9.999999999999995E-3</v>
      </c>
      <c r="I22" s="6">
        <f t="shared" si="1"/>
        <v>9.999999999999995E-3</v>
      </c>
      <c r="J22" s="6"/>
      <c r="K22" s="6"/>
      <c r="L22" s="6"/>
    </row>
    <row r="23" spans="1:12" x14ac:dyDescent="0.3">
      <c r="A23" s="13" t="s">
        <v>101</v>
      </c>
      <c r="B23" s="8" t="s">
        <v>8</v>
      </c>
      <c r="C23" s="8" t="s">
        <v>9</v>
      </c>
      <c r="D23" s="8">
        <v>95</v>
      </c>
      <c r="E23" s="8">
        <v>4</v>
      </c>
      <c r="F23" s="8">
        <v>0.15</v>
      </c>
      <c r="G23" s="8">
        <v>0.16</v>
      </c>
      <c r="H23" s="8">
        <f t="shared" si="0"/>
        <v>-1.0000000000000009E-2</v>
      </c>
      <c r="I23" s="6">
        <f t="shared" si="1"/>
        <v>1.0000000000000009E-2</v>
      </c>
      <c r="J23" s="6"/>
      <c r="K23" s="6"/>
      <c r="L23" s="6"/>
    </row>
    <row r="24" spans="1:12" x14ac:dyDescent="0.3">
      <c r="A24" s="13" t="s">
        <v>101</v>
      </c>
      <c r="B24" s="8" t="s">
        <v>8</v>
      </c>
      <c r="C24" s="8" t="s">
        <v>9</v>
      </c>
      <c r="D24" s="8">
        <v>96</v>
      </c>
      <c r="E24" s="8">
        <v>4.21</v>
      </c>
      <c r="F24" s="8">
        <v>0.15</v>
      </c>
      <c r="G24" s="8">
        <v>0.15</v>
      </c>
      <c r="H24" s="8">
        <f t="shared" si="0"/>
        <v>0</v>
      </c>
      <c r="I24" s="6">
        <f t="shared" si="1"/>
        <v>0</v>
      </c>
      <c r="J24" s="6"/>
      <c r="K24" s="6"/>
      <c r="L24" s="6"/>
    </row>
    <row r="25" spans="1:12" x14ac:dyDescent="0.3">
      <c r="A25" s="13" t="s">
        <v>67</v>
      </c>
      <c r="B25" s="8" t="s">
        <v>8</v>
      </c>
      <c r="C25" s="8" t="s">
        <v>9</v>
      </c>
      <c r="D25" s="8">
        <v>97</v>
      </c>
      <c r="E25" s="8">
        <v>3.97</v>
      </c>
      <c r="F25" s="8">
        <v>0.14000000000000001</v>
      </c>
      <c r="G25" s="8">
        <v>0.13</v>
      </c>
      <c r="H25" s="8">
        <f t="shared" si="0"/>
        <v>1.0000000000000009E-2</v>
      </c>
      <c r="I25" s="6">
        <f t="shared" si="1"/>
        <v>1.0000000000000009E-2</v>
      </c>
      <c r="J25" s="6"/>
      <c r="K25" s="6"/>
      <c r="L25" s="6"/>
    </row>
    <row r="26" spans="1:12" x14ac:dyDescent="0.3">
      <c r="A26" s="13" t="s">
        <v>25</v>
      </c>
      <c r="B26" s="8" t="s">
        <v>8</v>
      </c>
      <c r="C26" s="8" t="s">
        <v>9</v>
      </c>
      <c r="D26" s="8">
        <v>104</v>
      </c>
      <c r="E26" s="8">
        <v>2.74</v>
      </c>
      <c r="F26" s="8">
        <v>0.14000000000000001</v>
      </c>
      <c r="G26" s="8">
        <v>0.13</v>
      </c>
      <c r="H26" s="8">
        <f t="shared" si="0"/>
        <v>1.0000000000000009E-2</v>
      </c>
      <c r="I26" s="6">
        <f t="shared" si="1"/>
        <v>1.0000000000000009E-2</v>
      </c>
      <c r="J26" s="6"/>
      <c r="K26" s="6"/>
      <c r="L26" s="6"/>
    </row>
    <row r="27" spans="1:12" x14ac:dyDescent="0.3">
      <c r="A27" s="13" t="s">
        <v>26</v>
      </c>
      <c r="B27" s="8" t="s">
        <v>8</v>
      </c>
      <c r="C27" s="8" t="s">
        <v>9</v>
      </c>
      <c r="D27" s="8">
        <v>110</v>
      </c>
      <c r="E27" s="8">
        <v>3.21</v>
      </c>
      <c r="F27" s="8">
        <v>0.15</v>
      </c>
      <c r="G27" s="8">
        <v>0.14000000000000001</v>
      </c>
      <c r="H27" s="8">
        <f t="shared" si="0"/>
        <v>9.9999999999999811E-3</v>
      </c>
      <c r="I27" s="6">
        <f t="shared" si="1"/>
        <v>9.9999999999999811E-3</v>
      </c>
      <c r="K27" s="6"/>
      <c r="L27" s="6"/>
    </row>
    <row r="28" spans="1:12" x14ac:dyDescent="0.3">
      <c r="A28" s="13" t="s">
        <v>26</v>
      </c>
      <c r="B28" s="8" t="s">
        <v>8</v>
      </c>
      <c r="C28" s="8" t="s">
        <v>9</v>
      </c>
      <c r="D28" s="8">
        <v>111</v>
      </c>
      <c r="E28" s="8">
        <v>3.93</v>
      </c>
      <c r="F28" s="8">
        <v>0.13</v>
      </c>
      <c r="G28" s="8">
        <v>0.13</v>
      </c>
      <c r="H28" s="8">
        <f t="shared" si="0"/>
        <v>0</v>
      </c>
      <c r="I28" s="6">
        <f t="shared" si="1"/>
        <v>0</v>
      </c>
      <c r="J28" s="6"/>
      <c r="K28" s="6"/>
      <c r="L28" s="6"/>
    </row>
    <row r="29" spans="1:12" x14ac:dyDescent="0.3">
      <c r="A29" s="13" t="s">
        <v>102</v>
      </c>
      <c r="B29" s="8" t="s">
        <v>8</v>
      </c>
      <c r="C29" s="8" t="s">
        <v>9</v>
      </c>
      <c r="D29" s="8">
        <v>112</v>
      </c>
      <c r="E29" s="8">
        <v>4.5</v>
      </c>
      <c r="F29" s="8">
        <v>0.14000000000000001</v>
      </c>
      <c r="G29" s="8">
        <v>0.14000000000000001</v>
      </c>
      <c r="H29" s="8">
        <f t="shared" ref="H29:H41" si="2">F29-G29</f>
        <v>0</v>
      </c>
      <c r="I29" s="6">
        <f t="shared" ref="I29:I41" si="3">ABS(F29-G29)</f>
        <v>0</v>
      </c>
      <c r="J29" s="17" t="s">
        <v>88</v>
      </c>
      <c r="K29" s="6"/>
      <c r="L29" s="6"/>
    </row>
    <row r="30" spans="1:12" x14ac:dyDescent="0.3">
      <c r="A30" s="13" t="s">
        <v>70</v>
      </c>
      <c r="B30" s="8" t="s">
        <v>8</v>
      </c>
      <c r="C30" s="8" t="s">
        <v>9</v>
      </c>
      <c r="D30" s="8">
        <v>116</v>
      </c>
      <c r="E30" s="8">
        <v>4.08</v>
      </c>
      <c r="F30" s="8">
        <v>0.13</v>
      </c>
      <c r="G30" s="8">
        <v>0.12</v>
      </c>
      <c r="H30" s="8">
        <f t="shared" si="2"/>
        <v>1.0000000000000009E-2</v>
      </c>
      <c r="I30" s="6">
        <f t="shared" si="3"/>
        <v>1.0000000000000009E-2</v>
      </c>
    </row>
    <row r="31" spans="1:12" x14ac:dyDescent="0.3">
      <c r="A31" s="13" t="s">
        <v>28</v>
      </c>
      <c r="B31" s="8" t="s">
        <v>8</v>
      </c>
      <c r="C31" s="8" t="s">
        <v>9</v>
      </c>
      <c r="D31" s="8">
        <v>125</v>
      </c>
      <c r="E31" s="8">
        <v>3.92</v>
      </c>
      <c r="F31" s="8">
        <v>0.11</v>
      </c>
      <c r="G31" s="8">
        <v>0.11</v>
      </c>
      <c r="H31" s="8">
        <f t="shared" si="2"/>
        <v>0</v>
      </c>
      <c r="I31" s="6">
        <f t="shared" si="3"/>
        <v>0</v>
      </c>
    </row>
    <row r="32" spans="1:12" x14ac:dyDescent="0.3">
      <c r="A32" s="13" t="s">
        <v>28</v>
      </c>
      <c r="B32" s="8" t="s">
        <v>8</v>
      </c>
      <c r="C32" s="8" t="s">
        <v>9</v>
      </c>
      <c r="D32" s="8">
        <v>128</v>
      </c>
      <c r="E32" s="8">
        <v>3.92</v>
      </c>
      <c r="F32" s="8">
        <v>0.16</v>
      </c>
      <c r="G32" s="8">
        <v>0.16</v>
      </c>
      <c r="H32" s="8">
        <f t="shared" si="2"/>
        <v>0</v>
      </c>
      <c r="I32" s="6">
        <f t="shared" si="3"/>
        <v>0</v>
      </c>
    </row>
    <row r="33" spans="1:12" x14ac:dyDescent="0.3">
      <c r="A33" s="13" t="s">
        <v>28</v>
      </c>
      <c r="B33" s="8" t="s">
        <v>8</v>
      </c>
      <c r="C33" s="8" t="s">
        <v>9</v>
      </c>
      <c r="D33" s="8">
        <v>129</v>
      </c>
      <c r="E33" s="8">
        <v>4.3499999999999996</v>
      </c>
      <c r="F33" s="8">
        <v>0.15</v>
      </c>
      <c r="G33" s="8">
        <v>0.16</v>
      </c>
      <c r="H33" s="8">
        <f t="shared" si="2"/>
        <v>-1.0000000000000009E-2</v>
      </c>
      <c r="I33" s="6">
        <f t="shared" si="3"/>
        <v>1.0000000000000009E-2</v>
      </c>
    </row>
    <row r="34" spans="1:12" x14ac:dyDescent="0.3">
      <c r="A34" s="13" t="s">
        <v>30</v>
      </c>
      <c r="B34" s="8" t="s">
        <v>8</v>
      </c>
      <c r="C34" s="8" t="s">
        <v>9</v>
      </c>
      <c r="D34" s="8">
        <v>137</v>
      </c>
      <c r="E34" s="8">
        <v>4.3</v>
      </c>
      <c r="F34" s="8">
        <v>0.12</v>
      </c>
      <c r="G34" s="8">
        <v>0.12</v>
      </c>
      <c r="H34" s="8">
        <f t="shared" si="2"/>
        <v>0</v>
      </c>
      <c r="I34" s="6">
        <f t="shared" si="3"/>
        <v>0</v>
      </c>
    </row>
    <row r="35" spans="1:12" x14ac:dyDescent="0.3">
      <c r="A35" s="13" t="s">
        <v>30</v>
      </c>
      <c r="B35" s="8" t="s">
        <v>8</v>
      </c>
      <c r="C35" s="8" t="s">
        <v>9</v>
      </c>
      <c r="D35" s="8">
        <v>138</v>
      </c>
      <c r="E35" s="8">
        <v>3.89</v>
      </c>
      <c r="F35" s="8">
        <v>0.14000000000000001</v>
      </c>
      <c r="G35" s="8">
        <v>0.14000000000000001</v>
      </c>
      <c r="H35" s="8">
        <f t="shared" si="2"/>
        <v>0</v>
      </c>
      <c r="I35" s="6">
        <f t="shared" si="3"/>
        <v>0</v>
      </c>
    </row>
    <row r="36" spans="1:12" x14ac:dyDescent="0.3">
      <c r="A36" s="13" t="s">
        <v>31</v>
      </c>
      <c r="B36" s="8" t="s">
        <v>8</v>
      </c>
      <c r="C36" s="8" t="s">
        <v>9</v>
      </c>
      <c r="D36" s="8">
        <v>141</v>
      </c>
      <c r="E36" s="8">
        <v>3.59</v>
      </c>
      <c r="F36" s="8">
        <v>0.11</v>
      </c>
      <c r="G36" s="8">
        <v>0.11</v>
      </c>
      <c r="H36" s="8">
        <f t="shared" si="2"/>
        <v>0</v>
      </c>
      <c r="I36" s="6">
        <f t="shared" si="3"/>
        <v>0</v>
      </c>
    </row>
    <row r="37" spans="1:12" x14ac:dyDescent="0.3">
      <c r="A37" s="13" t="s">
        <v>31</v>
      </c>
      <c r="B37" s="8" t="s">
        <v>8</v>
      </c>
      <c r="C37" s="8" t="s">
        <v>9</v>
      </c>
      <c r="D37" s="8">
        <v>142</v>
      </c>
      <c r="E37" s="8">
        <v>4.01</v>
      </c>
      <c r="F37" s="8">
        <v>0.14000000000000001</v>
      </c>
      <c r="G37" s="8">
        <v>0.14000000000000001</v>
      </c>
      <c r="H37" s="8">
        <f t="shared" si="2"/>
        <v>0</v>
      </c>
      <c r="I37" s="6">
        <f t="shared" si="3"/>
        <v>0</v>
      </c>
    </row>
    <row r="38" spans="1:12" x14ac:dyDescent="0.3">
      <c r="A38" s="13" t="s">
        <v>31</v>
      </c>
      <c r="B38" s="8" t="s">
        <v>8</v>
      </c>
      <c r="C38" s="8" t="s">
        <v>9</v>
      </c>
      <c r="D38" s="8">
        <v>143</v>
      </c>
      <c r="E38" s="8">
        <v>3.86</v>
      </c>
      <c r="F38" s="8">
        <v>0.14000000000000001</v>
      </c>
      <c r="G38" s="8">
        <v>0.15</v>
      </c>
      <c r="H38" s="8">
        <f t="shared" si="2"/>
        <v>-9.9999999999999811E-3</v>
      </c>
      <c r="I38" s="6">
        <f t="shared" si="3"/>
        <v>9.9999999999999811E-3</v>
      </c>
    </row>
    <row r="39" spans="1:12" x14ac:dyDescent="0.3">
      <c r="A39" s="13" t="s">
        <v>31</v>
      </c>
      <c r="B39" s="8" t="s">
        <v>8</v>
      </c>
      <c r="C39" s="8" t="s">
        <v>9</v>
      </c>
      <c r="D39" s="8">
        <v>144</v>
      </c>
      <c r="E39" s="8">
        <v>4.3600000000000003</v>
      </c>
      <c r="F39" s="8">
        <v>0.14000000000000001</v>
      </c>
      <c r="G39" s="8">
        <v>0.13</v>
      </c>
      <c r="H39" s="8">
        <f t="shared" si="2"/>
        <v>1.0000000000000009E-2</v>
      </c>
      <c r="I39" s="6">
        <f t="shared" si="3"/>
        <v>1.0000000000000009E-2</v>
      </c>
    </row>
    <row r="40" spans="1:12" x14ac:dyDescent="0.3">
      <c r="A40" s="13" t="s">
        <v>31</v>
      </c>
      <c r="B40" s="8" t="s">
        <v>8</v>
      </c>
      <c r="C40" s="8" t="s">
        <v>9</v>
      </c>
      <c r="D40" s="8">
        <v>145</v>
      </c>
      <c r="E40" s="8">
        <v>3.4</v>
      </c>
      <c r="F40" s="8">
        <v>0.11</v>
      </c>
      <c r="G40" s="8">
        <v>0.11</v>
      </c>
      <c r="H40" s="8">
        <f t="shared" si="2"/>
        <v>0</v>
      </c>
      <c r="I40" s="6">
        <f t="shared" si="3"/>
        <v>0</v>
      </c>
    </row>
    <row r="41" spans="1:12" x14ac:dyDescent="0.3">
      <c r="A41" s="13" t="s">
        <v>31</v>
      </c>
      <c r="B41" s="8" t="s">
        <v>8</v>
      </c>
      <c r="C41" s="8" t="s">
        <v>9</v>
      </c>
      <c r="D41" s="8">
        <v>146</v>
      </c>
      <c r="E41" s="8">
        <v>3.67</v>
      </c>
      <c r="F41" s="8">
        <v>0.11</v>
      </c>
      <c r="G41" s="8">
        <v>0.11</v>
      </c>
      <c r="H41" s="8">
        <f t="shared" si="2"/>
        <v>0</v>
      </c>
      <c r="I41" s="6">
        <f t="shared" si="3"/>
        <v>0</v>
      </c>
    </row>
    <row r="42" spans="1:12" s="21" customFormat="1" x14ac:dyDescent="0.3">
      <c r="A42" s="12" t="s">
        <v>26</v>
      </c>
      <c r="B42" s="15" t="s">
        <v>8</v>
      </c>
      <c r="C42" s="15" t="s">
        <v>9</v>
      </c>
      <c r="D42" s="15">
        <v>109</v>
      </c>
      <c r="E42" s="15">
        <v>4.9000000000000004</v>
      </c>
      <c r="F42" s="15">
        <v>0.14000000000000001</v>
      </c>
      <c r="G42" s="15">
        <v>0.16</v>
      </c>
      <c r="H42" s="15">
        <f>F42-G42</f>
        <v>-1.999999999999999E-2</v>
      </c>
      <c r="I42" s="15">
        <f>ABS(F42-G42)</f>
        <v>1.999999999999999E-2</v>
      </c>
      <c r="J42" s="15"/>
      <c r="K42" s="15"/>
      <c r="L42" s="15"/>
    </row>
  </sheetData>
  <mergeCells count="1">
    <mergeCell ref="F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84F37-8B98-45DD-9A8D-5558081EB2A2}">
  <dimension ref="A1:S68"/>
  <sheetViews>
    <sheetView workbookViewId="0">
      <selection activeCell="R6" sqref="R6:R7"/>
    </sheetView>
  </sheetViews>
  <sheetFormatPr defaultRowHeight="14.4" x14ac:dyDescent="0.3"/>
  <cols>
    <col min="14" max="14" width="11.109375" bestFit="1" customWidth="1"/>
    <col min="15" max="15" width="15.44140625" bestFit="1" customWidth="1"/>
  </cols>
  <sheetData>
    <row r="1" spans="1:19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0" t="s">
        <v>36</v>
      </c>
      <c r="G1" s="20"/>
      <c r="I1" s="3" t="s">
        <v>76</v>
      </c>
      <c r="J1" s="1" t="s">
        <v>3</v>
      </c>
      <c r="K1" s="2" t="s">
        <v>4</v>
      </c>
      <c r="L1" s="20" t="s">
        <v>36</v>
      </c>
      <c r="M1" s="20"/>
      <c r="N1" s="3" t="s">
        <v>33</v>
      </c>
      <c r="O1" s="3" t="s">
        <v>34</v>
      </c>
    </row>
    <row r="2" spans="1:19" x14ac:dyDescent="0.3">
      <c r="A2" s="1"/>
      <c r="B2" s="2"/>
      <c r="C2" s="2"/>
      <c r="D2" s="1"/>
      <c r="E2" s="2"/>
      <c r="F2" s="11" t="s">
        <v>37</v>
      </c>
      <c r="G2" s="11" t="s">
        <v>38</v>
      </c>
      <c r="I2" s="6"/>
      <c r="J2" s="8">
        <v>10</v>
      </c>
      <c r="K2" s="8">
        <v>3.56</v>
      </c>
      <c r="L2" s="8">
        <v>0.4</v>
      </c>
      <c r="M2" s="8">
        <v>0.4</v>
      </c>
      <c r="N2" s="8">
        <f>L2-M2</f>
        <v>0</v>
      </c>
      <c r="O2" s="6">
        <f>ABS(L2-M2)</f>
        <v>0</v>
      </c>
    </row>
    <row r="3" spans="1:19" x14ac:dyDescent="0.3">
      <c r="A3" s="5" t="s">
        <v>39</v>
      </c>
      <c r="B3" s="6" t="s">
        <v>8</v>
      </c>
      <c r="C3" s="6" t="s">
        <v>40</v>
      </c>
      <c r="D3" s="6">
        <v>4</v>
      </c>
      <c r="E3" s="6">
        <v>4.42</v>
      </c>
      <c r="F3" s="6">
        <v>0.45</v>
      </c>
      <c r="G3" s="6">
        <v>0.45</v>
      </c>
      <c r="I3" s="6"/>
      <c r="J3" s="8">
        <v>13</v>
      </c>
      <c r="K3" s="8">
        <v>3.13</v>
      </c>
      <c r="L3" s="8">
        <v>0.47</v>
      </c>
      <c r="M3" s="8">
        <v>0.45</v>
      </c>
      <c r="N3" s="8">
        <f>L3-M3</f>
        <v>1.9999999999999962E-2</v>
      </c>
      <c r="O3" s="6">
        <f>ABS(L3-M3)</f>
        <v>1.9999999999999962E-2</v>
      </c>
    </row>
    <row r="4" spans="1:19" x14ac:dyDescent="0.3">
      <c r="A4" s="5" t="s">
        <v>41</v>
      </c>
      <c r="B4" s="6" t="s">
        <v>8</v>
      </c>
      <c r="C4" s="6" t="s">
        <v>40</v>
      </c>
      <c r="D4" s="6">
        <v>5</v>
      </c>
      <c r="E4" s="6">
        <v>3.96</v>
      </c>
      <c r="F4" s="6">
        <v>0.41</v>
      </c>
      <c r="G4" s="6">
        <v>0.45</v>
      </c>
      <c r="I4" s="6"/>
      <c r="J4" s="8">
        <v>14</v>
      </c>
      <c r="K4" s="8">
        <v>3.07</v>
      </c>
      <c r="L4" s="8">
        <v>0.37</v>
      </c>
      <c r="M4" s="8">
        <v>0.38</v>
      </c>
      <c r="N4" s="8">
        <f t="shared" ref="N4:N31" si="0">L4-M4</f>
        <v>-1.0000000000000009E-2</v>
      </c>
      <c r="O4" s="6">
        <f t="shared" ref="O4:O31" si="1">ABS(L4-M4)</f>
        <v>1.0000000000000009E-2</v>
      </c>
    </row>
    <row r="5" spans="1:19" x14ac:dyDescent="0.3">
      <c r="A5" s="5" t="s">
        <v>13</v>
      </c>
      <c r="B5" s="6" t="s">
        <v>8</v>
      </c>
      <c r="C5" s="6" t="s">
        <v>40</v>
      </c>
      <c r="D5" s="6">
        <v>6</v>
      </c>
      <c r="E5" s="6">
        <v>3.72</v>
      </c>
      <c r="F5" s="6">
        <v>0.39</v>
      </c>
      <c r="G5" s="6">
        <v>0.41</v>
      </c>
      <c r="I5" s="6"/>
      <c r="J5" s="8">
        <v>17</v>
      </c>
      <c r="K5" s="8">
        <v>3.83</v>
      </c>
      <c r="L5" s="8">
        <v>0.44</v>
      </c>
      <c r="M5" s="8">
        <v>0.43</v>
      </c>
      <c r="N5" s="8">
        <f t="shared" si="0"/>
        <v>1.0000000000000009E-2</v>
      </c>
      <c r="O5" s="6">
        <f t="shared" si="1"/>
        <v>1.0000000000000009E-2</v>
      </c>
    </row>
    <row r="6" spans="1:19" x14ac:dyDescent="0.3">
      <c r="A6" s="5" t="s">
        <v>42</v>
      </c>
      <c r="B6" s="6" t="s">
        <v>8</v>
      </c>
      <c r="C6" s="6" t="s">
        <v>40</v>
      </c>
      <c r="D6" s="6">
        <v>10</v>
      </c>
      <c r="E6" s="6">
        <v>3.56</v>
      </c>
      <c r="F6" s="6">
        <v>0.4</v>
      </c>
      <c r="G6" s="6">
        <v>0.4</v>
      </c>
      <c r="I6" s="6"/>
      <c r="J6" s="8">
        <v>21</v>
      </c>
      <c r="K6" s="8">
        <v>4.43</v>
      </c>
      <c r="L6" s="8">
        <v>0.44</v>
      </c>
      <c r="M6" s="8">
        <v>0.45</v>
      </c>
      <c r="N6" s="8">
        <f t="shared" si="0"/>
        <v>-1.0000000000000009E-2</v>
      </c>
      <c r="O6" s="6">
        <f t="shared" si="1"/>
        <v>1.0000000000000009E-2</v>
      </c>
      <c r="Q6" s="10" t="s">
        <v>6</v>
      </c>
      <c r="R6" s="10">
        <f>AVERAGE(O2:O31)</f>
        <v>1.2333333333333333E-2</v>
      </c>
      <c r="S6" t="s">
        <v>35</v>
      </c>
    </row>
    <row r="7" spans="1:19" x14ac:dyDescent="0.3">
      <c r="A7" s="5" t="s">
        <v>43</v>
      </c>
      <c r="B7" s="6" t="s">
        <v>8</v>
      </c>
      <c r="C7" s="6" t="s">
        <v>40</v>
      </c>
      <c r="D7" s="6">
        <v>13</v>
      </c>
      <c r="E7" s="6">
        <v>3.13</v>
      </c>
      <c r="F7" s="6">
        <v>0.47</v>
      </c>
      <c r="G7" s="6">
        <v>0.45</v>
      </c>
      <c r="I7" s="6"/>
      <c r="J7" s="8">
        <v>24</v>
      </c>
      <c r="K7" s="8">
        <v>3.98</v>
      </c>
      <c r="L7" s="8">
        <v>0.43</v>
      </c>
      <c r="M7" s="8">
        <v>0.43</v>
      </c>
      <c r="N7" s="8">
        <f t="shared" si="0"/>
        <v>0</v>
      </c>
      <c r="O7" s="6">
        <f t="shared" si="1"/>
        <v>0</v>
      </c>
      <c r="Q7" s="10" t="s">
        <v>14</v>
      </c>
      <c r="R7" s="10">
        <f xml:space="preserve"> 0.798*(SQRT(_xlfn.VAR.S(N2:N31)))</f>
        <v>1.3034093595723066E-2</v>
      </c>
      <c r="S7" t="s">
        <v>32</v>
      </c>
    </row>
    <row r="8" spans="1:19" x14ac:dyDescent="0.3">
      <c r="A8" s="5" t="s">
        <v>44</v>
      </c>
      <c r="B8" s="6" t="s">
        <v>8</v>
      </c>
      <c r="C8" s="6" t="s">
        <v>40</v>
      </c>
      <c r="D8" s="6">
        <v>14</v>
      </c>
      <c r="E8" s="6">
        <v>3.07</v>
      </c>
      <c r="F8" s="6">
        <v>0.37</v>
      </c>
      <c r="G8" s="6">
        <v>0.38</v>
      </c>
      <c r="I8" s="6"/>
      <c r="J8" s="8">
        <v>31</v>
      </c>
      <c r="K8" s="8">
        <v>3.47</v>
      </c>
      <c r="L8" s="8">
        <v>0.41</v>
      </c>
      <c r="M8" s="8">
        <v>0.43</v>
      </c>
      <c r="N8" s="8">
        <f t="shared" si="0"/>
        <v>-2.0000000000000018E-2</v>
      </c>
      <c r="O8" s="6">
        <f t="shared" si="1"/>
        <v>2.0000000000000018E-2</v>
      </c>
    </row>
    <row r="9" spans="1:19" x14ac:dyDescent="0.3">
      <c r="A9" s="5" t="s">
        <v>44</v>
      </c>
      <c r="B9" s="6" t="s">
        <v>8</v>
      </c>
      <c r="C9" s="6" t="s">
        <v>40</v>
      </c>
      <c r="D9" s="6">
        <v>15</v>
      </c>
      <c r="E9" s="6">
        <v>3.21</v>
      </c>
      <c r="F9" s="6">
        <v>0.48</v>
      </c>
      <c r="G9" s="6">
        <v>0.47</v>
      </c>
      <c r="I9" s="6"/>
      <c r="J9" s="8">
        <v>35</v>
      </c>
      <c r="K9" s="8">
        <v>4.1900000000000004</v>
      </c>
      <c r="L9" s="8">
        <v>0.46</v>
      </c>
      <c r="M9" s="8">
        <v>0.46</v>
      </c>
      <c r="N9" s="8">
        <f t="shared" si="0"/>
        <v>0</v>
      </c>
      <c r="O9" s="6">
        <f t="shared" si="1"/>
        <v>0</v>
      </c>
    </row>
    <row r="10" spans="1:19" x14ac:dyDescent="0.3">
      <c r="A10" s="5" t="s">
        <v>45</v>
      </c>
      <c r="B10" s="6" t="s">
        <v>8</v>
      </c>
      <c r="C10" s="6" t="s">
        <v>40</v>
      </c>
      <c r="D10" s="6">
        <v>16</v>
      </c>
      <c r="E10" s="6">
        <v>3.81</v>
      </c>
      <c r="F10" s="6">
        <v>0.39</v>
      </c>
      <c r="G10" s="6">
        <v>0.37</v>
      </c>
      <c r="I10" s="6"/>
      <c r="J10" s="8">
        <v>37</v>
      </c>
      <c r="K10" s="8">
        <v>4.24</v>
      </c>
      <c r="L10" s="8">
        <v>0.39</v>
      </c>
      <c r="M10" s="8">
        <v>0.38</v>
      </c>
      <c r="N10" s="8">
        <f t="shared" si="0"/>
        <v>1.0000000000000009E-2</v>
      </c>
      <c r="O10" s="6">
        <f t="shared" si="1"/>
        <v>1.0000000000000009E-2</v>
      </c>
    </row>
    <row r="11" spans="1:19" x14ac:dyDescent="0.3">
      <c r="A11" s="5" t="s">
        <v>45</v>
      </c>
      <c r="B11" s="6" t="s">
        <v>8</v>
      </c>
      <c r="C11" s="6" t="s">
        <v>40</v>
      </c>
      <c r="D11" s="6">
        <v>17</v>
      </c>
      <c r="E11" s="6">
        <v>3.83</v>
      </c>
      <c r="F11" s="6">
        <v>0.44</v>
      </c>
      <c r="G11" s="6">
        <v>0.43</v>
      </c>
      <c r="I11" s="6"/>
      <c r="J11" s="8">
        <v>38</v>
      </c>
      <c r="K11" s="8">
        <v>3.77</v>
      </c>
      <c r="L11" s="8">
        <v>0.49</v>
      </c>
      <c r="M11" s="8">
        <v>0.45</v>
      </c>
      <c r="N11" s="8">
        <f t="shared" si="0"/>
        <v>3.999999999999998E-2</v>
      </c>
      <c r="O11" s="6">
        <f t="shared" si="1"/>
        <v>3.999999999999998E-2</v>
      </c>
    </row>
    <row r="12" spans="1:19" x14ac:dyDescent="0.3">
      <c r="A12" s="5" t="s">
        <v>46</v>
      </c>
      <c r="B12" s="6" t="s">
        <v>8</v>
      </c>
      <c r="C12" s="6" t="s">
        <v>40</v>
      </c>
      <c r="D12" s="6">
        <v>18</v>
      </c>
      <c r="E12" s="6">
        <v>4.2</v>
      </c>
      <c r="F12" s="6">
        <v>0.44</v>
      </c>
      <c r="G12" s="6">
        <v>0.43</v>
      </c>
      <c r="I12" s="6"/>
      <c r="J12" s="8">
        <v>40</v>
      </c>
      <c r="K12" s="8">
        <v>4.1399999999999997</v>
      </c>
      <c r="L12" s="6">
        <v>0.49</v>
      </c>
      <c r="M12" s="6">
        <v>0.49</v>
      </c>
      <c r="N12" s="8">
        <f t="shared" si="0"/>
        <v>0</v>
      </c>
      <c r="O12" s="6">
        <f t="shared" si="1"/>
        <v>0</v>
      </c>
    </row>
    <row r="13" spans="1:19" x14ac:dyDescent="0.3">
      <c r="A13" s="5" t="s">
        <v>46</v>
      </c>
      <c r="B13" s="6" t="s">
        <v>8</v>
      </c>
      <c r="C13" s="6" t="s">
        <v>40</v>
      </c>
      <c r="D13" s="6">
        <v>19</v>
      </c>
      <c r="E13" s="6">
        <v>3.37</v>
      </c>
      <c r="F13" s="6">
        <v>0.38</v>
      </c>
      <c r="G13" s="6">
        <v>0.42</v>
      </c>
      <c r="I13" s="6"/>
      <c r="J13" s="8">
        <v>42</v>
      </c>
      <c r="K13" s="8">
        <v>3.73</v>
      </c>
      <c r="L13" s="8">
        <v>0.42</v>
      </c>
      <c r="M13" s="8">
        <v>0.44</v>
      </c>
      <c r="N13" s="8">
        <f t="shared" si="0"/>
        <v>-2.0000000000000018E-2</v>
      </c>
      <c r="O13" s="6">
        <f t="shared" si="1"/>
        <v>2.0000000000000018E-2</v>
      </c>
    </row>
    <row r="14" spans="1:19" x14ac:dyDescent="0.3">
      <c r="A14" s="5" t="s">
        <v>46</v>
      </c>
      <c r="B14" s="6" t="s">
        <v>8</v>
      </c>
      <c r="C14" s="6" t="s">
        <v>40</v>
      </c>
      <c r="D14" s="6">
        <v>20</v>
      </c>
      <c r="E14" s="6">
        <v>3.9</v>
      </c>
      <c r="F14" s="6">
        <v>0.46</v>
      </c>
      <c r="G14" s="6">
        <v>0.46</v>
      </c>
      <c r="I14" s="6"/>
      <c r="J14" s="8">
        <v>46</v>
      </c>
      <c r="K14" s="8">
        <v>3.46</v>
      </c>
      <c r="L14" s="8">
        <v>0.49</v>
      </c>
      <c r="M14" s="8">
        <v>0.48</v>
      </c>
      <c r="N14" s="8">
        <f t="shared" si="0"/>
        <v>1.0000000000000009E-2</v>
      </c>
      <c r="O14" s="6">
        <f t="shared" si="1"/>
        <v>1.0000000000000009E-2</v>
      </c>
    </row>
    <row r="15" spans="1:19" x14ac:dyDescent="0.3">
      <c r="A15" s="5" t="s">
        <v>46</v>
      </c>
      <c r="B15" s="6" t="s">
        <v>8</v>
      </c>
      <c r="C15" s="6" t="s">
        <v>40</v>
      </c>
      <c r="D15" s="6">
        <v>21</v>
      </c>
      <c r="E15" s="6">
        <v>4.43</v>
      </c>
      <c r="F15" s="6">
        <v>0.44</v>
      </c>
      <c r="G15" s="6">
        <v>0.45</v>
      </c>
      <c r="I15" s="6"/>
      <c r="J15" s="8">
        <v>47</v>
      </c>
      <c r="K15" s="8">
        <v>3.65</v>
      </c>
      <c r="L15" s="8">
        <v>0.43</v>
      </c>
      <c r="M15" s="8">
        <v>0.46</v>
      </c>
      <c r="N15" s="8">
        <f t="shared" si="0"/>
        <v>-3.0000000000000027E-2</v>
      </c>
      <c r="O15" s="6">
        <f t="shared" si="1"/>
        <v>3.0000000000000027E-2</v>
      </c>
    </row>
    <row r="16" spans="1:19" x14ac:dyDescent="0.3">
      <c r="A16" s="5" t="s">
        <v>47</v>
      </c>
      <c r="B16" s="6" t="s">
        <v>8</v>
      </c>
      <c r="C16" s="6" t="s">
        <v>40</v>
      </c>
      <c r="D16" s="6">
        <v>23</v>
      </c>
      <c r="E16" s="6">
        <v>4.01</v>
      </c>
      <c r="F16" s="6">
        <v>0.38</v>
      </c>
      <c r="G16" s="6">
        <v>0.39</v>
      </c>
      <c r="I16" s="6"/>
      <c r="J16" s="8">
        <v>50</v>
      </c>
      <c r="K16" s="8">
        <v>2.88</v>
      </c>
      <c r="L16" s="8">
        <v>0.39</v>
      </c>
      <c r="M16" s="8">
        <v>0.39</v>
      </c>
      <c r="N16" s="8">
        <f t="shared" si="0"/>
        <v>0</v>
      </c>
      <c r="O16" s="6">
        <f t="shared" si="1"/>
        <v>0</v>
      </c>
    </row>
    <row r="17" spans="1:15" x14ac:dyDescent="0.3">
      <c r="A17" s="5" t="s">
        <v>47</v>
      </c>
      <c r="B17" s="6" t="s">
        <v>8</v>
      </c>
      <c r="C17" s="6" t="s">
        <v>40</v>
      </c>
      <c r="D17" s="6">
        <v>24</v>
      </c>
      <c r="E17" s="6">
        <v>3.98</v>
      </c>
      <c r="F17" s="6">
        <v>0.43</v>
      </c>
      <c r="G17" s="6">
        <v>0.43</v>
      </c>
      <c r="I17" s="6"/>
      <c r="J17" s="8">
        <v>57</v>
      </c>
      <c r="K17" s="8">
        <v>3.65</v>
      </c>
      <c r="L17" s="8">
        <v>0.49</v>
      </c>
      <c r="M17" s="8">
        <v>0.49</v>
      </c>
      <c r="N17" s="8">
        <f t="shared" si="0"/>
        <v>0</v>
      </c>
      <c r="O17" s="6">
        <f t="shared" si="1"/>
        <v>0</v>
      </c>
    </row>
    <row r="18" spans="1:15" x14ac:dyDescent="0.3">
      <c r="A18" s="5" t="s">
        <v>48</v>
      </c>
      <c r="B18" s="6" t="s">
        <v>8</v>
      </c>
      <c r="C18" s="6" t="s">
        <v>40</v>
      </c>
      <c r="D18" s="6">
        <v>25</v>
      </c>
      <c r="E18" s="6">
        <v>3.77</v>
      </c>
      <c r="F18" s="6">
        <v>0.46</v>
      </c>
      <c r="G18" s="6">
        <v>0.45</v>
      </c>
      <c r="I18" s="6"/>
      <c r="J18" s="8">
        <v>62</v>
      </c>
      <c r="K18" s="8">
        <v>3.38</v>
      </c>
      <c r="L18" s="8">
        <v>0.45</v>
      </c>
      <c r="M18" s="8">
        <v>0.46</v>
      </c>
      <c r="N18" s="8">
        <f t="shared" si="0"/>
        <v>-1.0000000000000009E-2</v>
      </c>
      <c r="O18" s="6">
        <f t="shared" si="1"/>
        <v>1.0000000000000009E-2</v>
      </c>
    </row>
    <row r="19" spans="1:15" x14ac:dyDescent="0.3">
      <c r="A19" s="5" t="s">
        <v>49</v>
      </c>
      <c r="B19" s="6" t="s">
        <v>8</v>
      </c>
      <c r="C19" s="6" t="s">
        <v>40</v>
      </c>
      <c r="D19" s="6">
        <v>26</v>
      </c>
      <c r="E19" s="6">
        <v>4.33</v>
      </c>
      <c r="F19" s="6">
        <v>0.47</v>
      </c>
      <c r="G19" s="6">
        <v>0.39</v>
      </c>
      <c r="I19" s="6"/>
      <c r="J19" s="8">
        <v>64</v>
      </c>
      <c r="K19" s="8">
        <v>3.86</v>
      </c>
      <c r="L19" s="8">
        <v>0.46</v>
      </c>
      <c r="M19" s="8">
        <v>0.46</v>
      </c>
      <c r="N19" s="8">
        <f t="shared" si="0"/>
        <v>0</v>
      </c>
      <c r="O19" s="6">
        <f t="shared" si="1"/>
        <v>0</v>
      </c>
    </row>
    <row r="20" spans="1:15" x14ac:dyDescent="0.3">
      <c r="A20" s="5" t="s">
        <v>50</v>
      </c>
      <c r="B20" s="6" t="s">
        <v>8</v>
      </c>
      <c r="C20" s="6" t="s">
        <v>40</v>
      </c>
      <c r="D20" s="6">
        <v>31</v>
      </c>
      <c r="E20" s="6">
        <v>3.47</v>
      </c>
      <c r="F20" s="6">
        <v>0.41</v>
      </c>
      <c r="G20" s="6">
        <v>0.43</v>
      </c>
      <c r="I20" s="6"/>
      <c r="J20" s="8">
        <v>68</v>
      </c>
      <c r="K20" s="8">
        <v>3.55</v>
      </c>
      <c r="L20" s="8">
        <v>0.48</v>
      </c>
      <c r="M20" s="8">
        <v>0.49</v>
      </c>
      <c r="N20" s="8">
        <f t="shared" si="0"/>
        <v>-1.0000000000000009E-2</v>
      </c>
      <c r="O20" s="6">
        <f t="shared" si="1"/>
        <v>1.0000000000000009E-2</v>
      </c>
    </row>
    <row r="21" spans="1:15" x14ac:dyDescent="0.3">
      <c r="A21" s="5" t="s">
        <v>50</v>
      </c>
      <c r="B21" s="6" t="s">
        <v>8</v>
      </c>
      <c r="C21" s="6" t="s">
        <v>40</v>
      </c>
      <c r="D21" s="6">
        <v>32</v>
      </c>
      <c r="E21" s="6">
        <v>3.36</v>
      </c>
      <c r="F21" s="6">
        <v>0.43</v>
      </c>
      <c r="G21" s="6">
        <v>0.46</v>
      </c>
      <c r="I21" s="6"/>
      <c r="J21" s="8">
        <v>80</v>
      </c>
      <c r="K21" s="8">
        <v>3.86</v>
      </c>
      <c r="L21" s="8">
        <v>0.46</v>
      </c>
      <c r="M21" s="8">
        <v>0.45</v>
      </c>
      <c r="N21" s="8">
        <f t="shared" si="0"/>
        <v>1.0000000000000009E-2</v>
      </c>
      <c r="O21" s="6">
        <f t="shared" si="1"/>
        <v>1.0000000000000009E-2</v>
      </c>
    </row>
    <row r="22" spans="1:15" x14ac:dyDescent="0.3">
      <c r="A22" s="5" t="s">
        <v>51</v>
      </c>
      <c r="B22" s="6" t="s">
        <v>8</v>
      </c>
      <c r="C22" s="6" t="s">
        <v>40</v>
      </c>
      <c r="D22" s="6">
        <v>33</v>
      </c>
      <c r="E22" s="6">
        <v>3.08</v>
      </c>
      <c r="F22" s="6">
        <v>0.43</v>
      </c>
      <c r="G22" s="6">
        <v>0.42</v>
      </c>
      <c r="I22" s="6"/>
      <c r="J22" s="8">
        <v>86</v>
      </c>
      <c r="K22" s="8">
        <v>3.44</v>
      </c>
      <c r="L22" s="8">
        <v>0.5</v>
      </c>
      <c r="M22" s="8">
        <v>0.51</v>
      </c>
      <c r="N22" s="8">
        <f t="shared" si="0"/>
        <v>-1.0000000000000009E-2</v>
      </c>
      <c r="O22" s="6">
        <f t="shared" si="1"/>
        <v>1.0000000000000009E-2</v>
      </c>
    </row>
    <row r="23" spans="1:15" x14ac:dyDescent="0.3">
      <c r="A23" s="5" t="s">
        <v>51</v>
      </c>
      <c r="B23" s="6" t="s">
        <v>8</v>
      </c>
      <c r="C23" s="6" t="s">
        <v>40</v>
      </c>
      <c r="D23" s="6">
        <v>34</v>
      </c>
      <c r="E23" s="6">
        <v>3.92</v>
      </c>
      <c r="F23" s="6">
        <v>0.4</v>
      </c>
      <c r="G23" s="6">
        <v>0.41</v>
      </c>
      <c r="I23" s="6"/>
      <c r="J23" s="8">
        <v>107</v>
      </c>
      <c r="K23" s="8">
        <v>4.3600000000000003</v>
      </c>
      <c r="L23" s="8">
        <v>0.46</v>
      </c>
      <c r="M23" s="8">
        <v>0.49</v>
      </c>
      <c r="N23" s="8">
        <f t="shared" si="0"/>
        <v>-2.9999999999999971E-2</v>
      </c>
      <c r="O23" s="6">
        <f t="shared" si="1"/>
        <v>2.9999999999999971E-2</v>
      </c>
    </row>
    <row r="24" spans="1:15" x14ac:dyDescent="0.3">
      <c r="A24" s="5" t="s">
        <v>52</v>
      </c>
      <c r="B24" s="6" t="s">
        <v>8</v>
      </c>
      <c r="C24" s="6" t="s">
        <v>40</v>
      </c>
      <c r="D24" s="6">
        <v>35</v>
      </c>
      <c r="E24" s="6">
        <v>4.1900000000000004</v>
      </c>
      <c r="F24" s="6">
        <v>0.46</v>
      </c>
      <c r="G24" s="6">
        <v>0.46</v>
      </c>
      <c r="I24" s="6"/>
      <c r="J24" s="8">
        <v>117</v>
      </c>
      <c r="K24" s="8">
        <v>4.4800000000000004</v>
      </c>
      <c r="L24" s="8">
        <v>0.47</v>
      </c>
      <c r="M24" s="8">
        <v>0.48</v>
      </c>
      <c r="N24" s="8">
        <f t="shared" si="0"/>
        <v>-1.0000000000000009E-2</v>
      </c>
      <c r="O24" s="6">
        <f t="shared" si="1"/>
        <v>1.0000000000000009E-2</v>
      </c>
    </row>
    <row r="25" spans="1:15" x14ac:dyDescent="0.3">
      <c r="A25" s="5" t="s">
        <v>53</v>
      </c>
      <c r="B25" s="6" t="s">
        <v>8</v>
      </c>
      <c r="C25" s="6" t="s">
        <v>40</v>
      </c>
      <c r="D25" s="6">
        <v>37</v>
      </c>
      <c r="E25" s="6">
        <v>4.24</v>
      </c>
      <c r="F25" s="6">
        <v>0.39</v>
      </c>
      <c r="G25" s="6">
        <v>0.38</v>
      </c>
      <c r="I25" s="6"/>
      <c r="J25" s="8">
        <v>124</v>
      </c>
      <c r="K25" s="8">
        <v>4.0599999999999996</v>
      </c>
      <c r="L25" s="8">
        <v>0.45</v>
      </c>
      <c r="M25" s="8">
        <v>0.47</v>
      </c>
      <c r="N25" s="8">
        <f t="shared" si="0"/>
        <v>-1.9999999999999962E-2</v>
      </c>
      <c r="O25" s="6">
        <f t="shared" si="1"/>
        <v>1.9999999999999962E-2</v>
      </c>
    </row>
    <row r="26" spans="1:15" x14ac:dyDescent="0.3">
      <c r="A26" s="5" t="s">
        <v>54</v>
      </c>
      <c r="B26" s="6" t="s">
        <v>8</v>
      </c>
      <c r="C26" s="6" t="s">
        <v>40</v>
      </c>
      <c r="D26" s="6">
        <v>38</v>
      </c>
      <c r="E26" s="6">
        <v>3.77</v>
      </c>
      <c r="F26" s="6">
        <v>0.49</v>
      </c>
      <c r="G26" s="6">
        <v>0.45</v>
      </c>
      <c r="I26" s="6"/>
      <c r="J26" s="8">
        <v>127</v>
      </c>
      <c r="K26" s="8">
        <v>4.38</v>
      </c>
      <c r="L26" s="8">
        <v>0.47</v>
      </c>
      <c r="M26" s="8">
        <v>0.51</v>
      </c>
      <c r="N26" s="8">
        <f t="shared" si="0"/>
        <v>-4.0000000000000036E-2</v>
      </c>
      <c r="O26" s="6">
        <f t="shared" si="1"/>
        <v>4.0000000000000036E-2</v>
      </c>
    </row>
    <row r="27" spans="1:15" x14ac:dyDescent="0.3">
      <c r="A27" s="5" t="s">
        <v>55</v>
      </c>
      <c r="B27" s="6" t="s">
        <v>8</v>
      </c>
      <c r="C27" s="6" t="s">
        <v>40</v>
      </c>
      <c r="D27" s="6">
        <v>40</v>
      </c>
      <c r="E27" s="6">
        <v>4.1399999999999997</v>
      </c>
      <c r="F27" s="6">
        <v>0.49</v>
      </c>
      <c r="G27" s="6">
        <v>0.49</v>
      </c>
      <c r="I27" s="6"/>
      <c r="J27" s="8">
        <v>131</v>
      </c>
      <c r="K27" s="8">
        <v>3.87</v>
      </c>
      <c r="L27" s="8">
        <v>0.4</v>
      </c>
      <c r="M27" s="8">
        <v>0.41</v>
      </c>
      <c r="N27" s="8">
        <f t="shared" si="0"/>
        <v>-9.9999999999999534E-3</v>
      </c>
      <c r="O27" s="6">
        <f t="shared" si="1"/>
        <v>9.9999999999999534E-3</v>
      </c>
    </row>
    <row r="28" spans="1:15" x14ac:dyDescent="0.3">
      <c r="A28" s="5" t="s">
        <v>15</v>
      </c>
      <c r="B28" s="6" t="s">
        <v>8</v>
      </c>
      <c r="C28" s="6" t="s">
        <v>40</v>
      </c>
      <c r="D28" s="6">
        <v>42</v>
      </c>
      <c r="E28" s="6">
        <v>3.73</v>
      </c>
      <c r="F28" s="6">
        <v>0.42</v>
      </c>
      <c r="G28" s="6">
        <v>0.44</v>
      </c>
      <c r="I28" s="6"/>
      <c r="J28" s="8">
        <v>135</v>
      </c>
      <c r="K28" s="8">
        <v>4.2300000000000004</v>
      </c>
      <c r="L28" s="8">
        <v>0.48</v>
      </c>
      <c r="M28" s="8">
        <v>0.5</v>
      </c>
      <c r="N28" s="8">
        <f t="shared" si="0"/>
        <v>-2.0000000000000018E-2</v>
      </c>
      <c r="O28" s="6">
        <f t="shared" si="1"/>
        <v>2.0000000000000018E-2</v>
      </c>
    </row>
    <row r="29" spans="1:15" x14ac:dyDescent="0.3">
      <c r="A29" s="5" t="s">
        <v>56</v>
      </c>
      <c r="B29" s="6" t="s">
        <v>8</v>
      </c>
      <c r="C29" s="6" t="s">
        <v>40</v>
      </c>
      <c r="D29" s="6">
        <v>45</v>
      </c>
      <c r="E29" s="6">
        <v>3.26</v>
      </c>
      <c r="F29" s="6">
        <v>0.31</v>
      </c>
      <c r="G29" s="6">
        <v>0.31</v>
      </c>
      <c r="I29" s="6"/>
      <c r="J29" s="8">
        <v>136</v>
      </c>
      <c r="K29" s="8">
        <v>4.03</v>
      </c>
      <c r="L29" s="8">
        <v>0.44</v>
      </c>
      <c r="M29" s="8">
        <v>0.43</v>
      </c>
      <c r="N29" s="8">
        <f t="shared" si="0"/>
        <v>1.0000000000000009E-2</v>
      </c>
      <c r="O29" s="6">
        <f t="shared" si="1"/>
        <v>1.0000000000000009E-2</v>
      </c>
    </row>
    <row r="30" spans="1:15" x14ac:dyDescent="0.3">
      <c r="A30" s="5" t="s">
        <v>56</v>
      </c>
      <c r="B30" s="6" t="s">
        <v>8</v>
      </c>
      <c r="C30" s="6" t="s">
        <v>40</v>
      </c>
      <c r="D30" s="6">
        <v>46</v>
      </c>
      <c r="E30" s="6">
        <v>3.46</v>
      </c>
      <c r="F30" s="6">
        <v>0.49</v>
      </c>
      <c r="G30" s="6">
        <v>0.48</v>
      </c>
      <c r="I30" s="6"/>
      <c r="J30" s="8">
        <v>139</v>
      </c>
      <c r="K30" s="8">
        <v>4.0599999999999996</v>
      </c>
      <c r="L30" s="8">
        <v>0.47</v>
      </c>
      <c r="M30" s="8">
        <v>0.46</v>
      </c>
      <c r="N30" s="8">
        <f t="shared" si="0"/>
        <v>9.9999999999999534E-3</v>
      </c>
      <c r="O30" s="6">
        <f t="shared" si="1"/>
        <v>9.9999999999999534E-3</v>
      </c>
    </row>
    <row r="31" spans="1:15" x14ac:dyDescent="0.3">
      <c r="A31" s="5" t="s">
        <v>57</v>
      </c>
      <c r="B31" s="6" t="s">
        <v>8</v>
      </c>
      <c r="C31" s="6" t="s">
        <v>40</v>
      </c>
      <c r="D31" s="6">
        <v>47</v>
      </c>
      <c r="E31" s="6">
        <v>3.65</v>
      </c>
      <c r="F31" s="6">
        <v>0.43</v>
      </c>
      <c r="G31" s="6">
        <v>0.46</v>
      </c>
      <c r="J31" s="8">
        <v>140</v>
      </c>
      <c r="K31" s="8">
        <v>3.52</v>
      </c>
      <c r="L31" s="8">
        <v>0.44</v>
      </c>
      <c r="M31" s="8">
        <v>0.44</v>
      </c>
      <c r="N31" s="8">
        <f t="shared" si="0"/>
        <v>0</v>
      </c>
      <c r="O31" s="6">
        <f t="shared" si="1"/>
        <v>0</v>
      </c>
    </row>
    <row r="32" spans="1:15" x14ac:dyDescent="0.3">
      <c r="A32" s="5" t="s">
        <v>58</v>
      </c>
      <c r="B32" s="6" t="s">
        <v>8</v>
      </c>
      <c r="C32" s="6" t="s">
        <v>40</v>
      </c>
      <c r="D32" s="6">
        <v>49</v>
      </c>
      <c r="E32" s="6">
        <v>4.24</v>
      </c>
      <c r="F32" s="6">
        <v>0.33</v>
      </c>
      <c r="G32" s="6">
        <v>0.32</v>
      </c>
      <c r="M32" s="8"/>
      <c r="N32" s="8"/>
      <c r="O32" s="6"/>
    </row>
    <row r="33" spans="1:15" x14ac:dyDescent="0.3">
      <c r="A33" s="5" t="s">
        <v>58</v>
      </c>
      <c r="B33" s="6" t="s">
        <v>8</v>
      </c>
      <c r="C33" s="6" t="s">
        <v>40</v>
      </c>
      <c r="D33" s="6">
        <v>50</v>
      </c>
      <c r="E33" s="6">
        <v>2.88</v>
      </c>
      <c r="F33" s="6">
        <v>0.39</v>
      </c>
      <c r="G33" s="6">
        <v>0.39</v>
      </c>
      <c r="M33" s="8"/>
      <c r="N33" s="8"/>
      <c r="O33" s="6"/>
    </row>
    <row r="34" spans="1:15" x14ac:dyDescent="0.3">
      <c r="A34" s="5" t="s">
        <v>58</v>
      </c>
      <c r="B34" s="6" t="s">
        <v>59</v>
      </c>
      <c r="C34" s="6" t="s">
        <v>40</v>
      </c>
      <c r="D34" s="6">
        <v>51</v>
      </c>
      <c r="E34" s="6">
        <v>3.88</v>
      </c>
      <c r="F34" s="6">
        <v>0.26</v>
      </c>
      <c r="G34" s="6">
        <v>0.28999999999999998</v>
      </c>
      <c r="M34" s="8"/>
      <c r="N34" s="8"/>
      <c r="O34" s="6"/>
    </row>
    <row r="35" spans="1:15" x14ac:dyDescent="0.3">
      <c r="A35" s="9" t="s">
        <v>60</v>
      </c>
      <c r="B35" s="6" t="s">
        <v>8</v>
      </c>
      <c r="C35" s="6" t="s">
        <v>40</v>
      </c>
      <c r="D35" s="6">
        <v>54</v>
      </c>
      <c r="E35" s="6">
        <v>3.46</v>
      </c>
      <c r="F35" s="6">
        <v>0.36</v>
      </c>
      <c r="G35" s="6">
        <v>0.41</v>
      </c>
      <c r="M35" s="8"/>
      <c r="N35" s="8"/>
      <c r="O35" s="6"/>
    </row>
    <row r="36" spans="1:15" x14ac:dyDescent="0.3">
      <c r="A36" s="5" t="s">
        <v>16</v>
      </c>
      <c r="B36" s="6" t="s">
        <v>8</v>
      </c>
      <c r="C36" s="6" t="s">
        <v>40</v>
      </c>
      <c r="D36" s="6">
        <v>56</v>
      </c>
      <c r="E36" s="6">
        <v>3.6</v>
      </c>
      <c r="F36" s="6">
        <v>0.5</v>
      </c>
      <c r="G36" s="6">
        <v>0.52</v>
      </c>
      <c r="M36" s="8"/>
      <c r="N36" s="8"/>
      <c r="O36" s="6"/>
    </row>
    <row r="37" spans="1:15" x14ac:dyDescent="0.3">
      <c r="A37" s="5" t="s">
        <v>16</v>
      </c>
      <c r="B37" s="6" t="s">
        <v>8</v>
      </c>
      <c r="C37" s="6" t="s">
        <v>40</v>
      </c>
      <c r="D37" s="6">
        <v>57</v>
      </c>
      <c r="E37" s="6">
        <v>3.65</v>
      </c>
      <c r="F37" s="6">
        <v>0.49</v>
      </c>
      <c r="G37" s="6">
        <v>0.49</v>
      </c>
      <c r="M37" s="8"/>
      <c r="N37" s="8"/>
      <c r="O37" s="6"/>
    </row>
    <row r="38" spans="1:15" x14ac:dyDescent="0.3">
      <c r="A38" s="5" t="s">
        <v>16</v>
      </c>
      <c r="B38" s="6" t="s">
        <v>8</v>
      </c>
      <c r="C38" s="6" t="s">
        <v>40</v>
      </c>
      <c r="D38" s="6">
        <v>58</v>
      </c>
      <c r="E38" s="6">
        <v>4.51</v>
      </c>
      <c r="F38" s="6">
        <v>0.51</v>
      </c>
      <c r="G38" s="6">
        <v>0.51</v>
      </c>
      <c r="M38" s="8"/>
      <c r="N38" s="8"/>
      <c r="O38" s="6"/>
    </row>
    <row r="39" spans="1:15" x14ac:dyDescent="0.3">
      <c r="A39" s="5" t="s">
        <v>41</v>
      </c>
      <c r="B39" s="6" t="s">
        <v>8</v>
      </c>
      <c r="C39" s="6" t="s">
        <v>40</v>
      </c>
      <c r="D39" s="6">
        <v>62</v>
      </c>
      <c r="E39" s="6">
        <v>3.38</v>
      </c>
      <c r="F39" s="6">
        <v>0.45</v>
      </c>
      <c r="G39" s="6">
        <v>0.46</v>
      </c>
      <c r="M39" s="8"/>
      <c r="N39" s="8"/>
      <c r="O39" s="6"/>
    </row>
    <row r="40" spans="1:15" x14ac:dyDescent="0.3">
      <c r="A40" s="5" t="s">
        <v>61</v>
      </c>
      <c r="B40" s="6" t="s">
        <v>8</v>
      </c>
      <c r="C40" s="6" t="s">
        <v>40</v>
      </c>
      <c r="D40" s="6">
        <v>64</v>
      </c>
      <c r="E40" s="6">
        <v>3.86</v>
      </c>
      <c r="F40" s="6">
        <v>0.46</v>
      </c>
      <c r="G40" s="6">
        <v>0.46</v>
      </c>
      <c r="M40" s="8"/>
      <c r="N40" s="8"/>
      <c r="O40" s="6"/>
    </row>
    <row r="41" spans="1:15" x14ac:dyDescent="0.3">
      <c r="A41" s="5" t="s">
        <v>62</v>
      </c>
      <c r="B41" s="6" t="s">
        <v>8</v>
      </c>
      <c r="C41" s="6" t="s">
        <v>40</v>
      </c>
      <c r="D41" s="6">
        <v>66</v>
      </c>
      <c r="E41" s="6">
        <v>3.66</v>
      </c>
      <c r="F41" s="6">
        <v>0.4</v>
      </c>
      <c r="G41" s="6">
        <v>0.38</v>
      </c>
      <c r="M41" s="6"/>
      <c r="N41" s="8"/>
      <c r="O41" s="6"/>
    </row>
    <row r="42" spans="1:15" x14ac:dyDescent="0.3">
      <c r="A42" s="5" t="s">
        <v>62</v>
      </c>
      <c r="B42" s="6" t="s">
        <v>8</v>
      </c>
      <c r="C42" s="6" t="s">
        <v>40</v>
      </c>
      <c r="D42" s="6">
        <v>67</v>
      </c>
      <c r="E42" s="6">
        <v>3.49</v>
      </c>
      <c r="F42" s="6">
        <v>0.41</v>
      </c>
      <c r="G42" s="6">
        <v>0.35</v>
      </c>
      <c r="M42" s="6"/>
      <c r="N42" s="8"/>
      <c r="O42" s="6"/>
    </row>
    <row r="43" spans="1:15" x14ac:dyDescent="0.3">
      <c r="A43" s="5" t="s">
        <v>62</v>
      </c>
      <c r="B43" s="6" t="s">
        <v>8</v>
      </c>
      <c r="C43" s="6" t="s">
        <v>40</v>
      </c>
      <c r="D43" s="6">
        <v>68</v>
      </c>
      <c r="E43" s="6">
        <v>3.55</v>
      </c>
      <c r="F43" s="6">
        <v>0.48</v>
      </c>
      <c r="G43" s="6">
        <v>0.49</v>
      </c>
      <c r="M43" s="6"/>
      <c r="N43" s="8"/>
      <c r="O43" s="6"/>
    </row>
    <row r="44" spans="1:15" x14ac:dyDescent="0.3">
      <c r="A44" s="5" t="s">
        <v>63</v>
      </c>
      <c r="B44" s="6" t="s">
        <v>8</v>
      </c>
      <c r="C44" s="6" t="s">
        <v>40</v>
      </c>
      <c r="D44" s="6">
        <v>80</v>
      </c>
      <c r="E44" s="6">
        <v>3.86</v>
      </c>
      <c r="F44" s="6">
        <v>0.46</v>
      </c>
      <c r="G44" s="6">
        <v>0.45</v>
      </c>
      <c r="M44" s="6"/>
      <c r="N44" s="8"/>
      <c r="O44" s="6"/>
    </row>
    <row r="45" spans="1:15" x14ac:dyDescent="0.3">
      <c r="A45" s="9" t="s">
        <v>64</v>
      </c>
      <c r="B45" s="6" t="s">
        <v>8</v>
      </c>
      <c r="C45" s="6" t="s">
        <v>40</v>
      </c>
      <c r="D45" s="6">
        <v>81</v>
      </c>
      <c r="E45" s="6">
        <v>4.5</v>
      </c>
      <c r="F45" s="6">
        <v>0.32</v>
      </c>
      <c r="G45" s="6">
        <v>0.31</v>
      </c>
      <c r="M45" s="6"/>
      <c r="N45" s="8"/>
      <c r="O45" s="6"/>
    </row>
    <row r="46" spans="1:15" x14ac:dyDescent="0.3">
      <c r="A46" s="12" t="s">
        <v>65</v>
      </c>
      <c r="B46" s="6" t="s">
        <v>8</v>
      </c>
      <c r="C46" s="6" t="s">
        <v>40</v>
      </c>
      <c r="D46" s="6">
        <v>85</v>
      </c>
      <c r="E46" s="6">
        <v>4.0199999999999996</v>
      </c>
      <c r="F46" s="6">
        <v>0.46</v>
      </c>
      <c r="G46" s="6">
        <v>0.48</v>
      </c>
      <c r="M46" s="6"/>
      <c r="N46" s="8"/>
      <c r="O46" s="6"/>
    </row>
    <row r="47" spans="1:15" x14ac:dyDescent="0.3">
      <c r="A47" s="5" t="s">
        <v>65</v>
      </c>
      <c r="B47" s="6" t="s">
        <v>8</v>
      </c>
      <c r="C47" s="6" t="s">
        <v>40</v>
      </c>
      <c r="D47" s="6">
        <v>86</v>
      </c>
      <c r="E47" s="6">
        <v>3.44</v>
      </c>
      <c r="F47" s="6">
        <v>0.5</v>
      </c>
      <c r="G47" s="6">
        <v>0.51</v>
      </c>
      <c r="M47" s="6"/>
      <c r="N47" s="8"/>
      <c r="O47" s="6"/>
    </row>
    <row r="48" spans="1:15" x14ac:dyDescent="0.3">
      <c r="A48" s="5" t="s">
        <v>66</v>
      </c>
      <c r="B48" s="6" t="s">
        <v>8</v>
      </c>
      <c r="C48" s="6" t="s">
        <v>40</v>
      </c>
      <c r="D48" s="6">
        <v>94</v>
      </c>
      <c r="E48" s="6">
        <v>3.8</v>
      </c>
      <c r="F48" s="6">
        <v>0.47</v>
      </c>
      <c r="G48" s="6">
        <v>0.47</v>
      </c>
      <c r="M48" s="6"/>
      <c r="N48" s="8"/>
      <c r="O48" s="6"/>
    </row>
    <row r="49" spans="1:15" x14ac:dyDescent="0.3">
      <c r="A49" s="12" t="s">
        <v>67</v>
      </c>
      <c r="B49" s="6" t="s">
        <v>8</v>
      </c>
      <c r="C49" s="6" t="s">
        <v>40</v>
      </c>
      <c r="D49" s="6">
        <v>98</v>
      </c>
      <c r="E49" s="6">
        <v>4.3600000000000003</v>
      </c>
      <c r="F49" s="6">
        <v>0.48</v>
      </c>
      <c r="G49" s="6">
        <v>0.49</v>
      </c>
      <c r="M49" s="6"/>
      <c r="N49" s="8"/>
      <c r="O49" s="6"/>
    </row>
    <row r="50" spans="1:15" x14ac:dyDescent="0.3">
      <c r="A50" s="5" t="s">
        <v>68</v>
      </c>
      <c r="B50" s="6" t="s">
        <v>8</v>
      </c>
      <c r="C50" s="6" t="s">
        <v>40</v>
      </c>
      <c r="D50" s="6">
        <v>99</v>
      </c>
      <c r="E50" s="6">
        <v>2.93</v>
      </c>
      <c r="F50" s="6">
        <v>0.43</v>
      </c>
      <c r="G50" s="6">
        <v>0.42</v>
      </c>
      <c r="M50" s="6"/>
      <c r="N50" s="8"/>
      <c r="O50" s="6"/>
    </row>
    <row r="51" spans="1:15" x14ac:dyDescent="0.3">
      <c r="A51" s="5" t="s">
        <v>68</v>
      </c>
      <c r="B51" s="6" t="s">
        <v>8</v>
      </c>
      <c r="C51" s="6" t="s">
        <v>40</v>
      </c>
      <c r="D51" s="6">
        <v>100</v>
      </c>
      <c r="E51" s="6">
        <v>3.91</v>
      </c>
      <c r="F51" s="6">
        <v>0.44</v>
      </c>
      <c r="G51" s="6">
        <v>0.44</v>
      </c>
      <c r="M51" s="6"/>
      <c r="N51" s="8"/>
      <c r="O51" s="6"/>
    </row>
    <row r="52" spans="1:15" x14ac:dyDescent="0.3">
      <c r="A52" s="5" t="s">
        <v>25</v>
      </c>
      <c r="B52" s="6" t="s">
        <v>8</v>
      </c>
      <c r="C52" s="6" t="s">
        <v>40</v>
      </c>
      <c r="D52" s="6">
        <v>106</v>
      </c>
      <c r="E52" s="6">
        <v>3.48</v>
      </c>
      <c r="F52" s="6">
        <v>0.4</v>
      </c>
      <c r="G52" s="6">
        <v>0.4</v>
      </c>
      <c r="M52" s="6"/>
      <c r="N52" s="8"/>
      <c r="O52" s="6"/>
    </row>
    <row r="53" spans="1:15" x14ac:dyDescent="0.3">
      <c r="A53" s="5" t="s">
        <v>25</v>
      </c>
      <c r="B53" s="6" t="s">
        <v>8</v>
      </c>
      <c r="C53" s="6" t="s">
        <v>40</v>
      </c>
      <c r="D53" s="6">
        <v>107</v>
      </c>
      <c r="E53" s="6">
        <v>4.3600000000000003</v>
      </c>
      <c r="F53" s="6">
        <v>0.46</v>
      </c>
      <c r="G53" s="6">
        <v>0.49</v>
      </c>
      <c r="M53" s="6"/>
      <c r="N53" s="8"/>
      <c r="O53" s="6"/>
    </row>
    <row r="54" spans="1:15" x14ac:dyDescent="0.3">
      <c r="A54" s="5" t="s">
        <v>69</v>
      </c>
      <c r="B54" s="6" t="s">
        <v>8</v>
      </c>
      <c r="C54" s="6" t="s">
        <v>40</v>
      </c>
      <c r="D54" s="6">
        <v>113</v>
      </c>
      <c r="E54" s="6">
        <v>3.87</v>
      </c>
      <c r="F54" s="6">
        <v>0.45</v>
      </c>
      <c r="G54" s="6">
        <v>0.46</v>
      </c>
      <c r="M54" s="6"/>
      <c r="N54" s="8"/>
      <c r="O54" s="6"/>
    </row>
    <row r="55" spans="1:15" x14ac:dyDescent="0.3">
      <c r="A55" s="5" t="s">
        <v>69</v>
      </c>
      <c r="B55" s="6" t="s">
        <v>8</v>
      </c>
      <c r="C55" s="6" t="s">
        <v>40</v>
      </c>
      <c r="D55" s="6">
        <v>114</v>
      </c>
      <c r="E55" s="6">
        <v>3.26</v>
      </c>
      <c r="F55" s="6">
        <v>0.41</v>
      </c>
      <c r="G55" s="6">
        <v>0.42</v>
      </c>
      <c r="M55" s="6"/>
      <c r="N55" s="8"/>
      <c r="O55" s="6"/>
    </row>
    <row r="56" spans="1:15" x14ac:dyDescent="0.3">
      <c r="A56" s="5" t="s">
        <v>70</v>
      </c>
      <c r="B56" s="6" t="s">
        <v>8</v>
      </c>
      <c r="C56" s="6" t="s">
        <v>40</v>
      </c>
      <c r="D56" s="6">
        <v>115</v>
      </c>
      <c r="E56" s="6">
        <v>3.11</v>
      </c>
      <c r="F56" s="6">
        <v>0.41</v>
      </c>
      <c r="G56" s="6">
        <v>0.41</v>
      </c>
      <c r="M56" s="6"/>
      <c r="N56" s="8"/>
      <c r="O56" s="6"/>
    </row>
    <row r="57" spans="1:15" x14ac:dyDescent="0.3">
      <c r="A57" s="5" t="s">
        <v>71</v>
      </c>
      <c r="B57" s="6" t="s">
        <v>8</v>
      </c>
      <c r="C57" s="6" t="s">
        <v>40</v>
      </c>
      <c r="D57" s="6">
        <v>117</v>
      </c>
      <c r="E57" s="6">
        <v>4.4800000000000004</v>
      </c>
      <c r="F57" s="6">
        <v>0.47</v>
      </c>
      <c r="G57" s="6">
        <v>0.48</v>
      </c>
      <c r="M57" s="6"/>
      <c r="N57" s="8"/>
      <c r="O57" s="6"/>
    </row>
    <row r="58" spans="1:15" x14ac:dyDescent="0.3">
      <c r="A58" s="5" t="s">
        <v>72</v>
      </c>
      <c r="B58" s="6" t="s">
        <v>8</v>
      </c>
      <c r="C58" s="6" t="s">
        <v>40</v>
      </c>
      <c r="D58" s="6">
        <v>118</v>
      </c>
      <c r="E58" s="6">
        <v>4.12</v>
      </c>
      <c r="F58" s="6">
        <v>0.41</v>
      </c>
      <c r="G58" s="6">
        <v>0.42</v>
      </c>
      <c r="M58" s="6"/>
      <c r="N58" s="8"/>
      <c r="O58" s="6"/>
    </row>
    <row r="59" spans="1:15" x14ac:dyDescent="0.3">
      <c r="A59" s="5" t="s">
        <v>27</v>
      </c>
      <c r="B59" s="6" t="s">
        <v>8</v>
      </c>
      <c r="C59" s="6" t="s">
        <v>40</v>
      </c>
      <c r="D59" s="6">
        <v>120</v>
      </c>
      <c r="E59" s="6">
        <v>4.18</v>
      </c>
      <c r="F59" s="6">
        <v>0.49</v>
      </c>
      <c r="G59" s="6">
        <v>0.5</v>
      </c>
      <c r="M59" s="6"/>
      <c r="N59" s="8"/>
      <c r="O59" s="6"/>
    </row>
    <row r="60" spans="1:15" x14ac:dyDescent="0.3">
      <c r="A60" s="5" t="s">
        <v>73</v>
      </c>
      <c r="B60" s="6" t="s">
        <v>8</v>
      </c>
      <c r="C60" s="6" t="s">
        <v>40</v>
      </c>
      <c r="D60" s="6">
        <v>124</v>
      </c>
      <c r="E60" s="6">
        <v>4.0599999999999996</v>
      </c>
      <c r="F60" s="6">
        <v>0.45</v>
      </c>
      <c r="G60" s="6">
        <v>0.47</v>
      </c>
      <c r="M60" s="6"/>
      <c r="N60" s="8"/>
      <c r="O60" s="6"/>
    </row>
    <row r="61" spans="1:15" x14ac:dyDescent="0.3">
      <c r="A61" s="5" t="s">
        <v>28</v>
      </c>
      <c r="B61" s="6" t="s">
        <v>8</v>
      </c>
      <c r="C61" s="6" t="s">
        <v>40</v>
      </c>
      <c r="D61" s="6">
        <v>126</v>
      </c>
      <c r="E61" s="6">
        <v>4.1399999999999997</v>
      </c>
      <c r="F61" s="6">
        <v>0.41</v>
      </c>
      <c r="G61" s="6">
        <v>0.41</v>
      </c>
      <c r="M61" s="6"/>
      <c r="N61" s="8"/>
      <c r="O61" s="6"/>
    </row>
    <row r="62" spans="1:15" x14ac:dyDescent="0.3">
      <c r="A62" s="5" t="s">
        <v>28</v>
      </c>
      <c r="B62" s="6" t="s">
        <v>8</v>
      </c>
      <c r="C62" s="6" t="s">
        <v>40</v>
      </c>
      <c r="D62" s="6">
        <v>127</v>
      </c>
      <c r="E62" s="6">
        <v>4.38</v>
      </c>
      <c r="F62" s="6">
        <v>0.47</v>
      </c>
      <c r="G62" s="6">
        <v>0.51</v>
      </c>
      <c r="M62" s="6"/>
      <c r="N62" s="8"/>
      <c r="O62" s="6"/>
    </row>
    <row r="63" spans="1:15" x14ac:dyDescent="0.3">
      <c r="A63" s="5" t="s">
        <v>74</v>
      </c>
      <c r="B63" s="6" t="s">
        <v>8</v>
      </c>
      <c r="C63" s="6" t="s">
        <v>40</v>
      </c>
      <c r="D63" s="6">
        <v>131</v>
      </c>
      <c r="E63" s="6">
        <v>3.87</v>
      </c>
      <c r="F63" s="6">
        <v>0.4</v>
      </c>
      <c r="G63" s="6">
        <v>0.41</v>
      </c>
      <c r="M63" s="6"/>
      <c r="N63" s="8"/>
      <c r="O63" s="6"/>
    </row>
    <row r="64" spans="1:15" x14ac:dyDescent="0.3">
      <c r="A64" s="5" t="s">
        <v>74</v>
      </c>
      <c r="B64" s="6" t="s">
        <v>8</v>
      </c>
      <c r="C64" s="6" t="s">
        <v>40</v>
      </c>
      <c r="D64" s="6">
        <v>132</v>
      </c>
      <c r="E64" s="6">
        <v>3.19</v>
      </c>
      <c r="F64" s="6">
        <v>0.4</v>
      </c>
      <c r="G64" s="6">
        <v>0.4</v>
      </c>
      <c r="M64" s="6"/>
      <c r="N64" s="8"/>
      <c r="O64" s="6"/>
    </row>
    <row r="65" spans="1:15" x14ac:dyDescent="0.3">
      <c r="A65" s="5" t="s">
        <v>29</v>
      </c>
      <c r="B65" s="6" t="s">
        <v>8</v>
      </c>
      <c r="C65" s="6" t="s">
        <v>40</v>
      </c>
      <c r="D65" s="6">
        <v>135</v>
      </c>
      <c r="E65" s="6">
        <v>4.2300000000000004</v>
      </c>
      <c r="F65" s="6">
        <v>0.48</v>
      </c>
      <c r="G65" s="6">
        <v>0.5</v>
      </c>
      <c r="M65" s="6"/>
      <c r="N65" s="8"/>
      <c r="O65" s="6"/>
    </row>
    <row r="66" spans="1:15" x14ac:dyDescent="0.3">
      <c r="A66" s="5" t="s">
        <v>30</v>
      </c>
      <c r="B66" s="6" t="s">
        <v>8</v>
      </c>
      <c r="C66" s="6" t="s">
        <v>40</v>
      </c>
      <c r="D66" s="6">
        <v>136</v>
      </c>
      <c r="E66" s="6">
        <v>4.03</v>
      </c>
      <c r="F66" s="6">
        <v>0.44</v>
      </c>
      <c r="G66" s="6">
        <v>0.43</v>
      </c>
      <c r="M66" s="6"/>
      <c r="N66" s="8"/>
      <c r="O66" s="6"/>
    </row>
    <row r="67" spans="1:15" x14ac:dyDescent="0.3">
      <c r="A67" s="5" t="s">
        <v>75</v>
      </c>
      <c r="B67" s="6" t="s">
        <v>8</v>
      </c>
      <c r="C67" s="6" t="s">
        <v>40</v>
      </c>
      <c r="D67" s="6">
        <v>139</v>
      </c>
      <c r="E67" s="6">
        <v>4.0599999999999996</v>
      </c>
      <c r="F67" s="6">
        <v>0.47</v>
      </c>
      <c r="G67" s="6">
        <v>0.46</v>
      </c>
      <c r="M67" s="6"/>
      <c r="N67" s="8"/>
      <c r="O67" s="6"/>
    </row>
    <row r="68" spans="1:15" x14ac:dyDescent="0.3">
      <c r="A68" s="5" t="s">
        <v>31</v>
      </c>
      <c r="B68" s="6" t="s">
        <v>8</v>
      </c>
      <c r="C68" s="6" t="s">
        <v>40</v>
      </c>
      <c r="D68" s="6">
        <v>140</v>
      </c>
      <c r="E68" s="6">
        <v>3.52</v>
      </c>
      <c r="F68" s="6">
        <v>0.44</v>
      </c>
      <c r="G68" s="6">
        <v>0.44</v>
      </c>
      <c r="M68" s="6"/>
      <c r="N68" s="8"/>
      <c r="O68" s="6"/>
    </row>
  </sheetData>
  <mergeCells count="2">
    <mergeCell ref="F1:G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 index</vt:lpstr>
      <vt:lpstr>First Wing Area Female</vt:lpstr>
      <vt:lpstr>First Wing Lenght Female</vt:lpstr>
      <vt:lpstr>First Wing Area Male</vt:lpstr>
      <vt:lpstr>First Wing Lenght Male</vt:lpstr>
      <vt:lpstr>Hind Wing Area Female</vt:lpstr>
      <vt:lpstr>Forceps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2020-06-14T05:03:09Z</dcterms:created>
  <dcterms:modified xsi:type="dcterms:W3CDTF">2020-06-16T04:56:18Z</dcterms:modified>
</cp:coreProperties>
</file>