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wsl.localhost\Ubuntu\home\alpha\work\alpha_concurrent\libalconcurrent\doc\"/>
    </mc:Choice>
  </mc:AlternateContent>
  <xr:revisionPtr revIDLastSave="0" documentId="13_ncr:1_{1F911271-E4FA-421F-ABE3-8913D45A38F0}" xr6:coauthVersionLast="47" xr6:coauthVersionMax="47" xr10:uidLastSave="{00000000-0000-0000-0000-000000000000}"/>
  <bookViews>
    <workbookView xWindow="-120" yWindow="-120" windowWidth="29040" windowHeight="15720" activeTab="1" xr2:uid="{00000000-000D-0000-FFFF-FFFF00000000}"/>
  </bookViews>
  <sheets>
    <sheet name="design overview" sheetId="4" r:id="rId1"/>
    <sheet name="global slot parameters" sheetId="5"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85" i="5" l="1"/>
  <c r="R85" i="5"/>
  <c r="Q85" i="5"/>
  <c r="S84" i="5"/>
  <c r="R84" i="5"/>
  <c r="Q84" i="5"/>
  <c r="S83" i="5"/>
  <c r="R83" i="5"/>
  <c r="Q83" i="5"/>
  <c r="S82" i="5"/>
  <c r="R82" i="5"/>
  <c r="Q82" i="5"/>
  <c r="S81" i="5"/>
  <c r="R81" i="5"/>
  <c r="Q81" i="5"/>
  <c r="S80" i="5"/>
  <c r="R80" i="5"/>
  <c r="Q80" i="5"/>
  <c r="S79" i="5"/>
  <c r="R79" i="5"/>
  <c r="Q79" i="5"/>
  <c r="E6" i="5"/>
  <c r="B133" i="5"/>
  <c r="B132" i="5"/>
  <c r="B131" i="5"/>
  <c r="B130" i="5"/>
  <c r="B129" i="5"/>
  <c r="B128" i="5"/>
  <c r="B127" i="5"/>
  <c r="B126" i="5"/>
  <c r="P6" i="5"/>
  <c r="T6" i="5"/>
  <c r="K7" i="5"/>
  <c r="K6" i="5"/>
  <c r="M7" i="5"/>
  <c r="Q7" i="5" s="1"/>
  <c r="U7" i="5" s="1"/>
  <c r="O6" i="5"/>
  <c r="S6" i="5" s="1"/>
  <c r="W6" i="5" s="1"/>
  <c r="N6" i="5"/>
  <c r="R6" i="5" s="1"/>
  <c r="V6" i="5" s="1"/>
  <c r="M6" i="5"/>
  <c r="Q6" i="5" s="1"/>
  <c r="U6" i="5" s="1"/>
  <c r="E7" i="5"/>
  <c r="O7" i="5" s="1"/>
  <c r="S7" i="5" s="1"/>
  <c r="W7" i="5" s="1"/>
  <c r="G133" i="5"/>
  <c r="G132" i="5"/>
  <c r="G131" i="5"/>
  <c r="G130" i="5"/>
  <c r="G129" i="5"/>
  <c r="G128" i="5"/>
  <c r="G127" i="5"/>
  <c r="G126" i="5"/>
  <c r="G125" i="5"/>
  <c r="G124" i="5"/>
  <c r="G123" i="5"/>
  <c r="G122" i="5"/>
  <c r="G121" i="5"/>
  <c r="G120" i="5"/>
  <c r="G119" i="5"/>
  <c r="G118" i="5"/>
  <c r="G117" i="5"/>
  <c r="G116" i="5"/>
  <c r="G115" i="5"/>
  <c r="G114" i="5"/>
  <c r="G113" i="5"/>
  <c r="G112" i="5"/>
  <c r="G111" i="5"/>
  <c r="G110" i="5"/>
  <c r="G109" i="5"/>
  <c r="G108" i="5"/>
  <c r="G107" i="5"/>
  <c r="G106" i="5"/>
  <c r="G105" i="5"/>
  <c r="G104" i="5"/>
  <c r="G103" i="5"/>
  <c r="G102" i="5"/>
  <c r="G101" i="5"/>
  <c r="G100" i="5"/>
  <c r="G99" i="5"/>
  <c r="G98" i="5"/>
  <c r="G97" i="5"/>
  <c r="G96" i="5"/>
  <c r="G95" i="5"/>
  <c r="G94" i="5"/>
  <c r="G93" i="5"/>
  <c r="G92" i="5"/>
  <c r="G91" i="5"/>
  <c r="G90" i="5"/>
  <c r="G89" i="5"/>
  <c r="G88" i="5"/>
  <c r="G87" i="5"/>
  <c r="G86" i="5"/>
  <c r="G85"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F7" i="5"/>
  <c r="F6" i="5"/>
  <c r="E8" i="5" l="1"/>
  <c r="N7" i="5"/>
  <c r="R7" i="5" s="1"/>
  <c r="V7" i="5" s="1"/>
  <c r="I6" i="5"/>
  <c r="I7" i="5"/>
  <c r="E9" i="5" l="1"/>
  <c r="N8" i="5"/>
  <c r="R8" i="5" s="1"/>
  <c r="V8" i="5" s="1"/>
  <c r="M8" i="5"/>
  <c r="Q8" i="5" s="1"/>
  <c r="U8" i="5" s="1"/>
  <c r="K8" i="5"/>
  <c r="O8" i="5"/>
  <c r="S8" i="5" s="1"/>
  <c r="W8" i="5" s="1"/>
  <c r="F8" i="5"/>
  <c r="I8" i="5" s="1"/>
  <c r="K9" i="5" l="1"/>
  <c r="O9" i="5"/>
  <c r="S9" i="5" s="1"/>
  <c r="W9" i="5" s="1"/>
  <c r="N9" i="5"/>
  <c r="R9" i="5" s="1"/>
  <c r="V9" i="5" s="1"/>
  <c r="M9" i="5"/>
  <c r="Q9" i="5" s="1"/>
  <c r="U9" i="5" s="1"/>
  <c r="F9" i="5"/>
  <c r="I9" i="5" s="1"/>
  <c r="E10" i="5"/>
  <c r="K10" i="5" l="1"/>
  <c r="O10" i="5"/>
  <c r="S10" i="5" s="1"/>
  <c r="W10" i="5" s="1"/>
  <c r="N10" i="5"/>
  <c r="R10" i="5" s="1"/>
  <c r="V10" i="5" s="1"/>
  <c r="M10" i="5"/>
  <c r="Q10" i="5" s="1"/>
  <c r="U10" i="5" s="1"/>
  <c r="F10" i="5"/>
  <c r="I10" i="5" s="1"/>
  <c r="E11" i="5"/>
  <c r="O11" i="5" l="1"/>
  <c r="S11" i="5" s="1"/>
  <c r="W11" i="5" s="1"/>
  <c r="N11" i="5"/>
  <c r="R11" i="5" s="1"/>
  <c r="V11" i="5" s="1"/>
  <c r="M11" i="5"/>
  <c r="Q11" i="5" s="1"/>
  <c r="U11" i="5" s="1"/>
  <c r="K11" i="5"/>
  <c r="F11" i="5"/>
  <c r="I11" i="5"/>
  <c r="E12" i="5"/>
  <c r="O12" i="5" l="1"/>
  <c r="S12" i="5" s="1"/>
  <c r="W12" i="5" s="1"/>
  <c r="N12" i="5"/>
  <c r="R12" i="5" s="1"/>
  <c r="V12" i="5" s="1"/>
  <c r="M12" i="5"/>
  <c r="Q12" i="5" s="1"/>
  <c r="U12" i="5" s="1"/>
  <c r="K12" i="5"/>
  <c r="E13" i="5"/>
  <c r="F12" i="5"/>
  <c r="I12" i="5" s="1"/>
  <c r="O13" i="5" l="1"/>
  <c r="S13" i="5" s="1"/>
  <c r="W13" i="5" s="1"/>
  <c r="N13" i="5"/>
  <c r="R13" i="5" s="1"/>
  <c r="V13" i="5" s="1"/>
  <c r="M13" i="5"/>
  <c r="Q13" i="5" s="1"/>
  <c r="U13" i="5" s="1"/>
  <c r="K13" i="5"/>
  <c r="F13" i="5"/>
  <c r="E14" i="5"/>
  <c r="I13" i="5"/>
  <c r="O14" i="5" l="1"/>
  <c r="S14" i="5" s="1"/>
  <c r="W14" i="5" s="1"/>
  <c r="N14" i="5"/>
  <c r="R14" i="5" s="1"/>
  <c r="V14" i="5" s="1"/>
  <c r="M14" i="5"/>
  <c r="Q14" i="5" s="1"/>
  <c r="U14" i="5" s="1"/>
  <c r="K14" i="5"/>
  <c r="F14" i="5"/>
  <c r="E15" i="5"/>
  <c r="I14" i="5"/>
  <c r="M15" i="5" l="1"/>
  <c r="Q15" i="5" s="1"/>
  <c r="U15" i="5" s="1"/>
  <c r="K15" i="5"/>
  <c r="N15" i="5"/>
  <c r="R15" i="5" s="1"/>
  <c r="V15" i="5" s="1"/>
  <c r="O15" i="5"/>
  <c r="S15" i="5" s="1"/>
  <c r="W15" i="5" s="1"/>
  <c r="F15" i="5"/>
  <c r="E16" i="5"/>
  <c r="I15" i="5"/>
  <c r="K16" i="5" l="1"/>
  <c r="O16" i="5"/>
  <c r="S16" i="5" s="1"/>
  <c r="W16" i="5" s="1"/>
  <c r="N16" i="5"/>
  <c r="R16" i="5" s="1"/>
  <c r="V16" i="5" s="1"/>
  <c r="M16" i="5"/>
  <c r="Q16" i="5" s="1"/>
  <c r="U16" i="5" s="1"/>
  <c r="F16" i="5"/>
  <c r="E17" i="5"/>
  <c r="I16" i="5"/>
  <c r="K17" i="5" l="1"/>
  <c r="O17" i="5"/>
  <c r="S17" i="5" s="1"/>
  <c r="W17" i="5" s="1"/>
  <c r="N17" i="5"/>
  <c r="R17" i="5" s="1"/>
  <c r="V17" i="5" s="1"/>
  <c r="M17" i="5"/>
  <c r="Q17" i="5" s="1"/>
  <c r="U17" i="5" s="1"/>
  <c r="F17" i="5"/>
  <c r="I17" i="5" s="1"/>
  <c r="E18" i="5"/>
  <c r="O18" i="5" l="1"/>
  <c r="S18" i="5" s="1"/>
  <c r="W18" i="5" s="1"/>
  <c r="N18" i="5"/>
  <c r="R18" i="5" s="1"/>
  <c r="V18" i="5" s="1"/>
  <c r="M18" i="5"/>
  <c r="Q18" i="5" s="1"/>
  <c r="U18" i="5" s="1"/>
  <c r="K18" i="5"/>
  <c r="F18" i="5"/>
  <c r="E19" i="5"/>
  <c r="I18" i="5"/>
  <c r="K19" i="5" l="1"/>
  <c r="N19" i="5"/>
  <c r="R19" i="5" s="1"/>
  <c r="V19" i="5" s="1"/>
  <c r="M19" i="5"/>
  <c r="Q19" i="5" s="1"/>
  <c r="U19" i="5" s="1"/>
  <c r="O19" i="5"/>
  <c r="S19" i="5" s="1"/>
  <c r="W19" i="5" s="1"/>
  <c r="F19" i="5"/>
  <c r="E20" i="5"/>
  <c r="I19" i="5"/>
  <c r="O20" i="5" l="1"/>
  <c r="S20" i="5" s="1"/>
  <c r="W20" i="5" s="1"/>
  <c r="N20" i="5"/>
  <c r="R20" i="5" s="1"/>
  <c r="V20" i="5" s="1"/>
  <c r="M20" i="5"/>
  <c r="Q20" i="5" s="1"/>
  <c r="U20" i="5" s="1"/>
  <c r="K20" i="5"/>
  <c r="E21" i="5"/>
  <c r="F20" i="5"/>
  <c r="I20" i="5" s="1"/>
  <c r="O21" i="5" l="1"/>
  <c r="S21" i="5" s="1"/>
  <c r="W21" i="5" s="1"/>
  <c r="M21" i="5"/>
  <c r="Q21" i="5" s="1"/>
  <c r="U21" i="5" s="1"/>
  <c r="N21" i="5"/>
  <c r="R21" i="5" s="1"/>
  <c r="V21" i="5" s="1"/>
  <c r="K21" i="5"/>
  <c r="F21" i="5"/>
  <c r="E22" i="5"/>
  <c r="I21" i="5"/>
  <c r="O22" i="5" l="1"/>
  <c r="S22" i="5" s="1"/>
  <c r="W22" i="5" s="1"/>
  <c r="N22" i="5"/>
  <c r="R22" i="5" s="1"/>
  <c r="V22" i="5" s="1"/>
  <c r="M22" i="5"/>
  <c r="Q22" i="5" s="1"/>
  <c r="U22" i="5" s="1"/>
  <c r="K22" i="5"/>
  <c r="E23" i="5"/>
  <c r="F22" i="5"/>
  <c r="I22" i="5"/>
  <c r="K23" i="5" l="1"/>
  <c r="O23" i="5"/>
  <c r="S23" i="5" s="1"/>
  <c r="W23" i="5" s="1"/>
  <c r="N23" i="5"/>
  <c r="R23" i="5" s="1"/>
  <c r="V23" i="5" s="1"/>
  <c r="M23" i="5"/>
  <c r="Q23" i="5" s="1"/>
  <c r="U23" i="5" s="1"/>
  <c r="E24" i="5"/>
  <c r="F23" i="5"/>
  <c r="I23" i="5"/>
  <c r="K24" i="5" l="1"/>
  <c r="O24" i="5"/>
  <c r="S24" i="5" s="1"/>
  <c r="W24" i="5" s="1"/>
  <c r="N24" i="5"/>
  <c r="R24" i="5" s="1"/>
  <c r="V24" i="5" s="1"/>
  <c r="M24" i="5"/>
  <c r="Q24" i="5" s="1"/>
  <c r="U24" i="5" s="1"/>
  <c r="E25" i="5"/>
  <c r="F24" i="5"/>
  <c r="I24" i="5" s="1"/>
  <c r="K25" i="5" l="1"/>
  <c r="O25" i="5"/>
  <c r="S25" i="5" s="1"/>
  <c r="W25" i="5" s="1"/>
  <c r="N25" i="5"/>
  <c r="R25" i="5" s="1"/>
  <c r="V25" i="5" s="1"/>
  <c r="M25" i="5"/>
  <c r="Q25" i="5" s="1"/>
  <c r="U25" i="5" s="1"/>
  <c r="F25" i="5"/>
  <c r="E26" i="5"/>
  <c r="I25" i="5"/>
  <c r="K26" i="5" l="1"/>
  <c r="M26" i="5"/>
  <c r="Q26" i="5" s="1"/>
  <c r="U26" i="5" s="1"/>
  <c r="O26" i="5"/>
  <c r="S26" i="5" s="1"/>
  <c r="W26" i="5" s="1"/>
  <c r="N26" i="5"/>
  <c r="R26" i="5" s="1"/>
  <c r="V26" i="5" s="1"/>
  <c r="E27" i="5"/>
  <c r="F26" i="5"/>
  <c r="I26" i="5"/>
  <c r="O27" i="5" l="1"/>
  <c r="S27" i="5" s="1"/>
  <c r="W27" i="5" s="1"/>
  <c r="N27" i="5"/>
  <c r="R27" i="5" s="1"/>
  <c r="V27" i="5" s="1"/>
  <c r="M27" i="5"/>
  <c r="Q27" i="5" s="1"/>
  <c r="U27" i="5" s="1"/>
  <c r="K27" i="5"/>
  <c r="F27" i="5"/>
  <c r="I27" i="5" s="1"/>
  <c r="E28" i="5"/>
  <c r="N28" i="5" l="1"/>
  <c r="R28" i="5" s="1"/>
  <c r="V28" i="5" s="1"/>
  <c r="M28" i="5"/>
  <c r="Q28" i="5" s="1"/>
  <c r="U28" i="5" s="1"/>
  <c r="O28" i="5"/>
  <c r="S28" i="5" s="1"/>
  <c r="W28" i="5" s="1"/>
  <c r="K28" i="5"/>
  <c r="E29" i="5"/>
  <c r="F28" i="5"/>
  <c r="I28" i="5"/>
  <c r="O29" i="5" l="1"/>
  <c r="S29" i="5" s="1"/>
  <c r="W29" i="5" s="1"/>
  <c r="N29" i="5"/>
  <c r="R29" i="5" s="1"/>
  <c r="V29" i="5" s="1"/>
  <c r="M29" i="5"/>
  <c r="Q29" i="5" s="1"/>
  <c r="U29" i="5" s="1"/>
  <c r="K29" i="5"/>
  <c r="E30" i="5"/>
  <c r="F29" i="5"/>
  <c r="I29" i="5"/>
  <c r="K30" i="5" l="1"/>
  <c r="M30" i="5"/>
  <c r="Q30" i="5" s="1"/>
  <c r="U30" i="5" s="1"/>
  <c r="O30" i="5"/>
  <c r="S30" i="5" s="1"/>
  <c r="W30" i="5" s="1"/>
  <c r="N30" i="5"/>
  <c r="R30" i="5" s="1"/>
  <c r="V30" i="5" s="1"/>
  <c r="E31" i="5"/>
  <c r="F30" i="5"/>
  <c r="I30" i="5" s="1"/>
  <c r="O31" i="5" l="1"/>
  <c r="S31" i="5" s="1"/>
  <c r="W31" i="5" s="1"/>
  <c r="N31" i="5"/>
  <c r="R31" i="5" s="1"/>
  <c r="V31" i="5" s="1"/>
  <c r="K31" i="5"/>
  <c r="M31" i="5"/>
  <c r="Q31" i="5" s="1"/>
  <c r="U31" i="5" s="1"/>
  <c r="F31" i="5"/>
  <c r="E32" i="5"/>
  <c r="I31" i="5"/>
  <c r="O32" i="5" l="1"/>
  <c r="S32" i="5" s="1"/>
  <c r="W32" i="5" s="1"/>
  <c r="M32" i="5"/>
  <c r="Q32" i="5" s="1"/>
  <c r="U32" i="5" s="1"/>
  <c r="N32" i="5"/>
  <c r="R32" i="5" s="1"/>
  <c r="V32" i="5" s="1"/>
  <c r="K32" i="5"/>
  <c r="F32" i="5"/>
  <c r="E33" i="5"/>
  <c r="I32" i="5"/>
  <c r="K33" i="5" l="1"/>
  <c r="O33" i="5"/>
  <c r="S33" i="5" s="1"/>
  <c r="W33" i="5" s="1"/>
  <c r="N33" i="5"/>
  <c r="R33" i="5" s="1"/>
  <c r="V33" i="5" s="1"/>
  <c r="M33" i="5"/>
  <c r="Q33" i="5" s="1"/>
  <c r="U33" i="5" s="1"/>
  <c r="F33" i="5"/>
  <c r="I33" i="5" s="1"/>
  <c r="E34" i="5"/>
  <c r="M34" i="5" l="1"/>
  <c r="Q34" i="5" s="1"/>
  <c r="U34" i="5" s="1"/>
  <c r="O34" i="5"/>
  <c r="S34" i="5" s="1"/>
  <c r="W34" i="5" s="1"/>
  <c r="N34" i="5"/>
  <c r="R34" i="5" s="1"/>
  <c r="V34" i="5" s="1"/>
  <c r="K34" i="5"/>
  <c r="F34" i="5"/>
  <c r="I34" i="5" s="1"/>
  <c r="E35" i="5"/>
  <c r="M35" i="5" l="1"/>
  <c r="Q35" i="5" s="1"/>
  <c r="U35" i="5" s="1"/>
  <c r="K35" i="5"/>
  <c r="O35" i="5"/>
  <c r="S35" i="5" s="1"/>
  <c r="W35" i="5" s="1"/>
  <c r="N35" i="5"/>
  <c r="R35" i="5" s="1"/>
  <c r="V35" i="5" s="1"/>
  <c r="E36" i="5"/>
  <c r="F35" i="5"/>
  <c r="I35" i="5" s="1"/>
  <c r="K36" i="5" l="1"/>
  <c r="O36" i="5"/>
  <c r="S36" i="5" s="1"/>
  <c r="W36" i="5" s="1"/>
  <c r="N36" i="5"/>
  <c r="R36" i="5" s="1"/>
  <c r="V36" i="5" s="1"/>
  <c r="M36" i="5"/>
  <c r="Q36" i="5" s="1"/>
  <c r="U36" i="5" s="1"/>
  <c r="E37" i="5"/>
  <c r="F36" i="5"/>
  <c r="I36" i="5"/>
  <c r="K37" i="5" l="1"/>
  <c r="O37" i="5"/>
  <c r="S37" i="5" s="1"/>
  <c r="W37" i="5" s="1"/>
  <c r="N37" i="5"/>
  <c r="R37" i="5" s="1"/>
  <c r="V37" i="5" s="1"/>
  <c r="M37" i="5"/>
  <c r="Q37" i="5" s="1"/>
  <c r="U37" i="5" s="1"/>
  <c r="F37" i="5"/>
  <c r="I37" i="5" s="1"/>
  <c r="E38" i="5"/>
  <c r="M38" i="5" l="1"/>
  <c r="Q38" i="5" s="1"/>
  <c r="U38" i="5" s="1"/>
  <c r="K38" i="5"/>
  <c r="O38" i="5"/>
  <c r="S38" i="5" s="1"/>
  <c r="W38" i="5" s="1"/>
  <c r="N38" i="5"/>
  <c r="R38" i="5" s="1"/>
  <c r="V38" i="5" s="1"/>
  <c r="E39" i="5"/>
  <c r="F38" i="5"/>
  <c r="I38" i="5" s="1"/>
  <c r="K39" i="5" l="1"/>
  <c r="N39" i="5"/>
  <c r="R39" i="5" s="1"/>
  <c r="V39" i="5" s="1"/>
  <c r="M39" i="5"/>
  <c r="Q39" i="5" s="1"/>
  <c r="U39" i="5" s="1"/>
  <c r="O39" i="5"/>
  <c r="S39" i="5" s="1"/>
  <c r="W39" i="5" s="1"/>
  <c r="F39" i="5"/>
  <c r="E40" i="5"/>
  <c r="I39" i="5"/>
  <c r="O40" i="5" l="1"/>
  <c r="S40" i="5" s="1"/>
  <c r="W40" i="5" s="1"/>
  <c r="K40" i="5"/>
  <c r="N40" i="5"/>
  <c r="R40" i="5" s="1"/>
  <c r="V40" i="5" s="1"/>
  <c r="M40" i="5"/>
  <c r="Q40" i="5" s="1"/>
  <c r="U40" i="5" s="1"/>
  <c r="F40" i="5"/>
  <c r="E41" i="5"/>
  <c r="I40" i="5"/>
  <c r="O41" i="5" l="1"/>
  <c r="S41" i="5" s="1"/>
  <c r="W41" i="5" s="1"/>
  <c r="M41" i="5"/>
  <c r="Q41" i="5" s="1"/>
  <c r="U41" i="5" s="1"/>
  <c r="N41" i="5"/>
  <c r="R41" i="5" s="1"/>
  <c r="V41" i="5" s="1"/>
  <c r="K41" i="5"/>
  <c r="F41" i="5"/>
  <c r="E42" i="5"/>
  <c r="I41" i="5"/>
  <c r="K42" i="5" l="1"/>
  <c r="O42" i="5"/>
  <c r="S42" i="5" s="1"/>
  <c r="W42" i="5" s="1"/>
  <c r="N42" i="5"/>
  <c r="R42" i="5" s="1"/>
  <c r="V42" i="5" s="1"/>
  <c r="M42" i="5"/>
  <c r="Q42" i="5" s="1"/>
  <c r="U42" i="5" s="1"/>
  <c r="E43" i="5"/>
  <c r="F42" i="5"/>
  <c r="I42" i="5" s="1"/>
  <c r="K43" i="5" l="1"/>
  <c r="O43" i="5"/>
  <c r="S43" i="5" s="1"/>
  <c r="W43" i="5" s="1"/>
  <c r="N43" i="5"/>
  <c r="R43" i="5" s="1"/>
  <c r="V43" i="5" s="1"/>
  <c r="M43" i="5"/>
  <c r="Q43" i="5" s="1"/>
  <c r="U43" i="5" s="1"/>
  <c r="F43" i="5"/>
  <c r="I43" i="5" s="1"/>
  <c r="E44" i="5"/>
  <c r="K44" i="5" l="1"/>
  <c r="O44" i="5"/>
  <c r="S44" i="5" s="1"/>
  <c r="W44" i="5" s="1"/>
  <c r="M44" i="5"/>
  <c r="Q44" i="5" s="1"/>
  <c r="U44" i="5" s="1"/>
  <c r="N44" i="5"/>
  <c r="R44" i="5" s="1"/>
  <c r="V44" i="5" s="1"/>
  <c r="E45" i="5"/>
  <c r="F44" i="5"/>
  <c r="I44" i="5"/>
  <c r="K45" i="5" l="1"/>
  <c r="N45" i="5"/>
  <c r="R45" i="5" s="1"/>
  <c r="V45" i="5" s="1"/>
  <c r="M45" i="5"/>
  <c r="Q45" i="5" s="1"/>
  <c r="U45" i="5" s="1"/>
  <c r="O45" i="5"/>
  <c r="S45" i="5" s="1"/>
  <c r="W45" i="5" s="1"/>
  <c r="E46" i="5"/>
  <c r="F45" i="5"/>
  <c r="I45" i="5" s="1"/>
  <c r="K46" i="5" l="1"/>
  <c r="M46" i="5"/>
  <c r="Q46" i="5" s="1"/>
  <c r="U46" i="5" s="1"/>
  <c r="N46" i="5"/>
  <c r="R46" i="5" s="1"/>
  <c r="V46" i="5" s="1"/>
  <c r="O46" i="5"/>
  <c r="S46" i="5" s="1"/>
  <c r="W46" i="5" s="1"/>
  <c r="E47" i="5"/>
  <c r="F46" i="5"/>
  <c r="I46" i="5"/>
  <c r="N47" i="5" l="1"/>
  <c r="R47" i="5" s="1"/>
  <c r="V47" i="5" s="1"/>
  <c r="O47" i="5"/>
  <c r="S47" i="5" s="1"/>
  <c r="W47" i="5" s="1"/>
  <c r="K47" i="5"/>
  <c r="M47" i="5"/>
  <c r="Q47" i="5" s="1"/>
  <c r="U47" i="5" s="1"/>
  <c r="F47" i="5"/>
  <c r="E48" i="5"/>
  <c r="I47" i="5"/>
  <c r="N48" i="5" l="1"/>
  <c r="R48" i="5" s="1"/>
  <c r="V48" i="5" s="1"/>
  <c r="M48" i="5"/>
  <c r="Q48" i="5" s="1"/>
  <c r="U48" i="5" s="1"/>
  <c r="K48" i="5"/>
  <c r="O48" i="5"/>
  <c r="S48" i="5" s="1"/>
  <c r="W48" i="5" s="1"/>
  <c r="F48" i="5"/>
  <c r="E49" i="5"/>
  <c r="I48" i="5"/>
  <c r="K49" i="5" l="1"/>
  <c r="O49" i="5"/>
  <c r="S49" i="5" s="1"/>
  <c r="W49" i="5" s="1"/>
  <c r="N49" i="5"/>
  <c r="R49" i="5" s="1"/>
  <c r="V49" i="5" s="1"/>
  <c r="M49" i="5"/>
  <c r="Q49" i="5" s="1"/>
  <c r="U49" i="5" s="1"/>
  <c r="E50" i="5"/>
  <c r="F49" i="5"/>
  <c r="I49" i="5" s="1"/>
  <c r="N50" i="5" l="1"/>
  <c r="R50" i="5" s="1"/>
  <c r="V50" i="5" s="1"/>
  <c r="M50" i="5"/>
  <c r="Q50" i="5" s="1"/>
  <c r="U50" i="5" s="1"/>
  <c r="K50" i="5"/>
  <c r="O50" i="5"/>
  <c r="S50" i="5" s="1"/>
  <c r="W50" i="5" s="1"/>
  <c r="E51" i="5"/>
  <c r="F50" i="5"/>
  <c r="I50" i="5" s="1"/>
  <c r="N51" i="5" l="1"/>
  <c r="R51" i="5" s="1"/>
  <c r="V51" i="5" s="1"/>
  <c r="O51" i="5"/>
  <c r="S51" i="5" s="1"/>
  <c r="W51" i="5" s="1"/>
  <c r="K51" i="5"/>
  <c r="M51" i="5"/>
  <c r="Q51" i="5" s="1"/>
  <c r="U51" i="5" s="1"/>
  <c r="F51" i="5"/>
  <c r="I51" i="5" s="1"/>
  <c r="E52" i="5"/>
  <c r="O52" i="5" l="1"/>
  <c r="S52" i="5" s="1"/>
  <c r="W52" i="5" s="1"/>
  <c r="N52" i="5"/>
  <c r="R52" i="5" s="1"/>
  <c r="V52" i="5" s="1"/>
  <c r="M52" i="5"/>
  <c r="Q52" i="5" s="1"/>
  <c r="U52" i="5" s="1"/>
  <c r="K52" i="5"/>
  <c r="E53" i="5"/>
  <c r="F52" i="5"/>
  <c r="I52" i="5" s="1"/>
  <c r="K53" i="5" l="1"/>
  <c r="O53" i="5"/>
  <c r="S53" i="5" s="1"/>
  <c r="W53" i="5" s="1"/>
  <c r="N53" i="5"/>
  <c r="R53" i="5" s="1"/>
  <c r="V53" i="5" s="1"/>
  <c r="M53" i="5"/>
  <c r="Q53" i="5" s="1"/>
  <c r="U53" i="5" s="1"/>
  <c r="E54" i="5"/>
  <c r="F53" i="5"/>
  <c r="I53" i="5" s="1"/>
  <c r="N54" i="5" l="1"/>
  <c r="R54" i="5" s="1"/>
  <c r="V54" i="5" s="1"/>
  <c r="O54" i="5"/>
  <c r="S54" i="5" s="1"/>
  <c r="W54" i="5" s="1"/>
  <c r="M54" i="5"/>
  <c r="Q54" i="5" s="1"/>
  <c r="U54" i="5" s="1"/>
  <c r="K54" i="5"/>
  <c r="F54" i="5"/>
  <c r="I54" i="5" s="1"/>
  <c r="E55" i="5"/>
  <c r="M55" i="5" l="1"/>
  <c r="Q55" i="5" s="1"/>
  <c r="U55" i="5" s="1"/>
  <c r="K55" i="5"/>
  <c r="O55" i="5"/>
  <c r="S55" i="5" s="1"/>
  <c r="W55" i="5" s="1"/>
  <c r="N55" i="5"/>
  <c r="R55" i="5" s="1"/>
  <c r="V55" i="5" s="1"/>
  <c r="F55" i="5"/>
  <c r="I55" i="5" s="1"/>
  <c r="E56" i="5"/>
  <c r="K56" i="5" l="1"/>
  <c r="O56" i="5"/>
  <c r="S56" i="5" s="1"/>
  <c r="W56" i="5" s="1"/>
  <c r="N56" i="5"/>
  <c r="R56" i="5" s="1"/>
  <c r="V56" i="5" s="1"/>
  <c r="M56" i="5"/>
  <c r="Q56" i="5" s="1"/>
  <c r="U56" i="5" s="1"/>
  <c r="F56" i="5"/>
  <c r="E57" i="5"/>
  <c r="I56" i="5"/>
  <c r="K57" i="5" l="1"/>
  <c r="O57" i="5"/>
  <c r="S57" i="5" s="1"/>
  <c r="W57" i="5" s="1"/>
  <c r="N57" i="5"/>
  <c r="R57" i="5" s="1"/>
  <c r="V57" i="5" s="1"/>
  <c r="M57" i="5"/>
  <c r="Q57" i="5" s="1"/>
  <c r="U57" i="5" s="1"/>
  <c r="F57" i="5"/>
  <c r="I57" i="5" s="1"/>
  <c r="E58" i="5"/>
  <c r="O58" i="5" l="1"/>
  <c r="S58" i="5" s="1"/>
  <c r="W58" i="5" s="1"/>
  <c r="N58" i="5"/>
  <c r="R58" i="5" s="1"/>
  <c r="V58" i="5" s="1"/>
  <c r="K58" i="5"/>
  <c r="M58" i="5"/>
  <c r="Q58" i="5" s="1"/>
  <c r="U58" i="5" s="1"/>
  <c r="F58" i="5"/>
  <c r="E59" i="5"/>
  <c r="I58" i="5"/>
  <c r="K59" i="5" l="1"/>
  <c r="N59" i="5"/>
  <c r="R59" i="5" s="1"/>
  <c r="V59" i="5" s="1"/>
  <c r="M59" i="5"/>
  <c r="Q59" i="5" s="1"/>
  <c r="U59" i="5" s="1"/>
  <c r="O59" i="5"/>
  <c r="S59" i="5" s="1"/>
  <c r="W59" i="5" s="1"/>
  <c r="E60" i="5"/>
  <c r="F59" i="5"/>
  <c r="I59" i="5" s="1"/>
  <c r="O60" i="5" l="1"/>
  <c r="S60" i="5" s="1"/>
  <c r="W60" i="5" s="1"/>
  <c r="N60" i="5"/>
  <c r="R60" i="5" s="1"/>
  <c r="V60" i="5" s="1"/>
  <c r="M60" i="5"/>
  <c r="Q60" i="5" s="1"/>
  <c r="U60" i="5" s="1"/>
  <c r="K60" i="5"/>
  <c r="E61" i="5"/>
  <c r="F60" i="5"/>
  <c r="I60" i="5" s="1"/>
  <c r="O61" i="5" l="1"/>
  <c r="S61" i="5" s="1"/>
  <c r="W61" i="5" s="1"/>
  <c r="N61" i="5"/>
  <c r="R61" i="5" s="1"/>
  <c r="V61" i="5" s="1"/>
  <c r="M61" i="5"/>
  <c r="Q61" i="5" s="1"/>
  <c r="U61" i="5" s="1"/>
  <c r="K61" i="5"/>
  <c r="E62" i="5"/>
  <c r="F61" i="5"/>
  <c r="I61" i="5" s="1"/>
  <c r="O62" i="5" l="1"/>
  <c r="S62" i="5" s="1"/>
  <c r="W62" i="5" s="1"/>
  <c r="N62" i="5"/>
  <c r="R62" i="5" s="1"/>
  <c r="V62" i="5" s="1"/>
  <c r="M62" i="5"/>
  <c r="Q62" i="5" s="1"/>
  <c r="U62" i="5" s="1"/>
  <c r="K62" i="5"/>
  <c r="E63" i="5"/>
  <c r="F62" i="5"/>
  <c r="I62" i="5" s="1"/>
  <c r="K63" i="5" l="1"/>
  <c r="M63" i="5"/>
  <c r="Q63" i="5" s="1"/>
  <c r="U63" i="5" s="1"/>
  <c r="O63" i="5"/>
  <c r="S63" i="5" s="1"/>
  <c r="W63" i="5" s="1"/>
  <c r="N63" i="5"/>
  <c r="R63" i="5" s="1"/>
  <c r="V63" i="5" s="1"/>
  <c r="E64" i="5"/>
  <c r="F63" i="5"/>
  <c r="I63" i="5" s="1"/>
  <c r="K64" i="5" l="1"/>
  <c r="O64" i="5"/>
  <c r="S64" i="5" s="1"/>
  <c r="W64" i="5" s="1"/>
  <c r="N64" i="5"/>
  <c r="R64" i="5" s="1"/>
  <c r="V64" i="5" s="1"/>
  <c r="M64" i="5"/>
  <c r="Q64" i="5" s="1"/>
  <c r="U64" i="5" s="1"/>
  <c r="E65" i="5"/>
  <c r="F64" i="5"/>
  <c r="I64" i="5" s="1"/>
  <c r="K65" i="5" l="1"/>
  <c r="O65" i="5"/>
  <c r="S65" i="5" s="1"/>
  <c r="W65" i="5" s="1"/>
  <c r="N65" i="5"/>
  <c r="R65" i="5" s="1"/>
  <c r="V65" i="5" s="1"/>
  <c r="M65" i="5"/>
  <c r="Q65" i="5" s="1"/>
  <c r="U65" i="5" s="1"/>
  <c r="E66" i="5"/>
  <c r="F65" i="5"/>
  <c r="I65" i="5" s="1"/>
  <c r="K66" i="5" l="1"/>
  <c r="M66" i="5"/>
  <c r="Q66" i="5" s="1"/>
  <c r="U66" i="5" s="1"/>
  <c r="O66" i="5"/>
  <c r="S66" i="5" s="1"/>
  <c r="W66" i="5" s="1"/>
  <c r="N66" i="5"/>
  <c r="R66" i="5" s="1"/>
  <c r="V66" i="5" s="1"/>
  <c r="E67" i="5"/>
  <c r="F66" i="5"/>
  <c r="I66" i="5" s="1"/>
  <c r="O67" i="5" l="1"/>
  <c r="S67" i="5" s="1"/>
  <c r="W67" i="5" s="1"/>
  <c r="N67" i="5"/>
  <c r="R67" i="5" s="1"/>
  <c r="V67" i="5" s="1"/>
  <c r="K67" i="5"/>
  <c r="M67" i="5"/>
  <c r="Q67" i="5" s="1"/>
  <c r="U67" i="5" s="1"/>
  <c r="E68" i="5"/>
  <c r="F67" i="5"/>
  <c r="I67" i="5"/>
  <c r="N68" i="5" l="1"/>
  <c r="R68" i="5" s="1"/>
  <c r="V68" i="5" s="1"/>
  <c r="M68" i="5"/>
  <c r="Q68" i="5" s="1"/>
  <c r="U68" i="5" s="1"/>
  <c r="K68" i="5"/>
  <c r="O68" i="5"/>
  <c r="S68" i="5" s="1"/>
  <c r="W68" i="5" s="1"/>
  <c r="E69" i="5"/>
  <c r="F68" i="5"/>
  <c r="I68" i="5" s="1"/>
  <c r="E70" i="5" l="1"/>
  <c r="K69" i="5"/>
  <c r="O69" i="5"/>
  <c r="S69" i="5" s="1"/>
  <c r="W69" i="5" s="1"/>
  <c r="N69" i="5"/>
  <c r="R69" i="5" s="1"/>
  <c r="V69" i="5" s="1"/>
  <c r="M69" i="5"/>
  <c r="Q69" i="5" s="1"/>
  <c r="U69" i="5" s="1"/>
  <c r="F69" i="5"/>
  <c r="I69" i="5" s="1"/>
  <c r="E71" i="5" l="1"/>
  <c r="O70" i="5"/>
  <c r="S70" i="5" s="1"/>
  <c r="W70" i="5" s="1"/>
  <c r="N70" i="5"/>
  <c r="R70" i="5" s="1"/>
  <c r="V70" i="5" s="1"/>
  <c r="K70" i="5"/>
  <c r="M70" i="5"/>
  <c r="Q70" i="5" s="1"/>
  <c r="U70" i="5" s="1"/>
  <c r="F70" i="5"/>
  <c r="I70" i="5" s="1"/>
  <c r="E72" i="5" l="1"/>
  <c r="O71" i="5"/>
  <c r="S71" i="5" s="1"/>
  <c r="W71" i="5" s="1"/>
  <c r="N71" i="5"/>
  <c r="R71" i="5" s="1"/>
  <c r="V71" i="5" s="1"/>
  <c r="M71" i="5"/>
  <c r="Q71" i="5" s="1"/>
  <c r="U71" i="5" s="1"/>
  <c r="K71" i="5"/>
  <c r="F71" i="5"/>
  <c r="I71" i="5" s="1"/>
  <c r="E73" i="5" l="1"/>
  <c r="N72" i="5"/>
  <c r="R72" i="5" s="1"/>
  <c r="V72" i="5" s="1"/>
  <c r="O72" i="5"/>
  <c r="S72" i="5" s="1"/>
  <c r="W72" i="5" s="1"/>
  <c r="M72" i="5"/>
  <c r="Q72" i="5" s="1"/>
  <c r="U72" i="5" s="1"/>
  <c r="K72" i="5"/>
  <c r="F72" i="5"/>
  <c r="I72" i="5" s="1"/>
  <c r="E74" i="5" l="1"/>
  <c r="M73" i="5"/>
  <c r="Q73" i="5" s="1"/>
  <c r="U73" i="5" s="1"/>
  <c r="N73" i="5"/>
  <c r="R73" i="5" s="1"/>
  <c r="V73" i="5" s="1"/>
  <c r="O73" i="5"/>
  <c r="S73" i="5" s="1"/>
  <c r="W73" i="5" s="1"/>
  <c r="K73" i="5"/>
  <c r="F73" i="5"/>
  <c r="I73" i="5" s="1"/>
  <c r="E75" i="5" l="1"/>
  <c r="N74" i="5"/>
  <c r="R74" i="5" s="1"/>
  <c r="V74" i="5" s="1"/>
  <c r="O74" i="5"/>
  <c r="S74" i="5" s="1"/>
  <c r="W74" i="5" s="1"/>
  <c r="K74" i="5"/>
  <c r="M74" i="5"/>
  <c r="Q74" i="5" s="1"/>
  <c r="U74" i="5" s="1"/>
  <c r="F74" i="5"/>
  <c r="I74" i="5" s="1"/>
  <c r="E76" i="5" l="1"/>
  <c r="N75" i="5"/>
  <c r="R75" i="5" s="1"/>
  <c r="V75" i="5" s="1"/>
  <c r="M75" i="5"/>
  <c r="Q75" i="5" s="1"/>
  <c r="U75" i="5" s="1"/>
  <c r="K75" i="5"/>
  <c r="O75" i="5"/>
  <c r="S75" i="5" s="1"/>
  <c r="W75" i="5" s="1"/>
  <c r="F75" i="5"/>
  <c r="I75" i="5" s="1"/>
  <c r="E77" i="5" l="1"/>
  <c r="K76" i="5"/>
  <c r="O76" i="5"/>
  <c r="S76" i="5" s="1"/>
  <c r="W76" i="5" s="1"/>
  <c r="N76" i="5"/>
  <c r="R76" i="5" s="1"/>
  <c r="V76" i="5" s="1"/>
  <c r="M76" i="5"/>
  <c r="Q76" i="5" s="1"/>
  <c r="U76" i="5" s="1"/>
  <c r="F76" i="5"/>
  <c r="I76" i="5" s="1"/>
  <c r="E78" i="5" l="1"/>
  <c r="K77" i="5"/>
  <c r="O77" i="5"/>
  <c r="S77" i="5" s="1"/>
  <c r="W77" i="5" s="1"/>
  <c r="N77" i="5"/>
  <c r="R77" i="5" s="1"/>
  <c r="V77" i="5" s="1"/>
  <c r="M77" i="5"/>
  <c r="Q77" i="5" s="1"/>
  <c r="U77" i="5" s="1"/>
  <c r="F77" i="5"/>
  <c r="I77" i="5" s="1"/>
  <c r="E79" i="5" l="1"/>
  <c r="O78" i="5"/>
  <c r="N78" i="5"/>
  <c r="K78" i="5"/>
  <c r="M78" i="5"/>
  <c r="F78" i="5"/>
  <c r="I78" i="5" s="1"/>
  <c r="Q78" i="5" l="1"/>
  <c r="U78" i="5" s="1"/>
  <c r="R78" i="5"/>
  <c r="V78" i="5" s="1"/>
  <c r="S78" i="5"/>
  <c r="W78" i="5" s="1"/>
  <c r="E80" i="5"/>
  <c r="M79" i="5"/>
  <c r="U79" i="5" s="1"/>
  <c r="K79" i="5"/>
  <c r="N79" i="5"/>
  <c r="V79" i="5" s="1"/>
  <c r="O79" i="5"/>
  <c r="W79" i="5" s="1"/>
  <c r="F79" i="5"/>
  <c r="I79" i="5" s="1"/>
  <c r="E81" i="5" l="1"/>
  <c r="O80" i="5"/>
  <c r="W80" i="5" s="1"/>
  <c r="K80" i="5"/>
  <c r="N80" i="5"/>
  <c r="V80" i="5" s="1"/>
  <c r="M80" i="5"/>
  <c r="U80" i="5" s="1"/>
  <c r="F80" i="5"/>
  <c r="I80" i="5" s="1"/>
  <c r="E82" i="5" l="1"/>
  <c r="O81" i="5"/>
  <c r="W81" i="5" s="1"/>
  <c r="K81" i="5"/>
  <c r="M81" i="5"/>
  <c r="U81" i="5" s="1"/>
  <c r="N81" i="5"/>
  <c r="V81" i="5" s="1"/>
  <c r="F81" i="5"/>
  <c r="I81" i="5" s="1"/>
  <c r="E83" i="5" l="1"/>
  <c r="N82" i="5"/>
  <c r="V82" i="5" s="1"/>
  <c r="O82" i="5"/>
  <c r="W82" i="5" s="1"/>
  <c r="M82" i="5"/>
  <c r="U82" i="5" s="1"/>
  <c r="K82" i="5"/>
  <c r="F82" i="5"/>
  <c r="I82" i="5" s="1"/>
  <c r="E84" i="5" l="1"/>
  <c r="K83" i="5"/>
  <c r="N83" i="5"/>
  <c r="V83" i="5" s="1"/>
  <c r="O83" i="5"/>
  <c r="W83" i="5" s="1"/>
  <c r="M83" i="5"/>
  <c r="U83" i="5" s="1"/>
  <c r="F83" i="5"/>
  <c r="I83" i="5" s="1"/>
  <c r="E85" i="5" l="1"/>
  <c r="O84" i="5"/>
  <c r="W84" i="5" s="1"/>
  <c r="N84" i="5"/>
  <c r="V84" i="5" s="1"/>
  <c r="K84" i="5"/>
  <c r="M84" i="5"/>
  <c r="U84" i="5" s="1"/>
  <c r="F84" i="5"/>
  <c r="I84" i="5" s="1"/>
  <c r="E86" i="5" l="1"/>
  <c r="O85" i="5"/>
  <c r="W85" i="5" s="1"/>
  <c r="N85" i="5"/>
  <c r="V85" i="5" s="1"/>
  <c r="M85" i="5"/>
  <c r="U85" i="5" s="1"/>
  <c r="K85" i="5"/>
  <c r="F85" i="5"/>
  <c r="I85" i="5"/>
  <c r="E87" i="5" l="1"/>
  <c r="M86" i="5"/>
  <c r="Q86" i="5" s="1"/>
  <c r="U86" i="5" s="1"/>
  <c r="N86" i="5"/>
  <c r="R86" i="5" s="1"/>
  <c r="V86" i="5" s="1"/>
  <c r="K86" i="5"/>
  <c r="O86" i="5"/>
  <c r="S86" i="5" s="1"/>
  <c r="W86" i="5" s="1"/>
  <c r="F86" i="5"/>
  <c r="I86" i="5" s="1"/>
  <c r="E88" i="5" l="1"/>
  <c r="N87" i="5"/>
  <c r="R87" i="5" s="1"/>
  <c r="V87" i="5" s="1"/>
  <c r="O87" i="5"/>
  <c r="S87" i="5" s="1"/>
  <c r="W87" i="5" s="1"/>
  <c r="M87" i="5"/>
  <c r="Q87" i="5" s="1"/>
  <c r="U87" i="5" s="1"/>
  <c r="K87" i="5"/>
  <c r="F87" i="5"/>
  <c r="I87" i="5" s="1"/>
  <c r="E89" i="5" l="1"/>
  <c r="M88" i="5"/>
  <c r="Q88" i="5" s="1"/>
  <c r="U88" i="5" s="1"/>
  <c r="N88" i="5"/>
  <c r="R88" i="5" s="1"/>
  <c r="V88" i="5" s="1"/>
  <c r="K88" i="5"/>
  <c r="O88" i="5"/>
  <c r="S88" i="5" s="1"/>
  <c r="W88" i="5" s="1"/>
  <c r="F88" i="5"/>
  <c r="I88" i="5" s="1"/>
  <c r="E90" i="5" l="1"/>
  <c r="M89" i="5"/>
  <c r="Q89" i="5" s="1"/>
  <c r="U89" i="5" s="1"/>
  <c r="N89" i="5"/>
  <c r="R89" i="5" s="1"/>
  <c r="V89" i="5" s="1"/>
  <c r="K89" i="5"/>
  <c r="O89" i="5"/>
  <c r="S89" i="5" s="1"/>
  <c r="W89" i="5" s="1"/>
  <c r="F89" i="5"/>
  <c r="I89" i="5" s="1"/>
  <c r="E91" i="5" l="1"/>
  <c r="K90" i="5"/>
  <c r="M90" i="5"/>
  <c r="Q90" i="5" s="1"/>
  <c r="U90" i="5" s="1"/>
  <c r="N90" i="5"/>
  <c r="R90" i="5" s="1"/>
  <c r="V90" i="5" s="1"/>
  <c r="O90" i="5"/>
  <c r="S90" i="5" s="1"/>
  <c r="W90" i="5" s="1"/>
  <c r="F90" i="5"/>
  <c r="I90" i="5" s="1"/>
  <c r="E92" i="5" l="1"/>
  <c r="O91" i="5"/>
  <c r="S91" i="5" s="1"/>
  <c r="W91" i="5" s="1"/>
  <c r="M91" i="5"/>
  <c r="Q91" i="5" s="1"/>
  <c r="U91" i="5" s="1"/>
  <c r="K91" i="5"/>
  <c r="N91" i="5"/>
  <c r="R91" i="5" s="1"/>
  <c r="V91" i="5" s="1"/>
  <c r="F91" i="5"/>
  <c r="I91" i="5" s="1"/>
  <c r="E93" i="5" l="1"/>
  <c r="O92" i="5"/>
  <c r="S92" i="5" s="1"/>
  <c r="W92" i="5" s="1"/>
  <c r="N92" i="5"/>
  <c r="R92" i="5" s="1"/>
  <c r="V92" i="5" s="1"/>
  <c r="M92" i="5"/>
  <c r="Q92" i="5" s="1"/>
  <c r="U92" i="5" s="1"/>
  <c r="K92" i="5"/>
  <c r="F92" i="5"/>
  <c r="I92" i="5" s="1"/>
  <c r="E94" i="5" l="1"/>
  <c r="M93" i="5"/>
  <c r="Q93" i="5" s="1"/>
  <c r="U93" i="5" s="1"/>
  <c r="K93" i="5"/>
  <c r="O93" i="5"/>
  <c r="S93" i="5" s="1"/>
  <c r="W93" i="5" s="1"/>
  <c r="N93" i="5"/>
  <c r="R93" i="5" s="1"/>
  <c r="V93" i="5" s="1"/>
  <c r="F93" i="5"/>
  <c r="I93" i="5" s="1"/>
  <c r="E95" i="5" l="1"/>
  <c r="M94" i="5"/>
  <c r="Q94" i="5" s="1"/>
  <c r="U94" i="5" s="1"/>
  <c r="N94" i="5"/>
  <c r="R94" i="5" s="1"/>
  <c r="V94" i="5" s="1"/>
  <c r="K94" i="5"/>
  <c r="O94" i="5"/>
  <c r="S94" i="5" s="1"/>
  <c r="W94" i="5" s="1"/>
  <c r="F94" i="5"/>
  <c r="I94" i="5" s="1"/>
  <c r="E96" i="5" l="1"/>
  <c r="O95" i="5"/>
  <c r="S95" i="5" s="1"/>
  <c r="W95" i="5" s="1"/>
  <c r="M95" i="5"/>
  <c r="Q95" i="5" s="1"/>
  <c r="U95" i="5" s="1"/>
  <c r="N95" i="5"/>
  <c r="R95" i="5" s="1"/>
  <c r="V95" i="5" s="1"/>
  <c r="K95" i="5"/>
  <c r="F95" i="5"/>
  <c r="I95" i="5" s="1"/>
  <c r="E97" i="5" l="1"/>
  <c r="K96" i="5"/>
  <c r="O96" i="5"/>
  <c r="S96" i="5" s="1"/>
  <c r="W96" i="5" s="1"/>
  <c r="M96" i="5"/>
  <c r="Q96" i="5" s="1"/>
  <c r="U96" i="5" s="1"/>
  <c r="N96" i="5"/>
  <c r="R96" i="5" s="1"/>
  <c r="V96" i="5" s="1"/>
  <c r="F96" i="5"/>
  <c r="I96" i="5" s="1"/>
  <c r="E98" i="5" l="1"/>
  <c r="N97" i="5"/>
  <c r="R97" i="5" s="1"/>
  <c r="V97" i="5" s="1"/>
  <c r="K97" i="5"/>
  <c r="O97" i="5"/>
  <c r="S97" i="5" s="1"/>
  <c r="W97" i="5" s="1"/>
  <c r="M97" i="5"/>
  <c r="Q97" i="5" s="1"/>
  <c r="U97" i="5" s="1"/>
  <c r="F97" i="5"/>
  <c r="I97" i="5" s="1"/>
  <c r="E99" i="5" l="1"/>
  <c r="K98" i="5"/>
  <c r="M98" i="5"/>
  <c r="Q98" i="5" s="1"/>
  <c r="U98" i="5" s="1"/>
  <c r="N98" i="5"/>
  <c r="R98" i="5" s="1"/>
  <c r="V98" i="5" s="1"/>
  <c r="O98" i="5"/>
  <c r="S98" i="5" s="1"/>
  <c r="W98" i="5" s="1"/>
  <c r="F98" i="5"/>
  <c r="I98" i="5" s="1"/>
  <c r="E100" i="5" l="1"/>
  <c r="K99" i="5"/>
  <c r="M99" i="5"/>
  <c r="Q99" i="5" s="1"/>
  <c r="U99" i="5" s="1"/>
  <c r="N99" i="5"/>
  <c r="R99" i="5" s="1"/>
  <c r="V99" i="5" s="1"/>
  <c r="O99" i="5"/>
  <c r="S99" i="5" s="1"/>
  <c r="W99" i="5" s="1"/>
  <c r="F99" i="5"/>
  <c r="I99" i="5" s="1"/>
  <c r="E101" i="5" l="1"/>
  <c r="K100" i="5"/>
  <c r="O100" i="5"/>
  <c r="S100" i="5" s="1"/>
  <c r="W100" i="5" s="1"/>
  <c r="M100" i="5"/>
  <c r="Q100" i="5" s="1"/>
  <c r="U100" i="5" s="1"/>
  <c r="N100" i="5"/>
  <c r="R100" i="5" s="1"/>
  <c r="V100" i="5" s="1"/>
  <c r="F100" i="5"/>
  <c r="I100" i="5" s="1"/>
  <c r="E102" i="5" l="1"/>
  <c r="M101" i="5"/>
  <c r="Q101" i="5" s="1"/>
  <c r="U101" i="5" s="1"/>
  <c r="N101" i="5"/>
  <c r="R101" i="5" s="1"/>
  <c r="V101" i="5" s="1"/>
  <c r="O101" i="5"/>
  <c r="S101" i="5" s="1"/>
  <c r="W101" i="5" s="1"/>
  <c r="K101" i="5"/>
  <c r="F101" i="5"/>
  <c r="I101" i="5" s="1"/>
  <c r="E103" i="5" l="1"/>
  <c r="O102" i="5"/>
  <c r="S102" i="5" s="1"/>
  <c r="W102" i="5" s="1"/>
  <c r="N102" i="5"/>
  <c r="R102" i="5" s="1"/>
  <c r="V102" i="5" s="1"/>
  <c r="M102" i="5"/>
  <c r="Q102" i="5" s="1"/>
  <c r="U102" i="5" s="1"/>
  <c r="K102" i="5"/>
  <c r="F102" i="5"/>
  <c r="I102" i="5" s="1"/>
  <c r="E104" i="5" l="1"/>
  <c r="O103" i="5"/>
  <c r="S103" i="5" s="1"/>
  <c r="W103" i="5" s="1"/>
  <c r="N103" i="5"/>
  <c r="R103" i="5" s="1"/>
  <c r="V103" i="5" s="1"/>
  <c r="M103" i="5"/>
  <c r="Q103" i="5" s="1"/>
  <c r="U103" i="5" s="1"/>
  <c r="K103" i="5"/>
  <c r="F103" i="5"/>
  <c r="I103" i="5" s="1"/>
  <c r="E105" i="5" l="1"/>
  <c r="M104" i="5"/>
  <c r="Q104" i="5" s="1"/>
  <c r="U104" i="5" s="1"/>
  <c r="K104" i="5"/>
  <c r="O104" i="5"/>
  <c r="S104" i="5" s="1"/>
  <c r="W104" i="5" s="1"/>
  <c r="N104" i="5"/>
  <c r="R104" i="5" s="1"/>
  <c r="V104" i="5" s="1"/>
  <c r="F104" i="5"/>
  <c r="I104" i="5" s="1"/>
  <c r="E106" i="5" l="1"/>
  <c r="K105" i="5"/>
  <c r="N105" i="5"/>
  <c r="R105" i="5" s="1"/>
  <c r="V105" i="5" s="1"/>
  <c r="M105" i="5"/>
  <c r="Q105" i="5" s="1"/>
  <c r="U105" i="5" s="1"/>
  <c r="O105" i="5"/>
  <c r="S105" i="5" s="1"/>
  <c r="W105" i="5" s="1"/>
  <c r="F105" i="5"/>
  <c r="I105" i="5" s="1"/>
  <c r="E107" i="5" l="1"/>
  <c r="K106" i="5"/>
  <c r="O106" i="5"/>
  <c r="S106" i="5" s="1"/>
  <c r="W106" i="5" s="1"/>
  <c r="N106" i="5"/>
  <c r="R106" i="5" s="1"/>
  <c r="V106" i="5" s="1"/>
  <c r="M106" i="5"/>
  <c r="Q106" i="5" s="1"/>
  <c r="U106" i="5" s="1"/>
  <c r="F106" i="5"/>
  <c r="I106" i="5" s="1"/>
  <c r="E108" i="5" l="1"/>
  <c r="O107" i="5"/>
  <c r="S107" i="5" s="1"/>
  <c r="W107" i="5" s="1"/>
  <c r="K107" i="5"/>
  <c r="N107" i="5"/>
  <c r="R107" i="5" s="1"/>
  <c r="V107" i="5" s="1"/>
  <c r="M107" i="5"/>
  <c r="Q107" i="5" s="1"/>
  <c r="U107" i="5" s="1"/>
  <c r="F107" i="5"/>
  <c r="I107" i="5" s="1"/>
  <c r="N108" i="5" l="1"/>
  <c r="R108" i="5" s="1"/>
  <c r="V108" i="5" s="1"/>
  <c r="K108" i="5"/>
  <c r="O108" i="5"/>
  <c r="S108" i="5" s="1"/>
  <c r="W108" i="5" s="1"/>
  <c r="M108" i="5"/>
  <c r="Q108" i="5" s="1"/>
  <c r="U108" i="5" s="1"/>
  <c r="E109" i="5"/>
  <c r="F108" i="5"/>
  <c r="I108" i="5" s="1"/>
  <c r="N109" i="5" l="1"/>
  <c r="R109" i="5" s="1"/>
  <c r="V109" i="5" s="1"/>
  <c r="M109" i="5"/>
  <c r="Q109" i="5" s="1"/>
  <c r="U109" i="5" s="1"/>
  <c r="O109" i="5"/>
  <c r="S109" i="5" s="1"/>
  <c r="W109" i="5" s="1"/>
  <c r="K109" i="5"/>
  <c r="E110" i="5"/>
  <c r="F109" i="5"/>
  <c r="I109" i="5" s="1"/>
  <c r="E111" i="5" l="1"/>
  <c r="O110" i="5"/>
  <c r="S110" i="5" s="1"/>
  <c r="W110" i="5" s="1"/>
  <c r="N110" i="5"/>
  <c r="R110" i="5" s="1"/>
  <c r="V110" i="5" s="1"/>
  <c r="M110" i="5"/>
  <c r="Q110" i="5" s="1"/>
  <c r="U110" i="5" s="1"/>
  <c r="K110" i="5"/>
  <c r="F110" i="5"/>
  <c r="I110" i="5" s="1"/>
  <c r="M111" i="5" l="1"/>
  <c r="Q111" i="5" s="1"/>
  <c r="U111" i="5" s="1"/>
  <c r="K111" i="5"/>
  <c r="O111" i="5"/>
  <c r="S111" i="5" s="1"/>
  <c r="W111" i="5" s="1"/>
  <c r="N111" i="5"/>
  <c r="R111" i="5" s="1"/>
  <c r="V111" i="5" s="1"/>
  <c r="E112" i="5"/>
  <c r="F111" i="5"/>
  <c r="I111" i="5" s="1"/>
  <c r="E113" i="5" l="1"/>
  <c r="K112" i="5"/>
  <c r="O112" i="5"/>
  <c r="S112" i="5" s="1"/>
  <c r="W112" i="5" s="1"/>
  <c r="M112" i="5"/>
  <c r="Q112" i="5" s="1"/>
  <c r="U112" i="5" s="1"/>
  <c r="N112" i="5"/>
  <c r="R112" i="5" s="1"/>
  <c r="V112" i="5" s="1"/>
  <c r="F112" i="5"/>
  <c r="I112" i="5" s="1"/>
  <c r="E114" i="5" l="1"/>
  <c r="K113" i="5"/>
  <c r="N113" i="5"/>
  <c r="R113" i="5" s="1"/>
  <c r="V113" i="5" s="1"/>
  <c r="O113" i="5"/>
  <c r="S113" i="5" s="1"/>
  <c r="W113" i="5" s="1"/>
  <c r="M113" i="5"/>
  <c r="Q113" i="5" s="1"/>
  <c r="U113" i="5" s="1"/>
  <c r="F113" i="5"/>
  <c r="I113" i="5" s="1"/>
  <c r="E115" i="5" l="1"/>
  <c r="K114" i="5"/>
  <c r="N114" i="5"/>
  <c r="R114" i="5" s="1"/>
  <c r="V114" i="5" s="1"/>
  <c r="M114" i="5"/>
  <c r="Q114" i="5" s="1"/>
  <c r="U114" i="5" s="1"/>
  <c r="O114" i="5"/>
  <c r="S114" i="5" s="1"/>
  <c r="W114" i="5" s="1"/>
  <c r="F114" i="5"/>
  <c r="I114" i="5" s="1"/>
  <c r="E116" i="5" l="1"/>
  <c r="O115" i="5"/>
  <c r="S115" i="5" s="1"/>
  <c r="W115" i="5" s="1"/>
  <c r="N115" i="5"/>
  <c r="R115" i="5" s="1"/>
  <c r="V115" i="5" s="1"/>
  <c r="M115" i="5"/>
  <c r="Q115" i="5" s="1"/>
  <c r="U115" i="5" s="1"/>
  <c r="K115" i="5"/>
  <c r="F115" i="5"/>
  <c r="I115" i="5" s="1"/>
  <c r="E117" i="5" l="1"/>
  <c r="O116" i="5"/>
  <c r="S116" i="5" s="1"/>
  <c r="W116" i="5" s="1"/>
  <c r="M116" i="5"/>
  <c r="Q116" i="5" s="1"/>
  <c r="U116" i="5" s="1"/>
  <c r="N116" i="5"/>
  <c r="R116" i="5" s="1"/>
  <c r="V116" i="5" s="1"/>
  <c r="K116" i="5"/>
  <c r="F116" i="5"/>
  <c r="I116" i="5" s="1"/>
  <c r="O117" i="5" l="1"/>
  <c r="S117" i="5" s="1"/>
  <c r="W117" i="5" s="1"/>
  <c r="N117" i="5"/>
  <c r="R117" i="5" s="1"/>
  <c r="V117" i="5" s="1"/>
  <c r="M117" i="5"/>
  <c r="Q117" i="5" s="1"/>
  <c r="U117" i="5" s="1"/>
  <c r="K117" i="5"/>
  <c r="E118" i="5"/>
  <c r="F117" i="5"/>
  <c r="I117" i="5"/>
  <c r="N118" i="5" l="1"/>
  <c r="R118" i="5" s="1"/>
  <c r="V118" i="5" s="1"/>
  <c r="E119" i="5"/>
  <c r="O118" i="5"/>
  <c r="S118" i="5" s="1"/>
  <c r="W118" i="5" s="1"/>
  <c r="M118" i="5"/>
  <c r="Q118" i="5" s="1"/>
  <c r="U118" i="5" s="1"/>
  <c r="K118" i="5"/>
  <c r="F118" i="5"/>
  <c r="I118" i="5" s="1"/>
  <c r="E120" i="5" l="1"/>
  <c r="K119" i="5"/>
  <c r="O119" i="5"/>
  <c r="S119" i="5" s="1"/>
  <c r="W119" i="5" s="1"/>
  <c r="N119" i="5"/>
  <c r="R119" i="5" s="1"/>
  <c r="V119" i="5" s="1"/>
  <c r="M119" i="5"/>
  <c r="Q119" i="5" s="1"/>
  <c r="U119" i="5" s="1"/>
  <c r="F119" i="5"/>
  <c r="I119" i="5" s="1"/>
  <c r="E121" i="5" l="1"/>
  <c r="M120" i="5"/>
  <c r="Q120" i="5" s="1"/>
  <c r="U120" i="5" s="1"/>
  <c r="K120" i="5"/>
  <c r="O120" i="5"/>
  <c r="S120" i="5" s="1"/>
  <c r="W120" i="5" s="1"/>
  <c r="N120" i="5"/>
  <c r="R120" i="5" s="1"/>
  <c r="V120" i="5" s="1"/>
  <c r="F120" i="5"/>
  <c r="I120" i="5" s="1"/>
  <c r="E122" i="5" l="1"/>
  <c r="N121" i="5"/>
  <c r="R121" i="5" s="1"/>
  <c r="V121" i="5" s="1"/>
  <c r="M121" i="5"/>
  <c r="Q121" i="5" s="1"/>
  <c r="U121" i="5" s="1"/>
  <c r="O121" i="5"/>
  <c r="S121" i="5" s="1"/>
  <c r="W121" i="5" s="1"/>
  <c r="K121" i="5"/>
  <c r="F121" i="5"/>
  <c r="I121" i="5" s="1"/>
  <c r="E123" i="5" l="1"/>
  <c r="N122" i="5"/>
  <c r="R122" i="5" s="1"/>
  <c r="V122" i="5" s="1"/>
  <c r="O122" i="5"/>
  <c r="S122" i="5" s="1"/>
  <c r="W122" i="5" s="1"/>
  <c r="K122" i="5"/>
  <c r="M122" i="5"/>
  <c r="Q122" i="5" s="1"/>
  <c r="U122" i="5" s="1"/>
  <c r="F122" i="5"/>
  <c r="I122" i="5" s="1"/>
  <c r="E124" i="5" l="1"/>
  <c r="N123" i="5"/>
  <c r="R123" i="5" s="1"/>
  <c r="V123" i="5" s="1"/>
  <c r="O123" i="5"/>
  <c r="S123" i="5" s="1"/>
  <c r="W123" i="5" s="1"/>
  <c r="K123" i="5"/>
  <c r="M123" i="5"/>
  <c r="Q123" i="5" s="1"/>
  <c r="U123" i="5" s="1"/>
  <c r="F123" i="5"/>
  <c r="I123" i="5" s="1"/>
  <c r="E125" i="5" l="1"/>
  <c r="K124" i="5"/>
  <c r="N124" i="5"/>
  <c r="R124" i="5" s="1"/>
  <c r="V124" i="5" s="1"/>
  <c r="O124" i="5"/>
  <c r="S124" i="5" s="1"/>
  <c r="W124" i="5" s="1"/>
  <c r="M124" i="5"/>
  <c r="Q124" i="5" s="1"/>
  <c r="U124" i="5" s="1"/>
  <c r="F124" i="5"/>
  <c r="I124" i="5" s="1"/>
  <c r="E126" i="5" l="1"/>
  <c r="N125" i="5"/>
  <c r="R125" i="5" s="1"/>
  <c r="V125" i="5" s="1"/>
  <c r="K125" i="5"/>
  <c r="M125" i="5"/>
  <c r="Q125" i="5" s="1"/>
  <c r="U125" i="5" s="1"/>
  <c r="O125" i="5"/>
  <c r="S125" i="5" s="1"/>
  <c r="W125" i="5" s="1"/>
  <c r="F125" i="5"/>
  <c r="I125" i="5" s="1"/>
  <c r="E127" i="5" l="1"/>
  <c r="M126" i="5"/>
  <c r="Q126" i="5" s="1"/>
  <c r="U126" i="5" s="1"/>
  <c r="N126" i="5"/>
  <c r="R126" i="5" s="1"/>
  <c r="V126" i="5" s="1"/>
  <c r="O126" i="5"/>
  <c r="S126" i="5" s="1"/>
  <c r="W126" i="5" s="1"/>
  <c r="K126" i="5"/>
  <c r="F126" i="5"/>
  <c r="I126" i="5" s="1"/>
  <c r="E128" i="5" l="1"/>
  <c r="O127" i="5"/>
  <c r="S127" i="5" s="1"/>
  <c r="W127" i="5" s="1"/>
  <c r="M127" i="5"/>
  <c r="Q127" i="5" s="1"/>
  <c r="U127" i="5" s="1"/>
  <c r="K127" i="5"/>
  <c r="N127" i="5"/>
  <c r="R127" i="5" s="1"/>
  <c r="V127" i="5" s="1"/>
  <c r="F127" i="5"/>
  <c r="I127" i="5" s="1"/>
  <c r="E129" i="5" l="1"/>
  <c r="K128" i="5"/>
  <c r="O128" i="5"/>
  <c r="S128" i="5" s="1"/>
  <c r="W128" i="5" s="1"/>
  <c r="N128" i="5"/>
  <c r="R128" i="5" s="1"/>
  <c r="V128" i="5" s="1"/>
  <c r="M128" i="5"/>
  <c r="Q128" i="5" s="1"/>
  <c r="U128" i="5" s="1"/>
  <c r="F128" i="5"/>
  <c r="I128" i="5" s="1"/>
  <c r="E130" i="5" l="1"/>
  <c r="O129" i="5"/>
  <c r="S129" i="5" s="1"/>
  <c r="W129" i="5" s="1"/>
  <c r="M129" i="5"/>
  <c r="Q129" i="5" s="1"/>
  <c r="U129" i="5" s="1"/>
  <c r="N129" i="5"/>
  <c r="R129" i="5" s="1"/>
  <c r="V129" i="5" s="1"/>
  <c r="K129" i="5"/>
  <c r="F129" i="5"/>
  <c r="I129" i="5" s="1"/>
  <c r="E131" i="5" l="1"/>
  <c r="O130" i="5"/>
  <c r="S130" i="5" s="1"/>
  <c r="W130" i="5" s="1"/>
  <c r="N130" i="5"/>
  <c r="R130" i="5" s="1"/>
  <c r="V130" i="5" s="1"/>
  <c r="K130" i="5"/>
  <c r="M130" i="5"/>
  <c r="Q130" i="5" s="1"/>
  <c r="U130" i="5" s="1"/>
  <c r="F130" i="5"/>
  <c r="I130" i="5" s="1"/>
  <c r="E132" i="5" l="1"/>
  <c r="M131" i="5"/>
  <c r="Q131" i="5" s="1"/>
  <c r="U131" i="5" s="1"/>
  <c r="O131" i="5"/>
  <c r="S131" i="5" s="1"/>
  <c r="W131" i="5" s="1"/>
  <c r="K131" i="5"/>
  <c r="N131" i="5"/>
  <c r="R131" i="5" s="1"/>
  <c r="V131" i="5" s="1"/>
  <c r="F131" i="5"/>
  <c r="I131" i="5" s="1"/>
  <c r="M132" i="5" l="1"/>
  <c r="Q132" i="5" s="1"/>
  <c r="U132" i="5" s="1"/>
  <c r="K132" i="5"/>
  <c r="E133" i="5"/>
  <c r="N132" i="5"/>
  <c r="R132" i="5" s="1"/>
  <c r="V132" i="5" s="1"/>
  <c r="O132" i="5"/>
  <c r="S132" i="5" s="1"/>
  <c r="W132" i="5" s="1"/>
  <c r="F132" i="5"/>
  <c r="I132" i="5" s="1"/>
  <c r="M133" i="5" l="1"/>
  <c r="Q133" i="5" s="1"/>
  <c r="U133" i="5" s="1"/>
  <c r="O133" i="5"/>
  <c r="S133" i="5" s="1"/>
  <c r="W133" i="5" s="1"/>
  <c r="K133" i="5"/>
  <c r="N133" i="5"/>
  <c r="R133" i="5" s="1"/>
  <c r="V133" i="5" s="1"/>
  <c r="F133" i="5"/>
  <c r="I133" i="5" s="1"/>
</calcChain>
</file>

<file path=xl/sharedStrings.xml><?xml version="1.0" encoding="utf-8"?>
<sst xmlns="http://schemas.openxmlformats.org/spreadsheetml/2006/main" count="349" uniqueCount="87">
  <si>
    <t>小さいメモリ</t>
    <rPh sb="0" eb="1">
      <t>チイ</t>
    </rPh>
    <phoneticPr fontId="1"/>
  </si>
  <si>
    <t>固定サイズで配列として用意された領域から割り当てる</t>
    <rPh sb="0" eb="2">
      <t>コテイ</t>
    </rPh>
    <rPh sb="6" eb="8">
      <t>ハイレツ</t>
    </rPh>
    <rPh sb="11" eb="13">
      <t>ヨウイ</t>
    </rPh>
    <rPh sb="16" eb="18">
      <t>リョウイキ</t>
    </rPh>
    <rPh sb="20" eb="21">
      <t>ワ</t>
    </rPh>
    <rPh sb="22" eb="23">
      <t>ア</t>
    </rPh>
    <phoneticPr fontId="1"/>
  </si>
  <si>
    <t>大きいメモリ</t>
    <rPh sb="0" eb="1">
      <t>オオ</t>
    </rPh>
    <phoneticPr fontId="1"/>
  </si>
  <si>
    <t>大きすぎるメモリ</t>
    <rPh sb="0" eb="1">
      <t>オオ</t>
    </rPh>
    <phoneticPr fontId="1"/>
  </si>
  <si>
    <t>mmapで割り当てる。解放処理も即時解放</t>
    <rPh sb="5" eb="6">
      <t>ワ</t>
    </rPh>
    <rPh sb="7" eb="8">
      <t>ア</t>
    </rPh>
    <rPh sb="11" eb="15">
      <t>カイホウショリ</t>
    </rPh>
    <rPh sb="16" eb="20">
      <t>ソクジカイホウ</t>
    </rPh>
    <phoneticPr fontId="1"/>
  </si>
  <si>
    <t>mmapで割り当てる。ただし、再割り当てしやすいように、解放処理は遅延させる。</t>
    <rPh sb="5" eb="6">
      <t>ワ</t>
    </rPh>
    <rPh sb="7" eb="8">
      <t>ア</t>
    </rPh>
    <rPh sb="28" eb="30">
      <t>カイホウ</t>
    </rPh>
    <rPh sb="30" eb="32">
      <t>ショリ</t>
    </rPh>
    <rPh sb="33" eb="35">
      <t>チエン</t>
    </rPh>
    <phoneticPr fontId="1"/>
  </si>
  <si>
    <t>例えば、再割り当てはスタックの先頭から、解放はスタック構造の後ろからスティールして解放する等。</t>
    <rPh sb="0" eb="1">
      <t>タト</t>
    </rPh>
    <rPh sb="4" eb="6">
      <t>サイワ</t>
    </rPh>
    <rPh sb="7" eb="8">
      <t>ア</t>
    </rPh>
    <rPh sb="15" eb="17">
      <t>セントウ</t>
    </rPh>
    <rPh sb="20" eb="22">
      <t>カイホウ</t>
    </rPh>
    <rPh sb="27" eb="29">
      <t>コウゾウ</t>
    </rPh>
    <rPh sb="30" eb="31">
      <t>ウシ</t>
    </rPh>
    <rPh sb="41" eb="43">
      <t>カイホウ</t>
    </rPh>
    <rPh sb="45" eb="46">
      <t>ナド</t>
    </rPh>
    <phoneticPr fontId="1"/>
  </si>
  <si>
    <t>不定値</t>
    <rPh sb="0" eb="3">
      <t>フテイチ</t>
    </rPh>
    <phoneticPr fontId="1"/>
  </si>
  <si>
    <t>小さいメモリ： 01</t>
    <rPh sb="0" eb="1">
      <t>チイ</t>
    </rPh>
    <phoneticPr fontId="1"/>
  </si>
  <si>
    <t>大きいメモリ： 10</t>
    <rPh sb="0" eb="1">
      <t>オオ</t>
    </rPh>
    <phoneticPr fontId="1"/>
  </si>
  <si>
    <t>大きすぎるメモリ： 11</t>
    <rPh sb="0" eb="1">
      <t>オオ</t>
    </rPh>
    <phoneticPr fontId="1"/>
  </si>
  <si>
    <t>uintptr_t</t>
    <phoneticPr fontId="1"/>
  </si>
  <si>
    <t xml:space="preserve">     :</t>
    <phoneticPr fontId="1"/>
  </si>
  <si>
    <t>不定値（確保した場所の先頭アドレスとして返却する場所）</t>
    <rPh sb="0" eb="3">
      <t>フテイチ</t>
    </rPh>
    <rPh sb="4" eb="6">
      <t>カクホ</t>
    </rPh>
    <rPh sb="8" eb="10">
      <t>バショ</t>
    </rPh>
    <rPh sb="11" eb="13">
      <t>セントウ</t>
    </rPh>
    <rPh sb="20" eb="22">
      <t>ヘンキャク</t>
    </rPh>
    <rPh sb="24" eb="26">
      <t>バショ</t>
    </rPh>
    <phoneticPr fontId="1"/>
  </si>
  <si>
    <t>不定値</t>
    <phoneticPr fontId="1"/>
  </si>
  <si>
    <t>未割当先頭ポインタの指す先</t>
    <rPh sb="0" eb="3">
      <t>ミワリアテ</t>
    </rPh>
    <rPh sb="3" eb="5">
      <t>セントウ</t>
    </rPh>
    <rPh sb="10" eb="11">
      <t>サ</t>
    </rPh>
    <rPh sb="12" eb="13">
      <t>サキ</t>
    </rPh>
    <phoneticPr fontId="1"/>
  </si>
  <si>
    <t>未割当先頭ポインタの指す先</t>
    <phoneticPr fontId="1"/>
  </si>
  <si>
    <t>+アライメント要求により先頭アドレスがずれた場合</t>
    <phoneticPr fontId="1"/>
  </si>
  <si>
    <t>小さいメモリ</t>
    <phoneticPr fontId="1"/>
  </si>
  <si>
    <t>mmap確保し、割り当て中</t>
    <rPh sb="4" eb="6">
      <t>カクホ</t>
    </rPh>
    <rPh sb="8" eb="9">
      <t>ワ</t>
    </rPh>
    <rPh sb="10" eb="11">
      <t>ア</t>
    </rPh>
    <rPh sb="12" eb="13">
      <t>チュウ</t>
    </rPh>
    <phoneticPr fontId="1"/>
  </si>
  <si>
    <t>未割当(使用しない見込み)： 00</t>
    <rPh sb="0" eb="3">
      <t>ミワリアテ</t>
    </rPh>
    <rPh sb="4" eb="6">
      <t>シヨウ</t>
    </rPh>
    <rPh sb="9" eb="11">
      <t>ミコ</t>
    </rPh>
    <phoneticPr fontId="1"/>
  </si>
  <si>
    <t>下位3ビットのフラグ情報の構成</t>
    <rPh sb="0" eb="2">
      <t>カイ</t>
    </rPh>
    <rPh sb="10" eb="12">
      <t>ジョウホウ</t>
    </rPh>
    <rPh sb="13" eb="15">
      <t>コウセイ</t>
    </rPh>
    <phoneticPr fontId="1"/>
  </si>
  <si>
    <t>第0，および第1ビット：　メモリ種別を表す2ビットの情報</t>
    <rPh sb="0" eb="1">
      <t>ダイ</t>
    </rPh>
    <rPh sb="6" eb="7">
      <t>ダイ</t>
    </rPh>
    <rPh sb="16" eb="18">
      <t>シュベツ</t>
    </rPh>
    <rPh sb="19" eb="20">
      <t>アラワ</t>
    </rPh>
    <rPh sb="26" eb="28">
      <t>ジョウホウ</t>
    </rPh>
    <phoneticPr fontId="1"/>
  </si>
  <si>
    <t>メモリ種別</t>
    <rPh sb="3" eb="5">
      <t>シュベツ</t>
    </rPh>
    <phoneticPr fontId="1"/>
  </si>
  <si>
    <t>上記3種類と未割当を示す4種類を区別するための2ビットのフラグ情報</t>
    <rPh sb="0" eb="2">
      <t>ジョウキ</t>
    </rPh>
    <rPh sb="3" eb="5">
      <t>シュルイ</t>
    </rPh>
    <rPh sb="6" eb="9">
      <t>ミワリアテ</t>
    </rPh>
    <rPh sb="10" eb="11">
      <t>シメ</t>
    </rPh>
    <rPh sb="13" eb="15">
      <t>シュルイ</t>
    </rPh>
    <rPh sb="16" eb="18">
      <t>クベツ</t>
    </rPh>
    <rPh sb="31" eb="33">
      <t>ジョウホウ</t>
    </rPh>
    <phoneticPr fontId="1"/>
  </si>
  <si>
    <t>+アライメント要求と先頭アドレスが一致した場合</t>
    <phoneticPr fontId="1"/>
  </si>
  <si>
    <t>確保したメモリサイズ</t>
    <phoneticPr fontId="1"/>
  </si>
  <si>
    <t>+アライメント要求により先頭アドレスがずれた場合#2</t>
    <phoneticPr fontId="1"/>
  </si>
  <si>
    <t>magic number</t>
    <phoneticPr fontId="1"/>
  </si>
  <si>
    <t>次の追加構造体へのポインタを保持するアトミック変数</t>
    <rPh sb="0" eb="1">
      <t>ツギ</t>
    </rPh>
    <rPh sb="2" eb="4">
      <t>ツイカ</t>
    </rPh>
    <rPh sb="4" eb="7">
      <t>コウゾウタイ</t>
    </rPh>
    <rPh sb="14" eb="16">
      <t>ホジ</t>
    </rPh>
    <rPh sb="23" eb="25">
      <t>ヘンスウ</t>
    </rPh>
    <phoneticPr fontId="1"/>
  </si>
  <si>
    <t>スロットグループ</t>
    <phoneticPr fontId="1"/>
  </si>
  <si>
    <t>１スロットのバイトサイズ</t>
    <phoneticPr fontId="1"/>
  </si>
  <si>
    <t>スロットグループリスト</t>
    <phoneticPr fontId="1"/>
  </si>
  <si>
    <t>スロットグループとして確保するバイトサイズの最大サイズ</t>
    <rPh sb="11" eb="13">
      <t>カクホ</t>
    </rPh>
    <rPh sb="22" eb="24">
      <t>サイダイ</t>
    </rPh>
    <phoneticPr fontId="1"/>
  </si>
  <si>
    <t>グローバル変数</t>
    <rPh sb="5" eb="7">
      <t>ヘンスウ</t>
    </rPh>
    <phoneticPr fontId="1"/>
  </si>
  <si>
    <t>グローバル定数</t>
    <rPh sb="5" eb="7">
      <t>テイスウ</t>
    </rPh>
    <phoneticPr fontId="1"/>
  </si>
  <si>
    <t>先頭のスロットグループへのポインタを保持するアトミック変数</t>
    <rPh sb="0" eb="2">
      <t>セントウ</t>
    </rPh>
    <rPh sb="18" eb="20">
      <t>ホジ</t>
    </rPh>
    <rPh sb="27" eb="29">
      <t>ヘンスウ</t>
    </rPh>
    <phoneticPr fontId="1"/>
  </si>
  <si>
    <t>現在参照している未割当スロットを参照するスロットグループへのポインタを保持するアトミック変数</t>
    <rPh sb="0" eb="2">
      <t>ゲンザイ</t>
    </rPh>
    <rPh sb="2" eb="4">
      <t>サンショウ</t>
    </rPh>
    <rPh sb="8" eb="9">
      <t>ミ</t>
    </rPh>
    <rPh sb="9" eb="11">
      <t>ワリアテ</t>
    </rPh>
    <rPh sb="16" eb="18">
      <t>サンショウ</t>
    </rPh>
    <rPh sb="35" eb="37">
      <t>ホジ</t>
    </rPh>
    <rPh sb="44" eb="46">
      <t>ヘンスウ</t>
    </rPh>
    <phoneticPr fontId="1"/>
  </si>
  <si>
    <t>「回収済み＋再割り当て待ち」のスタックリストの先頭ポインタを保持するアトミック変数</t>
    <rPh sb="23" eb="25">
      <t>セントウ</t>
    </rPh>
    <rPh sb="30" eb="32">
      <t>ホジ</t>
    </rPh>
    <rPh sb="39" eb="41">
      <t>ヘンスウ</t>
    </rPh>
    <phoneticPr fontId="1"/>
  </si>
  <si>
    <t xml:space="preserve">      :</t>
    <phoneticPr fontId="1"/>
  </si>
  <si>
    <t>「割り当て中」のスロット</t>
    <phoneticPr fontId="1"/>
  </si>
  <si>
    <t>「未割当」のスロット</t>
    <phoneticPr fontId="1"/>
  </si>
  <si>
    <t>「回収済み＋再割り当て待ち」スロット</t>
    <phoneticPr fontId="1"/>
  </si>
  <si>
    <t>「小さいメモリ」スロットの配列[0]</t>
    <rPh sb="1" eb="2">
      <t>チイ</t>
    </rPh>
    <rPh sb="13" eb="15">
      <t>ハイレツ</t>
    </rPh>
    <phoneticPr fontId="1"/>
  </si>
  <si>
    <t>「小さいメモリ」スロットの配列[1]</t>
    <phoneticPr fontId="1"/>
  </si>
  <si>
    <t>「小さいメモリ」スロットの配列[n]</t>
    <phoneticPr fontId="1"/>
  </si>
  <si>
    <t>１スロットのバイトサイズ（定数）</t>
    <phoneticPr fontId="1"/>
  </si>
  <si>
    <t>「小さいメモリ」スロットグループの管理構造体</t>
    <rPh sb="1" eb="2">
      <t>チイ</t>
    </rPh>
    <rPh sb="17" eb="22">
      <t>カンリコウゾウタイ</t>
    </rPh>
    <phoneticPr fontId="1"/>
  </si>
  <si>
    <t>「大きいメモリ」の管理構造体</t>
    <rPh sb="1" eb="2">
      <t>オオ</t>
    </rPh>
    <rPh sb="9" eb="14">
      <t>カンリコウゾウタイ</t>
    </rPh>
    <phoneticPr fontId="1"/>
  </si>
  <si>
    <t>「小さいメモリ」スロットグループリストをスロットサイズ毎に保持する配列</t>
    <rPh sb="1" eb="2">
      <t>チイ</t>
    </rPh>
    <rPh sb="27" eb="28">
      <t>マイ</t>
    </rPh>
    <rPh sb="29" eb="31">
      <t>ホジ</t>
    </rPh>
    <rPh sb="33" eb="35">
      <t>ハイレツ</t>
    </rPh>
    <phoneticPr fontId="1"/>
  </si>
  <si>
    <t>スロットグループリスト[0]</t>
    <phoneticPr fontId="1"/>
  </si>
  <si>
    <t>スロットグループリスト[n]</t>
    <phoneticPr fontId="1"/>
  </si>
  <si>
    <t>スロットグループリスト[1]</t>
    <phoneticPr fontId="1"/>
  </si>
  <si>
    <t>スロットグループリストの数</t>
    <rPh sb="12" eb="13">
      <t>カズ</t>
    </rPh>
    <phoneticPr fontId="1"/>
  </si>
  <si>
    <t>第2ビット： 割り当て中、あるいは解放済みを表す。0: 解放済み、1: 割り当て中</t>
    <rPh sb="0" eb="1">
      <t>ダイ</t>
    </rPh>
    <rPh sb="7" eb="8">
      <t>ワ</t>
    </rPh>
    <rPh sb="9" eb="10">
      <t>ア</t>
    </rPh>
    <rPh sb="11" eb="12">
      <t>チュウ</t>
    </rPh>
    <rPh sb="17" eb="20">
      <t>カイホウズ</t>
    </rPh>
    <rPh sb="22" eb="23">
      <t>アラワ</t>
    </rPh>
    <rPh sb="28" eb="31">
      <t>カイホウズ</t>
    </rPh>
    <rPh sb="36" eb="37">
      <t>ワ</t>
    </rPh>
    <rPh sb="38" eb="39">
      <t>ア</t>
    </rPh>
    <rPh sb="40" eb="41">
      <t>チュウ</t>
    </rPh>
    <phoneticPr fontId="1"/>
  </si>
  <si>
    <t>「小さいメモリ」の確保/解放のコールスタック情報[0] (オプション)</t>
    <rPh sb="9" eb="11">
      <t>カクホ</t>
    </rPh>
    <rPh sb="12" eb="14">
      <t>カイホウ</t>
    </rPh>
    <rPh sb="22" eb="24">
      <t>ジョウホウ</t>
    </rPh>
    <phoneticPr fontId="1"/>
  </si>
  <si>
    <t>「小さいメモリ」の確保/解放のコールスタック情報[1] (オプション)</t>
    <rPh sb="9" eb="11">
      <t>カクホ</t>
    </rPh>
    <rPh sb="12" eb="14">
      <t>カイホウ</t>
    </rPh>
    <rPh sb="22" eb="24">
      <t>ジョウホウ</t>
    </rPh>
    <phoneticPr fontId="1"/>
  </si>
  <si>
    <t>「小さいメモリ」の確保/解放のコールスタック情報[n] (オプション)</t>
    <rPh sb="9" eb="11">
      <t>カクホ</t>
    </rPh>
    <rPh sb="12" eb="14">
      <t>カイホウ</t>
    </rPh>
    <rPh sb="22" eb="24">
      <t>ジョウホウ</t>
    </rPh>
    <phoneticPr fontId="1"/>
  </si>
  <si>
    <t>「大きいメモリ」の確保/解放のコールスタック情報 (オプション)</t>
    <rPh sb="1" eb="2">
      <t>オオ</t>
    </rPh>
    <phoneticPr fontId="1"/>
  </si>
  <si>
    <t>「大きすぎるメモリ」の確保/解放のコールスタック情報 (オプション)</t>
    <rPh sb="1" eb="2">
      <t>オオ</t>
    </rPh>
    <phoneticPr fontId="1"/>
  </si>
  <si>
    <t>メモリスロットの最終アドレスへのポインタ（定数）</t>
    <rPh sb="8" eb="10">
      <t>サイシュウ</t>
    </rPh>
    <rPh sb="21" eb="23">
      <t>テイスウ</t>
    </rPh>
    <phoneticPr fontId="1"/>
  </si>
  <si>
    <t>未割当の先頭スロットへのポインタを保持するアトミック変数</t>
    <rPh sb="0" eb="3">
      <t>ミワリアテ</t>
    </rPh>
    <rPh sb="4" eb="6">
      <t>セントウ</t>
    </rPh>
    <rPh sb="17" eb="19">
      <t>ホジ</t>
    </rPh>
    <rPh sb="26" eb="28">
      <t>ヘンスウ</t>
    </rPh>
    <phoneticPr fontId="1"/>
  </si>
  <si>
    <t>スロット数（定数）</t>
    <phoneticPr fontId="1"/>
  </si>
  <si>
    <t>次に行うスロットグループのためのバッファ確保時に使用するバイトサイズの値を保持するアトミック変数</t>
    <rPh sb="0" eb="1">
      <t>ツギ</t>
    </rPh>
    <rPh sb="2" eb="3">
      <t>オコナ</t>
    </rPh>
    <rPh sb="20" eb="22">
      <t>カクホ</t>
    </rPh>
    <rPh sb="22" eb="23">
      <t>ジ</t>
    </rPh>
    <rPh sb="24" eb="26">
      <t>シヨウ</t>
    </rPh>
    <rPh sb="35" eb="36">
      <t>アタイ</t>
    </rPh>
    <rPh sb="37" eb="39">
      <t>ホジ</t>
    </rPh>
    <rPh sb="46" eb="48">
      <t>ヘンスウ</t>
    </rPh>
    <phoneticPr fontId="1"/>
  </si>
  <si>
    <t>スタック構造を構成するための、次の「回収済み再割り当て待ち」スロットへのアドレスを保持するアトミック変数によるハザードハンドラ</t>
    <phoneticPr fontId="1"/>
  </si>
  <si>
    <t>不定値（確保した場所の先頭アドレスとして返却する場所）</t>
    <rPh sb="0" eb="2">
      <t>フテイ</t>
    </rPh>
    <rPh sb="2" eb="3">
      <t>チ</t>
    </rPh>
    <rPh sb="4" eb="6">
      <t>カクホ</t>
    </rPh>
    <rPh sb="8" eb="10">
      <t>バショ</t>
    </rPh>
    <rPh sb="11" eb="13">
      <t>セントウ</t>
    </rPh>
    <rPh sb="20" eb="22">
      <t>ヘンキャク</t>
    </rPh>
    <rPh sb="24" eb="26">
      <t>バショ</t>
    </rPh>
    <phoneticPr fontId="1"/>
  </si>
  <si>
    <t>スタック構造を構成するための、次の「回収済み再割り当て待ち」スロットへのアドレスを保持するアトミック変数によるハザードハンドラ
※ハザードポインタに登録されている間は、値を維持する必要あり。</t>
    <rPh sb="74" eb="76">
      <t>トウロク</t>
    </rPh>
    <rPh sb="81" eb="82">
      <t>アイダ</t>
    </rPh>
    <rPh sb="84" eb="85">
      <t>アタイ</t>
    </rPh>
    <rPh sb="86" eb="88">
      <t>イジ</t>
    </rPh>
    <rPh sb="90" eb="92">
      <t>ヒツヨウ</t>
    </rPh>
    <phoneticPr fontId="1"/>
  </si>
  <si>
    <t>スタック構造を構成するための、次の「回収済み再割り当て待ち」スロットへのアドレスを保持するアトミック変数によるハザードハンドラ
※ハザードポインタに登録されている間は、値を維持する必要あり。</t>
    <phoneticPr fontId="1"/>
  </si>
  <si>
    <t>管理構造体へのアドレスを保持するアトミック変数(スレッド間で共有されるため)
+
下位3ビットのフラグ情報(101)</t>
    <rPh sb="0" eb="2">
      <t>カンリ</t>
    </rPh>
    <rPh sb="2" eb="5">
      <t>コウゾウタイ</t>
    </rPh>
    <rPh sb="28" eb="29">
      <t>カン</t>
    </rPh>
    <rPh sb="30" eb="32">
      <t>キョウユウ</t>
    </rPh>
    <rPh sb="41" eb="43">
      <t>カイ</t>
    </rPh>
    <rPh sb="51" eb="53">
      <t>ジョウホウ</t>
    </rPh>
    <phoneticPr fontId="1"/>
  </si>
  <si>
    <t>先頭へのアドレスを保持するアトミック変数(スレッド間で共有されるため)
＋
下位3ビットのフラグ情報(110)</t>
    <rPh sb="0" eb="2">
      <t>セントウ</t>
    </rPh>
    <rPh sb="38" eb="40">
      <t>カイ</t>
    </rPh>
    <rPh sb="48" eb="50">
      <t>ジョウホウ</t>
    </rPh>
    <phoneticPr fontId="1"/>
  </si>
  <si>
    <t>不定値を保持するアトミック変数(スレッド間で共有されるため)
+
下位3ビットのフラグ情報(010)</t>
    <rPh sb="0" eb="3">
      <t>フテイチ</t>
    </rPh>
    <rPh sb="33" eb="35">
      <t>カイ</t>
    </rPh>
    <rPh sb="43" eb="45">
      <t>ジョウホウ</t>
    </rPh>
    <phoneticPr fontId="1"/>
  </si>
  <si>
    <t>管理構造体へのアドレスを保持するアトミック変数(スレッド間で共有されるため)
+
下位3ビットのフラグ情報(101)</t>
    <rPh sb="0" eb="2">
      <t>カンリ</t>
    </rPh>
    <rPh sb="2" eb="5">
      <t>コウゾウタイ</t>
    </rPh>
    <rPh sb="12" eb="14">
      <t>ホジ</t>
    </rPh>
    <rPh sb="21" eb="23">
      <t>ヘンスウ</t>
    </rPh>
    <rPh sb="28" eb="29">
      <t>カン</t>
    </rPh>
    <rPh sb="30" eb="32">
      <t>キョウユウ</t>
    </rPh>
    <rPh sb="41" eb="43">
      <t>カイ</t>
    </rPh>
    <rPh sb="51" eb="53">
      <t>ジョウホウ</t>
    </rPh>
    <phoneticPr fontId="1"/>
  </si>
  <si>
    <t>不定値を保持するアトミック変数(スレッド間で共有されるため)
+
下位3ビットのフラグ情報(001)</t>
    <rPh sb="0" eb="3">
      <t>フテイチ</t>
    </rPh>
    <rPh sb="33" eb="35">
      <t>カイ</t>
    </rPh>
    <rPh sb="43" eb="45">
      <t>ジョウホウ</t>
    </rPh>
    <phoneticPr fontId="1"/>
  </si>
  <si>
    <t>管理構造体へのアドレスを保持するアトミック変数(スレッド間で共有されるため)
+
下位3ビットのフラグ情報(001)</t>
    <phoneticPr fontId="1"/>
  </si>
  <si>
    <t>ハザードポインタ登録中の場合に使用するスタック構造を構成するためのポインタ</t>
    <rPh sb="8" eb="11">
      <t>トウロクチュウ</t>
    </rPh>
    <rPh sb="12" eb="14">
      <t>バアイ</t>
    </rPh>
    <rPh sb="15" eb="17">
      <t>シヨウ</t>
    </rPh>
    <rPh sb="23" eb="25">
      <t>コウゾウ</t>
    </rPh>
    <rPh sb="26" eb="28">
      <t>コウセイ</t>
    </rPh>
    <phoneticPr fontId="1"/>
  </si>
  <si>
    <t>スロットとして最低限必要な範囲</t>
    <rPh sb="7" eb="12">
      <t>サイテイゲンヒツヨウ</t>
    </rPh>
    <rPh sb="13" eb="15">
      <t>ハンイ</t>
    </rPh>
    <phoneticPr fontId="1"/>
  </si>
  <si>
    <t>先頭へのアドレスを保持するアトミック変数(スレッド間で共有されるため)
＋
下位3ビットのフラグ情報(010)</t>
    <phoneticPr fontId="1"/>
  </si>
  <si>
    <t>先頭へのアドレスを保持するアトミック変数(スレッド間で共有されるため)
＋
下位3ビットのフラグ情報(111)</t>
    <rPh sb="0" eb="2">
      <t>セントウ</t>
    </rPh>
    <rPh sb="38" eb="40">
      <t>カイ</t>
    </rPh>
    <rPh sb="48" eb="50">
      <t>ジョウホウ</t>
    </rPh>
    <phoneticPr fontId="1"/>
  </si>
  <si>
    <t>スタック構造を構成するための、次の「回収済み再割り当て待ち」スロットへのアドレスを保持するアトミック変数によるハザードハンドラ
※ただし、使用しない</t>
    <rPh sb="69" eb="71">
      <t>シヨウ</t>
    </rPh>
    <phoneticPr fontId="1"/>
  </si>
  <si>
    <t>スタック構造を構成するための、次の「回収済み再割り当て待ち」スロットへのアドレスを保持するアトミック変数によるハザードハンドラ
※ただし、使用しない</t>
    <phoneticPr fontId="1"/>
  </si>
  <si>
    <t>idx</t>
    <phoneticPr fontId="1"/>
  </si>
  <si>
    <t>allocatable bytes</t>
    <phoneticPr fontId="1"/>
  </si>
  <si>
    <t>initial mmap bytes</t>
    <phoneticPr fontId="1"/>
  </si>
  <si>
    <t>max mmap bytes</t>
    <phoneticPr fontId="1"/>
  </si>
  <si>
    <t>step</t>
    <phoneticPr fontId="1"/>
  </si>
  <si>
    <t>検証</t>
    <rPh sb="0" eb="2">
      <t>ケンショウ</t>
    </rPh>
    <phoneticPr fontId="1"/>
  </si>
  <si>
    <t>code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</si>
</sst>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Yu Gothic"/>
      <family val="2"/>
      <scheme val="minor"/>
    </font>
    <font>
      <sz val="6"/>
      <name val="Yu Gothic"/>
      <family val="3"/>
      <charset val="128"/>
      <scheme val="minor"/>
    </font>
  </fonts>
  <fills count="6">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tint="-4.9989318521683403E-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style="double">
        <color indexed="64"/>
      </right>
      <top/>
      <bottom style="double">
        <color indexed="64"/>
      </bottom>
      <diagonal/>
    </border>
    <border>
      <left style="double">
        <color indexed="64"/>
      </left>
      <right style="double">
        <color indexed="64"/>
      </right>
      <top style="dotted">
        <color indexed="64"/>
      </top>
      <bottom/>
      <diagonal/>
    </border>
    <border>
      <left style="double">
        <color indexed="64"/>
      </left>
      <right style="double">
        <color indexed="64"/>
      </right>
      <top style="thin">
        <color indexed="64"/>
      </top>
      <bottom/>
      <diagonal/>
    </border>
    <border>
      <left style="double">
        <color indexed="64"/>
      </left>
      <right style="double">
        <color indexed="64"/>
      </right>
      <top style="dotted">
        <color indexed="64"/>
      </top>
      <bottom style="thin">
        <color indexed="64"/>
      </bottom>
      <diagonal/>
    </border>
    <border>
      <left style="double">
        <color indexed="64"/>
      </left>
      <right style="double">
        <color indexed="64"/>
      </right>
      <top style="double">
        <color indexed="64"/>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double">
        <color indexed="64"/>
      </right>
      <top style="dotted">
        <color indexed="64"/>
      </top>
      <bottom style="dotted">
        <color indexed="64"/>
      </bottom>
      <diagonal/>
    </border>
    <border>
      <left style="double">
        <color indexed="64"/>
      </left>
      <right style="double">
        <color indexed="64"/>
      </right>
      <top/>
      <bottom style="thin">
        <color indexed="64"/>
      </bottom>
      <diagonal/>
    </border>
    <border>
      <left/>
      <right/>
      <top style="dotted">
        <color auto="1"/>
      </top>
      <bottom/>
      <diagonal/>
    </border>
    <border>
      <left/>
      <right/>
      <top/>
      <bottom style="dotted">
        <color auto="1"/>
      </bottom>
      <diagonal/>
    </border>
  </borders>
  <cellStyleXfs count="1">
    <xf numFmtId="0" fontId="0" fillId="0" borderId="0"/>
  </cellStyleXfs>
  <cellXfs count="52">
    <xf numFmtId="0" fontId="0" fillId="0" borderId="0" xfId="0"/>
    <xf numFmtId="0" fontId="0" fillId="0" borderId="0" xfId="0" applyAlignment="1">
      <alignment horizontal="right"/>
    </xf>
    <xf numFmtId="0" fontId="0" fillId="0" borderId="0" xfId="0" applyAlignment="1">
      <alignment wrapText="1"/>
    </xf>
    <xf numFmtId="0" fontId="0" fillId="0" borderId="0" xfId="0" applyAlignment="1">
      <alignment vertical="top"/>
    </xf>
    <xf numFmtId="0" fontId="0" fillId="0" borderId="1" xfId="0" applyBorder="1" applyAlignment="1">
      <alignment horizontal="center"/>
    </xf>
    <xf numFmtId="0" fontId="0" fillId="0" borderId="0" xfId="0" applyAlignment="1">
      <alignment vertical="top" wrapText="1"/>
    </xf>
    <xf numFmtId="0" fontId="0" fillId="0" borderId="3" xfId="0" applyBorder="1"/>
    <xf numFmtId="0" fontId="0" fillId="0" borderId="4" xfId="0" applyBorder="1"/>
    <xf numFmtId="0" fontId="0" fillId="0" borderId="5" xfId="0" applyBorder="1"/>
    <xf numFmtId="0" fontId="0" fillId="0" borderId="3" xfId="0" applyBorder="1" applyAlignment="1">
      <alignment wrapText="1"/>
    </xf>
    <xf numFmtId="0" fontId="0" fillId="0" borderId="4" xfId="0" quotePrefix="1" applyBorder="1"/>
    <xf numFmtId="0" fontId="0" fillId="0" borderId="4" xfId="0" applyBorder="1" applyAlignment="1">
      <alignment wrapText="1"/>
    </xf>
    <xf numFmtId="0" fontId="0" fillId="3" borderId="4" xfId="0" applyFill="1" applyBorder="1"/>
    <xf numFmtId="0" fontId="0" fillId="3" borderId="4" xfId="0" quotePrefix="1" applyFill="1" applyBorder="1"/>
    <xf numFmtId="0" fontId="0" fillId="3" borderId="5" xfId="0" applyFill="1" applyBorder="1"/>
    <xf numFmtId="0" fontId="0" fillId="3" borderId="7" xfId="0" applyFill="1" applyBorder="1" applyAlignment="1">
      <alignment wrapText="1"/>
    </xf>
    <xf numFmtId="0" fontId="0" fillId="0" borderId="0" xfId="0" applyAlignment="1">
      <alignment horizontal="right" wrapText="1"/>
    </xf>
    <xf numFmtId="0" fontId="0" fillId="0" borderId="0" xfId="0" quotePrefix="1" applyAlignment="1">
      <alignment wrapText="1"/>
    </xf>
    <xf numFmtId="0" fontId="0" fillId="0" borderId="0" xfId="0" quotePrefix="1"/>
    <xf numFmtId="0" fontId="0" fillId="0" borderId="13" xfId="0" applyBorder="1"/>
    <xf numFmtId="0" fontId="0" fillId="0" borderId="5" xfId="0" applyBorder="1" applyAlignment="1">
      <alignment wrapText="1"/>
    </xf>
    <xf numFmtId="0" fontId="0" fillId="0" borderId="4" xfId="0" quotePrefix="1" applyBorder="1" applyAlignment="1">
      <alignment wrapText="1"/>
    </xf>
    <xf numFmtId="0" fontId="0" fillId="0" borderId="2" xfId="0" applyBorder="1"/>
    <xf numFmtId="0" fontId="0" fillId="0" borderId="2" xfId="0" applyBorder="1" applyAlignment="1">
      <alignment wrapText="1"/>
    </xf>
    <xf numFmtId="0" fontId="0" fillId="2" borderId="13" xfId="0" applyFill="1" applyBorder="1" applyAlignment="1">
      <alignment vertical="top" wrapText="1"/>
    </xf>
    <xf numFmtId="0" fontId="0" fillId="2" borderId="4" xfId="0" applyFill="1" applyBorder="1" applyAlignment="1">
      <alignment vertical="top" wrapText="1"/>
    </xf>
    <xf numFmtId="0" fontId="0" fillId="4" borderId="8" xfId="0" applyFill="1" applyBorder="1" applyAlignment="1">
      <alignment vertical="top" wrapText="1"/>
    </xf>
    <xf numFmtId="0" fontId="0" fillId="4" borderId="13" xfId="0" applyFill="1" applyBorder="1" applyAlignment="1">
      <alignment vertical="top" wrapText="1"/>
    </xf>
    <xf numFmtId="0" fontId="0" fillId="2" borderId="9" xfId="0" applyFill="1" applyBorder="1" applyAlignment="1">
      <alignment vertical="top" wrapText="1"/>
    </xf>
    <xf numFmtId="0" fontId="0" fillId="4" borderId="14" xfId="0" applyFill="1" applyBorder="1" applyAlignment="1">
      <alignment vertical="top" wrapText="1"/>
    </xf>
    <xf numFmtId="0" fontId="0" fillId="3" borderId="4" xfId="0" applyFill="1" applyBorder="1" applyAlignment="1">
      <alignment vertical="top" wrapText="1"/>
    </xf>
    <xf numFmtId="0" fontId="0" fillId="3" borderId="4" xfId="0" applyFill="1" applyBorder="1" applyAlignment="1">
      <alignment vertical="top"/>
    </xf>
    <xf numFmtId="0" fontId="0" fillId="3" borderId="4" xfId="0" quotePrefix="1" applyFill="1" applyBorder="1" applyAlignment="1">
      <alignment vertical="top"/>
    </xf>
    <xf numFmtId="0" fontId="0" fillId="3" borderId="5" xfId="0" applyFill="1" applyBorder="1" applyAlignment="1">
      <alignment vertical="top"/>
    </xf>
    <xf numFmtId="0" fontId="0" fillId="0" borderId="3" xfId="0" applyBorder="1" applyAlignment="1">
      <alignment vertical="top"/>
    </xf>
    <xf numFmtId="0" fontId="0" fillId="0" borderId="4" xfId="0" applyBorder="1" applyAlignment="1">
      <alignment vertical="top"/>
    </xf>
    <xf numFmtId="0" fontId="0" fillId="0" borderId="4" xfId="0" quotePrefix="1"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3" borderId="7" xfId="0" applyFill="1" applyBorder="1" applyAlignment="1">
      <alignment vertical="top" wrapText="1"/>
    </xf>
    <xf numFmtId="0" fontId="0" fillId="0" borderId="0" xfId="0" applyAlignment="1">
      <alignment horizontal="right" vertical="center" wrapText="1"/>
    </xf>
    <xf numFmtId="0" fontId="0" fillId="0" borderId="6" xfId="0" applyBorder="1"/>
    <xf numFmtId="0" fontId="0" fillId="5" borderId="13" xfId="0" applyFill="1" applyBorder="1" applyAlignment="1">
      <alignment vertical="top" wrapText="1"/>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0" xfId="0" applyBorder="1"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xf numFmtId="0" fontId="0" fillId="0" borderId="15" xfId="0" applyBorder="1"/>
    <xf numFmtId="0" fontId="0" fillId="0" borderId="0" xfId="0" applyBorder="1"/>
    <xf numFmtId="0" fontId="0" fillId="0" borderId="16" xfId="0" applyBorder="1"/>
  </cellXfs>
  <cellStyles count="1">
    <cellStyle name="標準"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19050</xdr:colOff>
      <xdr:row>14</xdr:row>
      <xdr:rowOff>190500</xdr:rowOff>
    </xdr:from>
    <xdr:to>
      <xdr:col>11</xdr:col>
      <xdr:colOff>2162175</xdr:colOff>
      <xdr:row>19</xdr:row>
      <xdr:rowOff>104775</xdr:rowOff>
    </xdr:to>
    <xdr:sp macro="" textlink="">
      <xdr:nvSpPr>
        <xdr:cNvPr id="2" name="吹き出し: 角を丸めた四角形 1">
          <a:extLst>
            <a:ext uri="{FF2B5EF4-FFF2-40B4-BE49-F238E27FC236}">
              <a16:creationId xmlns:a16="http://schemas.microsoft.com/office/drawing/2014/main" id="{254CB573-5A9F-6706-B090-4F911C4CB7FE}"/>
            </a:ext>
          </a:extLst>
        </xdr:cNvPr>
        <xdr:cNvSpPr/>
      </xdr:nvSpPr>
      <xdr:spPr>
        <a:xfrm>
          <a:off x="11953875" y="3524250"/>
          <a:ext cx="2143125" cy="1104900"/>
        </a:xfrm>
        <a:prstGeom prst="wedgeRoundRectCallout">
          <a:avLst>
            <a:gd name="adj1" fmla="val 21165"/>
            <a:gd name="adj2" fmla="val 106362"/>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kern="1200"/>
            <a:t>この構造を構成するため、アライメントの最小値は</a:t>
          </a:r>
          <a:r>
            <a:rPr kumimoji="1" lang="en-US" altLang="ja-JP" sz="1100" kern="1200"/>
            <a:t>sizeof(uintptr_t)</a:t>
          </a:r>
          <a:r>
            <a:rPr kumimoji="1" lang="ja-JP" altLang="en-US" sz="1100" kern="1200"/>
            <a:t>に制約される</a:t>
          </a:r>
          <a:endParaRPr kumimoji="1" lang="en-US" altLang="ja-JP" sz="1100" kern="1200"/>
        </a:p>
      </xdr:txBody>
    </xdr:sp>
    <xdr:clientData/>
  </xdr:twoCellAnchor>
  <xdr:twoCellAnchor>
    <xdr:from>
      <xdr:col>7</xdr:col>
      <xdr:colOff>361949</xdr:colOff>
      <xdr:row>7</xdr:row>
      <xdr:rowOff>9524</xdr:rowOff>
    </xdr:from>
    <xdr:to>
      <xdr:col>9</xdr:col>
      <xdr:colOff>1847849</xdr:colOff>
      <xdr:row>13</xdr:row>
      <xdr:rowOff>228599</xdr:rowOff>
    </xdr:to>
    <xdr:sp macro="" textlink="">
      <xdr:nvSpPr>
        <xdr:cNvPr id="3" name="吹き出し: 角を丸めた四角形 2">
          <a:extLst>
            <a:ext uri="{FF2B5EF4-FFF2-40B4-BE49-F238E27FC236}">
              <a16:creationId xmlns:a16="http://schemas.microsoft.com/office/drawing/2014/main" id="{3199AE79-F0D4-48E6-B0E8-9E27D1591C23}"/>
            </a:ext>
          </a:extLst>
        </xdr:cNvPr>
        <xdr:cNvSpPr/>
      </xdr:nvSpPr>
      <xdr:spPr>
        <a:xfrm>
          <a:off x="7772399" y="1676399"/>
          <a:ext cx="3267075" cy="1647825"/>
        </a:xfrm>
        <a:prstGeom prst="wedgeRoundRectCallout">
          <a:avLst>
            <a:gd name="adj1" fmla="val -199586"/>
            <a:gd name="adj2" fmla="val 47075"/>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kern="1200"/>
            <a:t>このフラグ情報ビット</a:t>
          </a:r>
          <a:r>
            <a:rPr kumimoji="1" lang="en-US" altLang="ja-JP" sz="1100" kern="1200"/>
            <a:t>3</a:t>
          </a:r>
          <a:r>
            <a:rPr kumimoji="1" lang="ja-JP" altLang="en-US" sz="1100" kern="1200"/>
            <a:t>ビット分の領域を確保するため、確保するメモリの最小サイズは</a:t>
          </a:r>
          <a:r>
            <a:rPr kumimoji="1" lang="en-US" altLang="ja-JP" sz="1100" kern="1200"/>
            <a:t>8byte</a:t>
          </a:r>
          <a:r>
            <a:rPr kumimoji="1" lang="ja-JP" altLang="en-US" sz="1100" kern="1200"/>
            <a:t>以上に制約される。</a:t>
          </a:r>
          <a:endParaRPr kumimoji="1" lang="en-US" altLang="ja-JP" sz="1100" kern="1200"/>
        </a:p>
        <a:p>
          <a:pPr algn="l"/>
          <a:r>
            <a:rPr kumimoji="1" lang="ja-JP" altLang="en-US" sz="1100" kern="1200"/>
            <a:t>これは、最小アライメント値が</a:t>
          </a:r>
          <a:r>
            <a:rPr kumimoji="1" lang="en-US" altLang="ja-JP" sz="1100" kern="1200"/>
            <a:t>8byte</a:t>
          </a:r>
          <a:r>
            <a:rPr kumimoji="1" lang="ja-JP" altLang="en-US" sz="1100" kern="1200"/>
            <a:t>以上に制約されることも意味する。</a:t>
          </a:r>
          <a:endParaRPr kumimoji="1" lang="en-US" altLang="ja-JP" sz="1100" kern="1200"/>
        </a:p>
      </xdr:txBody>
    </xdr:sp>
    <xdr:clientData/>
  </xdr:twoCellAnchor>
  <xdr:twoCellAnchor>
    <xdr:from>
      <xdr:col>15</xdr:col>
      <xdr:colOff>342901</xdr:colOff>
      <xdr:row>9</xdr:row>
      <xdr:rowOff>9525</xdr:rowOff>
    </xdr:from>
    <xdr:to>
      <xdr:col>18</xdr:col>
      <xdr:colOff>409575</xdr:colOff>
      <xdr:row>17</xdr:row>
      <xdr:rowOff>38101</xdr:rowOff>
    </xdr:to>
    <xdr:sp macro="" textlink="">
      <xdr:nvSpPr>
        <xdr:cNvPr id="4" name="吹き出し: 角を丸めた四角形 3">
          <a:extLst>
            <a:ext uri="{FF2B5EF4-FFF2-40B4-BE49-F238E27FC236}">
              <a16:creationId xmlns:a16="http://schemas.microsoft.com/office/drawing/2014/main" id="{8AFE6EEC-BFF9-4D2B-B37B-9E988DCA9EBD}"/>
            </a:ext>
          </a:extLst>
        </xdr:cNvPr>
        <xdr:cNvSpPr/>
      </xdr:nvSpPr>
      <xdr:spPr>
        <a:xfrm>
          <a:off x="19373851" y="2152650"/>
          <a:ext cx="5210174" cy="1933576"/>
        </a:xfrm>
        <a:prstGeom prst="wedgeRoundRectCallout">
          <a:avLst>
            <a:gd name="adj1" fmla="val 22536"/>
            <a:gd name="adj2" fmla="val 84405"/>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kern="1200"/>
            <a:t>効率的な再割り当てが行われるアルゴリズムが必要。</a:t>
          </a:r>
          <a:endParaRPr kumimoji="1" lang="en-US" altLang="ja-JP" sz="1100" kern="1200"/>
        </a:p>
        <a:p>
          <a:pPr algn="l"/>
          <a:endParaRPr kumimoji="1" lang="en-US" altLang="ja-JP" sz="1100" kern="1200"/>
        </a:p>
        <a:p>
          <a:pPr algn="l"/>
          <a:r>
            <a:rPr kumimoji="1" lang="ja-JP" altLang="en-US" sz="1100" kern="1200"/>
            <a:t>検討する上で「効率的」の効率を定義する必要あり。</a:t>
          </a:r>
          <a:endParaRPr kumimoji="1" lang="en-US" altLang="ja-JP" sz="1100" kern="1200"/>
        </a:p>
        <a:p>
          <a:pPr algn="l"/>
          <a:r>
            <a:rPr kumimoji="1" lang="ja-JP" altLang="en-US" sz="1100" kern="1200"/>
            <a:t>そのうえで、トレードオフを考える必要がある。</a:t>
          </a:r>
          <a:endParaRPr kumimoji="1" lang="en-US" altLang="ja-JP" sz="1100" kern="1200"/>
        </a:p>
        <a:p>
          <a:pPr algn="l"/>
          <a:endParaRPr kumimoji="1" lang="en-US" altLang="ja-JP" sz="1100" kern="1200"/>
        </a:p>
        <a:p>
          <a:pPr algn="l"/>
          <a:r>
            <a:rPr kumimoji="1" lang="ja-JP" altLang="en-US" sz="1100" kern="1200"/>
            <a:t>たとえば、「メモリ効率はいいが、再割り当ては遅い。ただし</a:t>
          </a:r>
          <a:r>
            <a:rPr kumimoji="1" lang="en-US" altLang="ja-JP" sz="1100" kern="1200"/>
            <a:t>lock-free</a:t>
          </a:r>
          <a:r>
            <a:rPr kumimoji="1" lang="ja-JP" altLang="en-US" sz="1100" kern="1200"/>
            <a:t>としてふるまえる」等</a:t>
          </a:r>
          <a:endParaRPr kumimoji="1" lang="en-US" altLang="ja-JP" sz="1100" kern="1200"/>
        </a:p>
      </xdr:txBody>
    </xdr:sp>
    <xdr:clientData/>
  </xdr:twoCellAnchor>
  <xdr:twoCellAnchor>
    <xdr:from>
      <xdr:col>13</xdr:col>
      <xdr:colOff>0</xdr:colOff>
      <xdr:row>12</xdr:row>
      <xdr:rowOff>85726</xdr:rowOff>
    </xdr:from>
    <xdr:to>
      <xdr:col>13</xdr:col>
      <xdr:colOff>2076450</xdr:colOff>
      <xdr:row>18</xdr:row>
      <xdr:rowOff>142876</xdr:rowOff>
    </xdr:to>
    <xdr:sp macro="" textlink="">
      <xdr:nvSpPr>
        <xdr:cNvPr id="5" name="吹き出し: 角を丸めた四角形 4">
          <a:extLst>
            <a:ext uri="{FF2B5EF4-FFF2-40B4-BE49-F238E27FC236}">
              <a16:creationId xmlns:a16="http://schemas.microsoft.com/office/drawing/2014/main" id="{C3528380-0301-4814-BDDD-604D006437C4}"/>
            </a:ext>
          </a:extLst>
        </xdr:cNvPr>
        <xdr:cNvSpPr/>
      </xdr:nvSpPr>
      <xdr:spPr>
        <a:xfrm>
          <a:off x="14754225" y="2943226"/>
          <a:ext cx="2076450" cy="1485900"/>
        </a:xfrm>
        <a:prstGeom prst="wedgeRoundRectCallout">
          <a:avLst>
            <a:gd name="adj1" fmla="val 21165"/>
            <a:gd name="adj2" fmla="val 106362"/>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kern="1200"/>
            <a:t>この構造を構成するため、最小スロットサイズは、</a:t>
          </a:r>
          <a:r>
            <a:rPr kumimoji="1" lang="en-US" altLang="ja-JP" sz="1100" kern="1200"/>
            <a:t>sizeof(std::atomic&lt;T*&gt;)</a:t>
          </a:r>
          <a:r>
            <a:rPr kumimoji="1" lang="ja-JP" altLang="en-US" sz="1100" kern="1200"/>
            <a:t>、あるいは</a:t>
          </a:r>
          <a:r>
            <a:rPr kumimoji="1" lang="en-US" altLang="ja-JP" sz="1100" kern="1200"/>
            <a:t>sizeof(uintptr_t)</a:t>
          </a:r>
          <a:r>
            <a:rPr kumimoji="1" lang="ja-JP" altLang="en-US" sz="1100" kern="1200"/>
            <a:t>の大きい方に制約される。</a:t>
          </a:r>
          <a:endParaRPr kumimoji="1" lang="en-US" altLang="ja-JP" sz="1100" kern="1200"/>
        </a:p>
      </xdr:txBody>
    </xdr:sp>
    <xdr:clientData/>
  </xdr:twoCellAnchor>
  <xdr:twoCellAnchor>
    <xdr:from>
      <xdr:col>17</xdr:col>
      <xdr:colOff>2038350</xdr:colOff>
      <xdr:row>31</xdr:row>
      <xdr:rowOff>1066800</xdr:rowOff>
    </xdr:from>
    <xdr:to>
      <xdr:col>19</xdr:col>
      <xdr:colOff>19050</xdr:colOff>
      <xdr:row>31</xdr:row>
      <xdr:rowOff>1066800</xdr:rowOff>
    </xdr:to>
    <xdr:cxnSp macro="">
      <xdr:nvCxnSpPr>
        <xdr:cNvPr id="10" name="直線矢印コネクタ 9">
          <a:extLst>
            <a:ext uri="{FF2B5EF4-FFF2-40B4-BE49-F238E27FC236}">
              <a16:creationId xmlns:a16="http://schemas.microsoft.com/office/drawing/2014/main" id="{12D86AD9-3AA4-241F-FCA5-EEB99F96CCDD}"/>
            </a:ext>
          </a:extLst>
        </xdr:cNvPr>
        <xdr:cNvCxnSpPr/>
      </xdr:nvCxnSpPr>
      <xdr:spPr>
        <a:xfrm>
          <a:off x="24060150" y="14420850"/>
          <a:ext cx="8191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2038350</xdr:colOff>
      <xdr:row>67</xdr:row>
      <xdr:rowOff>390525</xdr:rowOff>
    </xdr:from>
    <xdr:to>
      <xdr:col>9</xdr:col>
      <xdr:colOff>19050</xdr:colOff>
      <xdr:row>69</xdr:row>
      <xdr:rowOff>219075</xdr:rowOff>
    </xdr:to>
    <xdr:sp macro="" textlink="">
      <xdr:nvSpPr>
        <xdr:cNvPr id="17" name="フリーフォーム: 図形 16">
          <a:extLst>
            <a:ext uri="{FF2B5EF4-FFF2-40B4-BE49-F238E27FC236}">
              <a16:creationId xmlns:a16="http://schemas.microsoft.com/office/drawing/2014/main" id="{29F22AFD-52EC-6902-E8E3-1C85E396E347}"/>
            </a:ext>
          </a:extLst>
        </xdr:cNvPr>
        <xdr:cNvSpPr/>
      </xdr:nvSpPr>
      <xdr:spPr>
        <a:xfrm>
          <a:off x="6162675" y="20231100"/>
          <a:ext cx="2952750" cy="1504950"/>
        </a:xfrm>
        <a:custGeom>
          <a:avLst/>
          <a:gdLst>
            <a:gd name="connsiteX0" fmla="*/ 0 w 2952750"/>
            <a:gd name="connsiteY0" fmla="*/ 0 h 1504950"/>
            <a:gd name="connsiteX1" fmla="*/ 838200 w 2952750"/>
            <a:gd name="connsiteY1" fmla="*/ 0 h 1504950"/>
            <a:gd name="connsiteX2" fmla="*/ 2276475 w 2952750"/>
            <a:gd name="connsiteY2" fmla="*/ 1504950 h 1504950"/>
            <a:gd name="connsiteX3" fmla="*/ 2952750 w 2952750"/>
            <a:gd name="connsiteY3" fmla="*/ 1504950 h 1504950"/>
          </a:gdLst>
          <a:ahLst/>
          <a:cxnLst>
            <a:cxn ang="0">
              <a:pos x="connsiteX0" y="connsiteY0"/>
            </a:cxn>
            <a:cxn ang="0">
              <a:pos x="connsiteX1" y="connsiteY1"/>
            </a:cxn>
            <a:cxn ang="0">
              <a:pos x="connsiteX2" y="connsiteY2"/>
            </a:cxn>
            <a:cxn ang="0">
              <a:pos x="connsiteX3" y="connsiteY3"/>
            </a:cxn>
          </a:cxnLst>
          <a:rect l="l" t="t" r="r" b="b"/>
          <a:pathLst>
            <a:path w="2952750" h="1504950">
              <a:moveTo>
                <a:pt x="0" y="0"/>
              </a:moveTo>
              <a:lnTo>
                <a:pt x="838200" y="0"/>
              </a:lnTo>
              <a:lnTo>
                <a:pt x="2276475" y="1504950"/>
              </a:lnTo>
              <a:lnTo>
                <a:pt x="2952750" y="1504950"/>
              </a:lnTo>
            </a:path>
          </a:pathLst>
        </a:custGeom>
        <a:ln>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kern="1200"/>
        </a:p>
      </xdr:txBody>
    </xdr:sp>
    <xdr:clientData/>
  </xdr:twoCellAnchor>
  <xdr:twoCellAnchor>
    <xdr:from>
      <xdr:col>5</xdr:col>
      <xdr:colOff>2019300</xdr:colOff>
      <xdr:row>68</xdr:row>
      <xdr:rowOff>609599</xdr:rowOff>
    </xdr:from>
    <xdr:to>
      <xdr:col>9</xdr:col>
      <xdr:colOff>0</xdr:colOff>
      <xdr:row>86</xdr:row>
      <xdr:rowOff>161924</xdr:rowOff>
    </xdr:to>
    <xdr:sp macro="" textlink="">
      <xdr:nvSpPr>
        <xdr:cNvPr id="20" name="フリーフォーム: 図形 19">
          <a:extLst>
            <a:ext uri="{FF2B5EF4-FFF2-40B4-BE49-F238E27FC236}">
              <a16:creationId xmlns:a16="http://schemas.microsoft.com/office/drawing/2014/main" id="{04C05BEE-CD8C-4875-B3FA-E7DC3794B788}"/>
            </a:ext>
          </a:extLst>
        </xdr:cNvPr>
        <xdr:cNvSpPr/>
      </xdr:nvSpPr>
      <xdr:spPr>
        <a:xfrm>
          <a:off x="6143625" y="21164549"/>
          <a:ext cx="2952750" cy="4124325"/>
        </a:xfrm>
        <a:custGeom>
          <a:avLst/>
          <a:gdLst>
            <a:gd name="connsiteX0" fmla="*/ 0 w 2952750"/>
            <a:gd name="connsiteY0" fmla="*/ 0 h 1504950"/>
            <a:gd name="connsiteX1" fmla="*/ 838200 w 2952750"/>
            <a:gd name="connsiteY1" fmla="*/ 0 h 1504950"/>
            <a:gd name="connsiteX2" fmla="*/ 2276475 w 2952750"/>
            <a:gd name="connsiteY2" fmla="*/ 1504950 h 1504950"/>
            <a:gd name="connsiteX3" fmla="*/ 2952750 w 2952750"/>
            <a:gd name="connsiteY3" fmla="*/ 1504950 h 1504950"/>
          </a:gdLst>
          <a:ahLst/>
          <a:cxnLst>
            <a:cxn ang="0">
              <a:pos x="connsiteX0" y="connsiteY0"/>
            </a:cxn>
            <a:cxn ang="0">
              <a:pos x="connsiteX1" y="connsiteY1"/>
            </a:cxn>
            <a:cxn ang="0">
              <a:pos x="connsiteX2" y="connsiteY2"/>
            </a:cxn>
            <a:cxn ang="0">
              <a:pos x="connsiteX3" y="connsiteY3"/>
            </a:cxn>
          </a:cxnLst>
          <a:rect l="l" t="t" r="r" b="b"/>
          <a:pathLst>
            <a:path w="2952750" h="1504950">
              <a:moveTo>
                <a:pt x="0" y="0"/>
              </a:moveTo>
              <a:lnTo>
                <a:pt x="838200" y="0"/>
              </a:lnTo>
              <a:lnTo>
                <a:pt x="2276475" y="1504950"/>
              </a:lnTo>
              <a:lnTo>
                <a:pt x="2952750" y="1504950"/>
              </a:lnTo>
            </a:path>
          </a:pathLst>
        </a:custGeom>
        <a:ln>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kern="1200"/>
        </a:p>
      </xdr:txBody>
    </xdr:sp>
    <xdr:clientData/>
  </xdr:twoCellAnchor>
  <xdr:twoCellAnchor>
    <xdr:from>
      <xdr:col>5</xdr:col>
      <xdr:colOff>2009775</xdr:colOff>
      <xdr:row>69</xdr:row>
      <xdr:rowOff>628649</xdr:rowOff>
    </xdr:from>
    <xdr:to>
      <xdr:col>8</xdr:col>
      <xdr:colOff>333375</xdr:colOff>
      <xdr:row>114</xdr:row>
      <xdr:rowOff>142875</xdr:rowOff>
    </xdr:to>
    <xdr:sp macro="" textlink="">
      <xdr:nvSpPr>
        <xdr:cNvPr id="21" name="フリーフォーム: 図形 20">
          <a:extLst>
            <a:ext uri="{FF2B5EF4-FFF2-40B4-BE49-F238E27FC236}">
              <a16:creationId xmlns:a16="http://schemas.microsoft.com/office/drawing/2014/main" id="{F96DC759-FB0B-46A5-A8B1-488BAC1A06FB}"/>
            </a:ext>
          </a:extLst>
        </xdr:cNvPr>
        <xdr:cNvSpPr/>
      </xdr:nvSpPr>
      <xdr:spPr>
        <a:xfrm>
          <a:off x="6134100" y="22145624"/>
          <a:ext cx="2952750" cy="7934326"/>
        </a:xfrm>
        <a:custGeom>
          <a:avLst/>
          <a:gdLst>
            <a:gd name="connsiteX0" fmla="*/ 0 w 2952750"/>
            <a:gd name="connsiteY0" fmla="*/ 0 h 1504950"/>
            <a:gd name="connsiteX1" fmla="*/ 838200 w 2952750"/>
            <a:gd name="connsiteY1" fmla="*/ 0 h 1504950"/>
            <a:gd name="connsiteX2" fmla="*/ 2276475 w 2952750"/>
            <a:gd name="connsiteY2" fmla="*/ 1504950 h 1504950"/>
            <a:gd name="connsiteX3" fmla="*/ 2952750 w 2952750"/>
            <a:gd name="connsiteY3" fmla="*/ 1504950 h 1504950"/>
          </a:gdLst>
          <a:ahLst/>
          <a:cxnLst>
            <a:cxn ang="0">
              <a:pos x="connsiteX0" y="connsiteY0"/>
            </a:cxn>
            <a:cxn ang="0">
              <a:pos x="connsiteX1" y="connsiteY1"/>
            </a:cxn>
            <a:cxn ang="0">
              <a:pos x="connsiteX2" y="connsiteY2"/>
            </a:cxn>
            <a:cxn ang="0">
              <a:pos x="connsiteX3" y="connsiteY3"/>
            </a:cxn>
          </a:cxnLst>
          <a:rect l="l" t="t" r="r" b="b"/>
          <a:pathLst>
            <a:path w="2952750" h="1504950">
              <a:moveTo>
                <a:pt x="0" y="0"/>
              </a:moveTo>
              <a:lnTo>
                <a:pt x="838200" y="0"/>
              </a:lnTo>
              <a:lnTo>
                <a:pt x="2276475" y="1504950"/>
              </a:lnTo>
              <a:lnTo>
                <a:pt x="2952750" y="1504950"/>
              </a:lnTo>
            </a:path>
          </a:pathLst>
        </a:custGeom>
        <a:ln>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kern="1200"/>
        </a:p>
      </xdr:txBody>
    </xdr:sp>
    <xdr:clientData/>
  </xdr:twoCellAnchor>
  <xdr:twoCellAnchor>
    <xdr:from>
      <xdr:col>18</xdr:col>
      <xdr:colOff>95250</xdr:colOff>
      <xdr:row>71</xdr:row>
      <xdr:rowOff>133349</xdr:rowOff>
    </xdr:from>
    <xdr:to>
      <xdr:col>21</xdr:col>
      <xdr:colOff>9525</xdr:colOff>
      <xdr:row>76</xdr:row>
      <xdr:rowOff>266699</xdr:rowOff>
    </xdr:to>
    <xdr:sp macro="" textlink="">
      <xdr:nvSpPr>
        <xdr:cNvPr id="22" name="フリーフォーム: 図形 21">
          <a:extLst>
            <a:ext uri="{FF2B5EF4-FFF2-40B4-BE49-F238E27FC236}">
              <a16:creationId xmlns:a16="http://schemas.microsoft.com/office/drawing/2014/main" id="{42A72B25-E384-4AA4-AF2D-0A83CBC4600B}"/>
            </a:ext>
          </a:extLst>
        </xdr:cNvPr>
        <xdr:cNvSpPr/>
      </xdr:nvSpPr>
      <xdr:spPr>
        <a:xfrm>
          <a:off x="24955500" y="28651199"/>
          <a:ext cx="3429000" cy="2314575"/>
        </a:xfrm>
        <a:custGeom>
          <a:avLst/>
          <a:gdLst>
            <a:gd name="connsiteX0" fmla="*/ 3076575 w 3886200"/>
            <a:gd name="connsiteY0" fmla="*/ 0 h 2219325"/>
            <a:gd name="connsiteX1" fmla="*/ 3571875 w 3886200"/>
            <a:gd name="connsiteY1" fmla="*/ 0 h 2219325"/>
            <a:gd name="connsiteX2" fmla="*/ 3886200 w 3886200"/>
            <a:gd name="connsiteY2" fmla="*/ 314325 h 2219325"/>
            <a:gd name="connsiteX3" fmla="*/ 3886200 w 3886200"/>
            <a:gd name="connsiteY3" fmla="*/ 1333500 h 2219325"/>
            <a:gd name="connsiteX4" fmla="*/ 3533775 w 3886200"/>
            <a:gd name="connsiteY4" fmla="*/ 1685925 h 2219325"/>
            <a:gd name="connsiteX5" fmla="*/ 685800 w 3886200"/>
            <a:gd name="connsiteY5" fmla="*/ 1685925 h 2219325"/>
            <a:gd name="connsiteX6" fmla="*/ 0 w 3886200"/>
            <a:gd name="connsiteY6" fmla="*/ 1885950 h 2219325"/>
            <a:gd name="connsiteX7" fmla="*/ 0 w 3886200"/>
            <a:gd name="connsiteY7" fmla="*/ 2009775 h 2219325"/>
            <a:gd name="connsiteX8" fmla="*/ 304800 w 3886200"/>
            <a:gd name="connsiteY8" fmla="*/ 2219325 h 2219325"/>
            <a:gd name="connsiteX9" fmla="*/ 609600 w 3886200"/>
            <a:gd name="connsiteY9" fmla="*/ 2219325 h 22193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3886200" h="2219325">
              <a:moveTo>
                <a:pt x="3076575" y="0"/>
              </a:moveTo>
              <a:lnTo>
                <a:pt x="3571875" y="0"/>
              </a:lnTo>
              <a:lnTo>
                <a:pt x="3886200" y="314325"/>
              </a:lnTo>
              <a:lnTo>
                <a:pt x="3886200" y="1333500"/>
              </a:lnTo>
              <a:lnTo>
                <a:pt x="3533775" y="1685925"/>
              </a:lnTo>
              <a:lnTo>
                <a:pt x="685800" y="1685925"/>
              </a:lnTo>
              <a:lnTo>
                <a:pt x="0" y="1885950"/>
              </a:lnTo>
              <a:lnTo>
                <a:pt x="0" y="2009775"/>
              </a:lnTo>
              <a:lnTo>
                <a:pt x="304800" y="2219325"/>
              </a:lnTo>
              <a:lnTo>
                <a:pt x="609600" y="2219325"/>
              </a:lnTo>
            </a:path>
          </a:pathLst>
        </a:custGeom>
        <a:ln>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kern="1200"/>
        </a:p>
      </xdr:txBody>
    </xdr:sp>
    <xdr:clientData/>
  </xdr:twoCellAnchor>
  <xdr:twoCellAnchor>
    <xdr:from>
      <xdr:col>15</xdr:col>
      <xdr:colOff>2085975</xdr:colOff>
      <xdr:row>68</xdr:row>
      <xdr:rowOff>476250</xdr:rowOff>
    </xdr:from>
    <xdr:to>
      <xdr:col>19</xdr:col>
      <xdr:colOff>28575</xdr:colOff>
      <xdr:row>71</xdr:row>
      <xdr:rowOff>104775</xdr:rowOff>
    </xdr:to>
    <xdr:sp macro="" textlink="">
      <xdr:nvSpPr>
        <xdr:cNvPr id="23" name="フリーフォーム: 図形 22">
          <a:extLst>
            <a:ext uri="{FF2B5EF4-FFF2-40B4-BE49-F238E27FC236}">
              <a16:creationId xmlns:a16="http://schemas.microsoft.com/office/drawing/2014/main" id="{D6C83F0E-FB16-48D8-88FC-F7DAA1F89282}"/>
            </a:ext>
          </a:extLst>
        </xdr:cNvPr>
        <xdr:cNvSpPr/>
      </xdr:nvSpPr>
      <xdr:spPr>
        <a:xfrm>
          <a:off x="19621500" y="19392900"/>
          <a:ext cx="3771900" cy="2286000"/>
        </a:xfrm>
        <a:custGeom>
          <a:avLst/>
          <a:gdLst>
            <a:gd name="connsiteX0" fmla="*/ 0 w 2952750"/>
            <a:gd name="connsiteY0" fmla="*/ 0 h 1504950"/>
            <a:gd name="connsiteX1" fmla="*/ 838200 w 2952750"/>
            <a:gd name="connsiteY1" fmla="*/ 0 h 1504950"/>
            <a:gd name="connsiteX2" fmla="*/ 2276475 w 2952750"/>
            <a:gd name="connsiteY2" fmla="*/ 1504950 h 1504950"/>
            <a:gd name="connsiteX3" fmla="*/ 2952750 w 2952750"/>
            <a:gd name="connsiteY3" fmla="*/ 1504950 h 1504950"/>
          </a:gdLst>
          <a:ahLst/>
          <a:cxnLst>
            <a:cxn ang="0">
              <a:pos x="connsiteX0" y="connsiteY0"/>
            </a:cxn>
            <a:cxn ang="0">
              <a:pos x="connsiteX1" y="connsiteY1"/>
            </a:cxn>
            <a:cxn ang="0">
              <a:pos x="connsiteX2" y="connsiteY2"/>
            </a:cxn>
            <a:cxn ang="0">
              <a:pos x="connsiteX3" y="connsiteY3"/>
            </a:cxn>
          </a:cxnLst>
          <a:rect l="l" t="t" r="r" b="b"/>
          <a:pathLst>
            <a:path w="2952750" h="1504950">
              <a:moveTo>
                <a:pt x="0" y="0"/>
              </a:moveTo>
              <a:lnTo>
                <a:pt x="838200" y="0"/>
              </a:lnTo>
              <a:lnTo>
                <a:pt x="2276475" y="1504950"/>
              </a:lnTo>
              <a:lnTo>
                <a:pt x="2952750" y="1504950"/>
              </a:lnTo>
            </a:path>
          </a:pathLst>
        </a:custGeom>
        <a:ln>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kern="1200"/>
        </a:p>
      </xdr:txBody>
    </xdr:sp>
    <xdr:clientData/>
  </xdr:twoCellAnchor>
  <xdr:twoCellAnchor>
    <xdr:from>
      <xdr:col>5</xdr:col>
      <xdr:colOff>838200</xdr:colOff>
      <xdr:row>70</xdr:row>
      <xdr:rowOff>76200</xdr:rowOff>
    </xdr:from>
    <xdr:to>
      <xdr:col>6</xdr:col>
      <xdr:colOff>381000</xdr:colOff>
      <xdr:row>123</xdr:row>
      <xdr:rowOff>114300</xdr:rowOff>
    </xdr:to>
    <xdr:sp macro="" textlink="">
      <xdr:nvSpPr>
        <xdr:cNvPr id="26" name="フリーフォーム: 図形 25">
          <a:extLst>
            <a:ext uri="{FF2B5EF4-FFF2-40B4-BE49-F238E27FC236}">
              <a16:creationId xmlns:a16="http://schemas.microsoft.com/office/drawing/2014/main" id="{8262D4AC-0E24-6F23-FC0F-000E838D2F3F}"/>
            </a:ext>
          </a:extLst>
        </xdr:cNvPr>
        <xdr:cNvSpPr/>
      </xdr:nvSpPr>
      <xdr:spPr>
        <a:xfrm>
          <a:off x="4962525" y="23831550"/>
          <a:ext cx="1638300" cy="10020300"/>
        </a:xfrm>
        <a:custGeom>
          <a:avLst/>
          <a:gdLst>
            <a:gd name="connsiteX0" fmla="*/ 1104900 w 1638300"/>
            <a:gd name="connsiteY0" fmla="*/ 6686550 h 6686550"/>
            <a:gd name="connsiteX1" fmla="*/ 1400175 w 1638300"/>
            <a:gd name="connsiteY1" fmla="*/ 6686550 h 6686550"/>
            <a:gd name="connsiteX2" fmla="*/ 1638300 w 1638300"/>
            <a:gd name="connsiteY2" fmla="*/ 6448425 h 6686550"/>
            <a:gd name="connsiteX3" fmla="*/ 1638300 w 1638300"/>
            <a:gd name="connsiteY3" fmla="*/ 5915025 h 6686550"/>
            <a:gd name="connsiteX4" fmla="*/ 0 w 1638300"/>
            <a:gd name="connsiteY4" fmla="*/ 0 h 6686550"/>
            <a:gd name="connsiteX5" fmla="*/ 0 w 1638300"/>
            <a:gd name="connsiteY5" fmla="*/ 0 h 66865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638300" h="6686550">
              <a:moveTo>
                <a:pt x="1104900" y="6686550"/>
              </a:moveTo>
              <a:lnTo>
                <a:pt x="1400175" y="6686550"/>
              </a:lnTo>
              <a:lnTo>
                <a:pt x="1638300" y="6448425"/>
              </a:lnTo>
              <a:lnTo>
                <a:pt x="1638300" y="5915025"/>
              </a:lnTo>
              <a:lnTo>
                <a:pt x="0" y="0"/>
              </a:lnTo>
              <a:lnTo>
                <a:pt x="0" y="0"/>
              </a:lnTo>
            </a:path>
          </a:pathLst>
        </a:custGeom>
        <a:ln>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kern="1200"/>
        </a:p>
      </xdr:txBody>
    </xdr:sp>
    <xdr:clientData/>
  </xdr:twoCellAnchor>
  <xdr:twoCellAnchor>
    <xdr:from>
      <xdr:col>1</xdr:col>
      <xdr:colOff>352425</xdr:colOff>
      <xdr:row>71</xdr:row>
      <xdr:rowOff>152400</xdr:rowOff>
    </xdr:from>
    <xdr:to>
      <xdr:col>4</xdr:col>
      <xdr:colOff>438150</xdr:colOff>
      <xdr:row>74</xdr:row>
      <xdr:rowOff>66675</xdr:rowOff>
    </xdr:to>
    <xdr:sp macro="" textlink="">
      <xdr:nvSpPr>
        <xdr:cNvPr id="27" name="吹き出し: 角を丸めた四角形 26">
          <a:extLst>
            <a:ext uri="{FF2B5EF4-FFF2-40B4-BE49-F238E27FC236}">
              <a16:creationId xmlns:a16="http://schemas.microsoft.com/office/drawing/2014/main" id="{662D5F3B-9928-48EB-A040-09AD50B3B039}"/>
            </a:ext>
          </a:extLst>
        </xdr:cNvPr>
        <xdr:cNvSpPr/>
      </xdr:nvSpPr>
      <xdr:spPr>
        <a:xfrm>
          <a:off x="1038225" y="25107900"/>
          <a:ext cx="2143125" cy="1114425"/>
        </a:xfrm>
        <a:prstGeom prst="wedgeRoundRectCallout">
          <a:avLst>
            <a:gd name="adj1" fmla="val 102943"/>
            <a:gd name="adj2" fmla="val -91052"/>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kern="1200"/>
            <a:t>ABA</a:t>
          </a:r>
          <a:r>
            <a:rPr kumimoji="1" lang="ja-JP" altLang="en-US" sz="1100" kern="1200"/>
            <a:t>問題は発生しないはずなので、ハザードポインタの管理は不要のはず。</a:t>
          </a:r>
          <a:endParaRPr kumimoji="1" lang="en-US" altLang="ja-JP" sz="1100" kern="1200"/>
        </a:p>
      </xdr:txBody>
    </xdr:sp>
    <xdr:clientData/>
  </xdr:twoCellAnchor>
  <xdr:twoCellAnchor>
    <xdr:from>
      <xdr:col>11</xdr:col>
      <xdr:colOff>1895475</xdr:colOff>
      <xdr:row>66</xdr:row>
      <xdr:rowOff>47623</xdr:rowOff>
    </xdr:from>
    <xdr:to>
      <xdr:col>13</xdr:col>
      <xdr:colOff>1838324</xdr:colOff>
      <xdr:row>67</xdr:row>
      <xdr:rowOff>638175</xdr:rowOff>
    </xdr:to>
    <xdr:sp macro="" textlink="">
      <xdr:nvSpPr>
        <xdr:cNvPr id="28" name="吹き出し: 角を丸めた四角形 27">
          <a:extLst>
            <a:ext uri="{FF2B5EF4-FFF2-40B4-BE49-F238E27FC236}">
              <a16:creationId xmlns:a16="http://schemas.microsoft.com/office/drawing/2014/main" id="{55A00FDC-8FF7-4092-A09A-40FA52E814B9}"/>
            </a:ext>
          </a:extLst>
        </xdr:cNvPr>
        <xdr:cNvSpPr/>
      </xdr:nvSpPr>
      <xdr:spPr>
        <a:xfrm>
          <a:off x="14544675" y="21602698"/>
          <a:ext cx="3543299" cy="1323977"/>
        </a:xfrm>
        <a:prstGeom prst="wedgeRoundRectCallout">
          <a:avLst>
            <a:gd name="adj1" fmla="val 76364"/>
            <a:gd name="adj2" fmla="val -2030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kern="1200"/>
            <a:t>OS</a:t>
          </a:r>
          <a:r>
            <a:rPr kumimoji="1" lang="ja-JP" altLang="en-US" sz="1100" kern="1200"/>
            <a:t>との確保</a:t>
          </a:r>
          <a:r>
            <a:rPr kumimoji="1" lang="en-US" altLang="ja-JP" sz="1100" kern="1200"/>
            <a:t>/</a:t>
          </a:r>
          <a:r>
            <a:rPr kumimoji="1" lang="ja-JP" altLang="en-US" sz="1100" kern="1200"/>
            <a:t>解放が介在するため、</a:t>
          </a:r>
          <a:r>
            <a:rPr kumimoji="1" lang="en-US" altLang="ja-JP" sz="1100" kern="1200"/>
            <a:t>ABA</a:t>
          </a:r>
          <a:r>
            <a:rPr kumimoji="1" lang="ja-JP" altLang="en-US" sz="1100" kern="1200"/>
            <a:t>問題が発生するが、メモリ領域の中身については関知しないため、</a:t>
          </a:r>
          <a:r>
            <a:rPr kumimoji="1" lang="en-US" altLang="ja-JP" sz="1100" kern="1200"/>
            <a:t>ABA</a:t>
          </a:r>
          <a:r>
            <a:rPr kumimoji="1" lang="ja-JP" altLang="en-US" sz="1100" kern="1200"/>
            <a:t>問題が発生していても、影響を受けない。</a:t>
          </a:r>
          <a:br>
            <a:rPr kumimoji="1" lang="en-US" altLang="ja-JP" sz="1100" kern="1200"/>
          </a:br>
          <a:r>
            <a:rPr kumimoji="1" lang="ja-JP" altLang="en-US" sz="1100" kern="1200"/>
            <a:t>よって、</a:t>
          </a:r>
          <a:r>
            <a:rPr kumimoji="1" lang="en-US" altLang="ja-JP" sz="1100" kern="1200"/>
            <a:t>ABA</a:t>
          </a:r>
          <a:r>
            <a:rPr kumimoji="1" lang="ja-JP" altLang="en-US" sz="1100" kern="1200"/>
            <a:t>問題対応は不要。</a:t>
          </a:r>
          <a:endParaRPr kumimoji="1" lang="en-US" altLang="ja-JP" sz="1100" kern="1200"/>
        </a:p>
      </xdr:txBody>
    </xdr:sp>
    <xdr:clientData/>
  </xdr:twoCellAnchor>
  <xdr:twoCellAnchor>
    <xdr:from>
      <xdr:col>8</xdr:col>
      <xdr:colOff>104775</xdr:colOff>
      <xdr:row>73</xdr:row>
      <xdr:rowOff>247650</xdr:rowOff>
    </xdr:from>
    <xdr:to>
      <xdr:col>11</xdr:col>
      <xdr:colOff>495300</xdr:colOff>
      <xdr:row>86</xdr:row>
      <xdr:rowOff>85725</xdr:rowOff>
    </xdr:to>
    <xdr:sp macro="" textlink="">
      <xdr:nvSpPr>
        <xdr:cNvPr id="31" name="フリーフォーム: 図形 30">
          <a:extLst>
            <a:ext uri="{FF2B5EF4-FFF2-40B4-BE49-F238E27FC236}">
              <a16:creationId xmlns:a16="http://schemas.microsoft.com/office/drawing/2014/main" id="{1C2EDE71-8C34-C598-C6BB-310CBB317725}"/>
            </a:ext>
          </a:extLst>
        </xdr:cNvPr>
        <xdr:cNvSpPr/>
      </xdr:nvSpPr>
      <xdr:spPr>
        <a:xfrm>
          <a:off x="8858250" y="23783925"/>
          <a:ext cx="3571875" cy="3943350"/>
        </a:xfrm>
        <a:custGeom>
          <a:avLst/>
          <a:gdLst>
            <a:gd name="connsiteX0" fmla="*/ 2695575 w 3571875"/>
            <a:gd name="connsiteY0" fmla="*/ 0 h 3943350"/>
            <a:gd name="connsiteX1" fmla="*/ 3333750 w 3571875"/>
            <a:gd name="connsiteY1" fmla="*/ 0 h 3943350"/>
            <a:gd name="connsiteX2" fmla="*/ 3571875 w 3571875"/>
            <a:gd name="connsiteY2" fmla="*/ 238125 h 3943350"/>
            <a:gd name="connsiteX3" fmla="*/ 3571875 w 3571875"/>
            <a:gd name="connsiteY3" fmla="*/ 3124200 h 3943350"/>
            <a:gd name="connsiteX4" fmla="*/ 3343275 w 3571875"/>
            <a:gd name="connsiteY4" fmla="*/ 3352800 h 3943350"/>
            <a:gd name="connsiteX5" fmla="*/ 209550 w 3571875"/>
            <a:gd name="connsiteY5" fmla="*/ 3352800 h 3943350"/>
            <a:gd name="connsiteX6" fmla="*/ 0 w 3571875"/>
            <a:gd name="connsiteY6" fmla="*/ 3562350 h 3943350"/>
            <a:gd name="connsiteX7" fmla="*/ 0 w 3571875"/>
            <a:gd name="connsiteY7" fmla="*/ 3743325 h 3943350"/>
            <a:gd name="connsiteX8" fmla="*/ 200025 w 3571875"/>
            <a:gd name="connsiteY8" fmla="*/ 3943350 h 39433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571875" h="3943350">
              <a:moveTo>
                <a:pt x="2695575" y="0"/>
              </a:moveTo>
              <a:lnTo>
                <a:pt x="3333750" y="0"/>
              </a:lnTo>
              <a:lnTo>
                <a:pt x="3571875" y="238125"/>
              </a:lnTo>
              <a:lnTo>
                <a:pt x="3571875" y="3124200"/>
              </a:lnTo>
              <a:lnTo>
                <a:pt x="3343275" y="3352800"/>
              </a:lnTo>
              <a:lnTo>
                <a:pt x="209550" y="3352800"/>
              </a:lnTo>
              <a:lnTo>
                <a:pt x="0" y="3562350"/>
              </a:lnTo>
              <a:lnTo>
                <a:pt x="0" y="3743325"/>
              </a:lnTo>
              <a:lnTo>
                <a:pt x="200025" y="3943350"/>
              </a:lnTo>
            </a:path>
          </a:pathLst>
        </a:custGeom>
        <a:ln>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kern="1200"/>
        </a:p>
      </xdr:txBody>
    </xdr:sp>
    <xdr:clientData/>
  </xdr:twoCellAnchor>
  <xdr:twoCellAnchor>
    <xdr:from>
      <xdr:col>8</xdr:col>
      <xdr:colOff>123825</xdr:colOff>
      <xdr:row>90</xdr:row>
      <xdr:rowOff>219075</xdr:rowOff>
    </xdr:from>
    <xdr:to>
      <xdr:col>11</xdr:col>
      <xdr:colOff>514350</xdr:colOff>
      <xdr:row>103</xdr:row>
      <xdr:rowOff>85725</xdr:rowOff>
    </xdr:to>
    <xdr:sp macro="" textlink="">
      <xdr:nvSpPr>
        <xdr:cNvPr id="32" name="フリーフォーム: 図形 31">
          <a:extLst>
            <a:ext uri="{FF2B5EF4-FFF2-40B4-BE49-F238E27FC236}">
              <a16:creationId xmlns:a16="http://schemas.microsoft.com/office/drawing/2014/main" id="{37099590-BBD9-4020-8F7A-77654CE3B1EB}"/>
            </a:ext>
          </a:extLst>
        </xdr:cNvPr>
        <xdr:cNvSpPr/>
      </xdr:nvSpPr>
      <xdr:spPr>
        <a:xfrm>
          <a:off x="8877300" y="28584525"/>
          <a:ext cx="3571875" cy="3943350"/>
        </a:xfrm>
        <a:custGeom>
          <a:avLst/>
          <a:gdLst>
            <a:gd name="connsiteX0" fmla="*/ 2695575 w 3571875"/>
            <a:gd name="connsiteY0" fmla="*/ 0 h 3943350"/>
            <a:gd name="connsiteX1" fmla="*/ 3333750 w 3571875"/>
            <a:gd name="connsiteY1" fmla="*/ 0 h 3943350"/>
            <a:gd name="connsiteX2" fmla="*/ 3571875 w 3571875"/>
            <a:gd name="connsiteY2" fmla="*/ 238125 h 3943350"/>
            <a:gd name="connsiteX3" fmla="*/ 3571875 w 3571875"/>
            <a:gd name="connsiteY3" fmla="*/ 3124200 h 3943350"/>
            <a:gd name="connsiteX4" fmla="*/ 3343275 w 3571875"/>
            <a:gd name="connsiteY4" fmla="*/ 3352800 h 3943350"/>
            <a:gd name="connsiteX5" fmla="*/ 209550 w 3571875"/>
            <a:gd name="connsiteY5" fmla="*/ 3352800 h 3943350"/>
            <a:gd name="connsiteX6" fmla="*/ 0 w 3571875"/>
            <a:gd name="connsiteY6" fmla="*/ 3562350 h 3943350"/>
            <a:gd name="connsiteX7" fmla="*/ 0 w 3571875"/>
            <a:gd name="connsiteY7" fmla="*/ 3743325 h 3943350"/>
            <a:gd name="connsiteX8" fmla="*/ 200025 w 3571875"/>
            <a:gd name="connsiteY8" fmla="*/ 3943350 h 39433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571875" h="3943350">
              <a:moveTo>
                <a:pt x="2695575" y="0"/>
              </a:moveTo>
              <a:lnTo>
                <a:pt x="3333750" y="0"/>
              </a:lnTo>
              <a:lnTo>
                <a:pt x="3571875" y="238125"/>
              </a:lnTo>
              <a:lnTo>
                <a:pt x="3571875" y="3124200"/>
              </a:lnTo>
              <a:lnTo>
                <a:pt x="3343275" y="3352800"/>
              </a:lnTo>
              <a:lnTo>
                <a:pt x="209550" y="3352800"/>
              </a:lnTo>
              <a:lnTo>
                <a:pt x="0" y="3562350"/>
              </a:lnTo>
              <a:lnTo>
                <a:pt x="0" y="3743325"/>
              </a:lnTo>
              <a:lnTo>
                <a:pt x="200025" y="3943350"/>
              </a:lnTo>
            </a:path>
          </a:pathLst>
        </a:custGeom>
        <a:ln>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kern="1200"/>
        </a:p>
      </xdr:txBody>
    </xdr:sp>
    <xdr:clientData/>
  </xdr:twoCellAnchor>
  <xdr:twoCellAnchor>
    <xdr:from>
      <xdr:col>7</xdr:col>
      <xdr:colOff>1400175</xdr:colOff>
      <xdr:row>72</xdr:row>
      <xdr:rowOff>238125</xdr:rowOff>
    </xdr:from>
    <xdr:to>
      <xdr:col>9</xdr:col>
      <xdr:colOff>47625</xdr:colOff>
      <xdr:row>83</xdr:row>
      <xdr:rowOff>47625</xdr:rowOff>
    </xdr:to>
    <xdr:sp macro="" textlink="">
      <xdr:nvSpPr>
        <xdr:cNvPr id="34" name="フリーフォーム: 図形 33">
          <a:extLst>
            <a:ext uri="{FF2B5EF4-FFF2-40B4-BE49-F238E27FC236}">
              <a16:creationId xmlns:a16="http://schemas.microsoft.com/office/drawing/2014/main" id="{C3FFF05A-8027-5D72-52E9-6A3D576EE156}"/>
            </a:ext>
          </a:extLst>
        </xdr:cNvPr>
        <xdr:cNvSpPr/>
      </xdr:nvSpPr>
      <xdr:spPr>
        <a:xfrm>
          <a:off x="8810625" y="25431750"/>
          <a:ext cx="1047750" cy="3905250"/>
        </a:xfrm>
        <a:custGeom>
          <a:avLst/>
          <a:gdLst>
            <a:gd name="connsiteX0" fmla="*/ 762000 w 762000"/>
            <a:gd name="connsiteY0" fmla="*/ 0 h 3667125"/>
            <a:gd name="connsiteX1" fmla="*/ 285750 w 762000"/>
            <a:gd name="connsiteY1" fmla="*/ 0 h 3667125"/>
            <a:gd name="connsiteX2" fmla="*/ 0 w 762000"/>
            <a:gd name="connsiteY2" fmla="*/ 285750 h 3667125"/>
            <a:gd name="connsiteX3" fmla="*/ 0 w 762000"/>
            <a:gd name="connsiteY3" fmla="*/ 3314700 h 3667125"/>
            <a:gd name="connsiteX4" fmla="*/ 352425 w 762000"/>
            <a:gd name="connsiteY4" fmla="*/ 3667125 h 3667125"/>
            <a:gd name="connsiteX5" fmla="*/ 742950 w 762000"/>
            <a:gd name="connsiteY5" fmla="*/ 3667125 h 36671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762000" h="3667125">
              <a:moveTo>
                <a:pt x="762000" y="0"/>
              </a:moveTo>
              <a:lnTo>
                <a:pt x="285750" y="0"/>
              </a:lnTo>
              <a:lnTo>
                <a:pt x="0" y="285750"/>
              </a:lnTo>
              <a:lnTo>
                <a:pt x="0" y="3314700"/>
              </a:lnTo>
              <a:lnTo>
                <a:pt x="352425" y="3667125"/>
              </a:lnTo>
              <a:lnTo>
                <a:pt x="742950" y="3667125"/>
              </a:lnTo>
            </a:path>
          </a:pathLst>
        </a:custGeom>
        <a:ln>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kern="1200"/>
        </a:p>
      </xdr:txBody>
    </xdr:sp>
    <xdr:clientData/>
  </xdr:twoCellAnchor>
  <xdr:twoCellAnchor>
    <xdr:from>
      <xdr:col>7</xdr:col>
      <xdr:colOff>1743075</xdr:colOff>
      <xdr:row>74</xdr:row>
      <xdr:rowOff>276225</xdr:rowOff>
    </xdr:from>
    <xdr:to>
      <xdr:col>9</xdr:col>
      <xdr:colOff>47625</xdr:colOff>
      <xdr:row>81</xdr:row>
      <xdr:rowOff>95250</xdr:rowOff>
    </xdr:to>
    <xdr:sp macro="" textlink="">
      <xdr:nvSpPr>
        <xdr:cNvPr id="35" name="フリーフォーム: 図形 34">
          <a:extLst>
            <a:ext uri="{FF2B5EF4-FFF2-40B4-BE49-F238E27FC236}">
              <a16:creationId xmlns:a16="http://schemas.microsoft.com/office/drawing/2014/main" id="{544A9333-C3D4-421E-AE45-0488ECA55E4C}"/>
            </a:ext>
          </a:extLst>
        </xdr:cNvPr>
        <xdr:cNvSpPr/>
      </xdr:nvSpPr>
      <xdr:spPr>
        <a:xfrm>
          <a:off x="9153525" y="26431875"/>
          <a:ext cx="704850" cy="2466975"/>
        </a:xfrm>
        <a:custGeom>
          <a:avLst/>
          <a:gdLst>
            <a:gd name="connsiteX0" fmla="*/ 762000 w 762000"/>
            <a:gd name="connsiteY0" fmla="*/ 0 h 3667125"/>
            <a:gd name="connsiteX1" fmla="*/ 285750 w 762000"/>
            <a:gd name="connsiteY1" fmla="*/ 0 h 3667125"/>
            <a:gd name="connsiteX2" fmla="*/ 0 w 762000"/>
            <a:gd name="connsiteY2" fmla="*/ 285750 h 3667125"/>
            <a:gd name="connsiteX3" fmla="*/ 0 w 762000"/>
            <a:gd name="connsiteY3" fmla="*/ 3314700 h 3667125"/>
            <a:gd name="connsiteX4" fmla="*/ 352425 w 762000"/>
            <a:gd name="connsiteY4" fmla="*/ 3667125 h 3667125"/>
            <a:gd name="connsiteX5" fmla="*/ 742950 w 762000"/>
            <a:gd name="connsiteY5" fmla="*/ 3667125 h 36671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762000" h="3667125">
              <a:moveTo>
                <a:pt x="762000" y="0"/>
              </a:moveTo>
              <a:lnTo>
                <a:pt x="285750" y="0"/>
              </a:lnTo>
              <a:lnTo>
                <a:pt x="0" y="285750"/>
              </a:lnTo>
              <a:lnTo>
                <a:pt x="0" y="3314700"/>
              </a:lnTo>
              <a:lnTo>
                <a:pt x="352425" y="3667125"/>
              </a:lnTo>
              <a:lnTo>
                <a:pt x="742950" y="3667125"/>
              </a:lnTo>
            </a:path>
          </a:pathLst>
        </a:custGeom>
        <a:ln>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kern="1200"/>
        </a:p>
      </xdr:txBody>
    </xdr:sp>
    <xdr:clientData/>
  </xdr:twoCellAnchor>
  <xdr:twoCellAnchor>
    <xdr:from>
      <xdr:col>11</xdr:col>
      <xdr:colOff>2114550</xdr:colOff>
      <xdr:row>29</xdr:row>
      <xdr:rowOff>1047750</xdr:rowOff>
    </xdr:from>
    <xdr:to>
      <xdr:col>13</xdr:col>
      <xdr:colOff>19050</xdr:colOff>
      <xdr:row>29</xdr:row>
      <xdr:rowOff>1047750</xdr:rowOff>
    </xdr:to>
    <xdr:cxnSp macro="">
      <xdr:nvCxnSpPr>
        <xdr:cNvPr id="8" name="直線矢印コネクタ 7">
          <a:extLst>
            <a:ext uri="{FF2B5EF4-FFF2-40B4-BE49-F238E27FC236}">
              <a16:creationId xmlns:a16="http://schemas.microsoft.com/office/drawing/2014/main" id="{55BB7669-5CDB-488D-97C9-F5F6158DF665}"/>
            </a:ext>
          </a:extLst>
        </xdr:cNvPr>
        <xdr:cNvCxnSpPr/>
      </xdr:nvCxnSpPr>
      <xdr:spPr>
        <a:xfrm>
          <a:off x="14144625" y="13211175"/>
          <a:ext cx="18192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314325</xdr:colOff>
      <xdr:row>30</xdr:row>
      <xdr:rowOff>800100</xdr:rowOff>
    </xdr:from>
    <xdr:to>
      <xdr:col>13</xdr:col>
      <xdr:colOff>952500</xdr:colOff>
      <xdr:row>31</xdr:row>
      <xdr:rowOff>390525</xdr:rowOff>
    </xdr:to>
    <xdr:sp macro="" textlink="">
      <xdr:nvSpPr>
        <xdr:cNvPr id="9" name="吹き出し: 角を丸めた四角形 8">
          <a:extLst>
            <a:ext uri="{FF2B5EF4-FFF2-40B4-BE49-F238E27FC236}">
              <a16:creationId xmlns:a16="http://schemas.microsoft.com/office/drawing/2014/main" id="{86277859-021B-C25A-6840-DE86F85A5E1B}"/>
            </a:ext>
          </a:extLst>
        </xdr:cNvPr>
        <xdr:cNvSpPr/>
      </xdr:nvSpPr>
      <xdr:spPr>
        <a:xfrm>
          <a:off x="14925675" y="14154150"/>
          <a:ext cx="1971675" cy="781050"/>
        </a:xfrm>
        <a:prstGeom prst="wedgeRoundRectCallout">
          <a:avLst>
            <a:gd name="adj1" fmla="val -34634"/>
            <a:gd name="adj2" fmla="val -162615"/>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kern="1200"/>
            <a:t>Double Free</a:t>
          </a:r>
          <a:r>
            <a:rPr kumimoji="1" lang="ja-JP" altLang="en-US" sz="1100" kern="1200"/>
            <a:t>に備えて、フラグ情報体は維持される</a:t>
          </a:r>
        </a:p>
      </xdr:txBody>
    </xdr:sp>
    <xdr:clientData/>
  </xdr:twoCellAnchor>
  <xdr:twoCellAnchor>
    <xdr:from>
      <xdr:col>11</xdr:col>
      <xdr:colOff>1019175</xdr:colOff>
      <xdr:row>26</xdr:row>
      <xdr:rowOff>114300</xdr:rowOff>
    </xdr:from>
    <xdr:to>
      <xdr:col>12</xdr:col>
      <xdr:colOff>409575</xdr:colOff>
      <xdr:row>27</xdr:row>
      <xdr:rowOff>371475</xdr:rowOff>
    </xdr:to>
    <xdr:sp macro="" textlink="">
      <xdr:nvSpPr>
        <xdr:cNvPr id="11" name="吹き出し: 角を丸めた四角形 10">
          <a:extLst>
            <a:ext uri="{FF2B5EF4-FFF2-40B4-BE49-F238E27FC236}">
              <a16:creationId xmlns:a16="http://schemas.microsoft.com/office/drawing/2014/main" id="{510D4374-23BD-4905-8E1B-38A1D18C066C}"/>
            </a:ext>
          </a:extLst>
        </xdr:cNvPr>
        <xdr:cNvSpPr/>
      </xdr:nvSpPr>
      <xdr:spPr>
        <a:xfrm>
          <a:off x="13049250" y="9420225"/>
          <a:ext cx="1971675" cy="971550"/>
        </a:xfrm>
        <a:prstGeom prst="wedgeRoundRectCallout">
          <a:avLst>
            <a:gd name="adj1" fmla="val 44077"/>
            <a:gd name="adj2" fmla="val -10906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kern="1200"/>
            <a:t>Double Free</a:t>
          </a:r>
          <a:r>
            <a:rPr kumimoji="1" lang="ja-JP" altLang="en-US" sz="1100" kern="1200"/>
            <a:t>に備えて、フラグ情報体は維持される</a:t>
          </a:r>
        </a:p>
      </xdr:txBody>
    </xdr:sp>
    <xdr:clientData/>
  </xdr:twoCellAnchor>
  <xdr:twoCellAnchor>
    <xdr:from>
      <xdr:col>19</xdr:col>
      <xdr:colOff>304801</xdr:colOff>
      <xdr:row>13</xdr:row>
      <xdr:rowOff>180975</xdr:rowOff>
    </xdr:from>
    <xdr:to>
      <xdr:col>22</xdr:col>
      <xdr:colOff>523875</xdr:colOff>
      <xdr:row>17</xdr:row>
      <xdr:rowOff>19051</xdr:rowOff>
    </xdr:to>
    <xdr:sp macro="" textlink="">
      <xdr:nvSpPr>
        <xdr:cNvPr id="25" name="吹き出し: 角を丸めた四角形 24">
          <a:extLst>
            <a:ext uri="{FF2B5EF4-FFF2-40B4-BE49-F238E27FC236}">
              <a16:creationId xmlns:a16="http://schemas.microsoft.com/office/drawing/2014/main" id="{01E0203D-EFD1-4CC1-81DD-AC2934587045}"/>
            </a:ext>
          </a:extLst>
        </xdr:cNvPr>
        <xdr:cNvSpPr/>
      </xdr:nvSpPr>
      <xdr:spPr>
        <a:xfrm>
          <a:off x="25165051" y="3276600"/>
          <a:ext cx="5210174" cy="790576"/>
        </a:xfrm>
        <a:prstGeom prst="wedgeRoundRectCallout">
          <a:avLst>
            <a:gd name="adj1" fmla="val 23999"/>
            <a:gd name="adj2" fmla="val 127778"/>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kern="1200"/>
            <a:t>解放処理を、専用スレッドに渡すのもあり。</a:t>
          </a:r>
          <a:endParaRPr kumimoji="1" lang="en-US" altLang="ja-JP" sz="1100" kern="1200"/>
        </a:p>
      </xdr:txBody>
    </xdr:sp>
    <xdr:clientData/>
  </xdr:twoCellAnchor>
  <xdr:twoCellAnchor>
    <xdr:from>
      <xdr:col>19</xdr:col>
      <xdr:colOff>304801</xdr:colOff>
      <xdr:row>13</xdr:row>
      <xdr:rowOff>190500</xdr:rowOff>
    </xdr:from>
    <xdr:to>
      <xdr:col>22</xdr:col>
      <xdr:colOff>523875</xdr:colOff>
      <xdr:row>17</xdr:row>
      <xdr:rowOff>28576</xdr:rowOff>
    </xdr:to>
    <xdr:sp macro="" textlink="">
      <xdr:nvSpPr>
        <xdr:cNvPr id="29" name="吹き出し: 角を丸めた四角形 28">
          <a:extLst>
            <a:ext uri="{FF2B5EF4-FFF2-40B4-BE49-F238E27FC236}">
              <a16:creationId xmlns:a16="http://schemas.microsoft.com/office/drawing/2014/main" id="{4860C8ED-18DF-47DA-B5CE-6E98C5B91261}"/>
            </a:ext>
          </a:extLst>
        </xdr:cNvPr>
        <xdr:cNvSpPr/>
      </xdr:nvSpPr>
      <xdr:spPr>
        <a:xfrm>
          <a:off x="25165051" y="3286125"/>
          <a:ext cx="5210174" cy="790576"/>
        </a:xfrm>
        <a:prstGeom prst="wedgeRoundRectCallout">
          <a:avLst>
            <a:gd name="adj1" fmla="val -26641"/>
            <a:gd name="adj2" fmla="val 13500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kern="1200"/>
            <a:t>解放処理を、専用スレッドに渡す構造とするのも、良いかもしれない。</a:t>
          </a:r>
          <a:endParaRPr kumimoji="1" lang="en-US" altLang="ja-JP" sz="1100" kern="1200"/>
        </a:p>
      </xdr:txBody>
    </xdr:sp>
    <xdr:clientData/>
  </xdr:twoCellAnchor>
  <xdr:twoCellAnchor>
    <xdr:from>
      <xdr:col>8</xdr:col>
      <xdr:colOff>0</xdr:colOff>
      <xdr:row>24</xdr:row>
      <xdr:rowOff>200025</xdr:rowOff>
    </xdr:from>
    <xdr:to>
      <xdr:col>8</xdr:col>
      <xdr:colOff>266700</xdr:colOff>
      <xdr:row>26</xdr:row>
      <xdr:rowOff>666750</xdr:rowOff>
    </xdr:to>
    <xdr:sp macro="" textlink="">
      <xdr:nvSpPr>
        <xdr:cNvPr id="7" name="左中かっこ 6">
          <a:extLst>
            <a:ext uri="{FF2B5EF4-FFF2-40B4-BE49-F238E27FC236}">
              <a16:creationId xmlns:a16="http://schemas.microsoft.com/office/drawing/2014/main" id="{D9455461-C427-1E97-2B8A-676790E566F8}"/>
            </a:ext>
          </a:extLst>
        </xdr:cNvPr>
        <xdr:cNvSpPr/>
      </xdr:nvSpPr>
      <xdr:spPr>
        <a:xfrm>
          <a:off x="8848725" y="6162675"/>
          <a:ext cx="266700" cy="3810000"/>
        </a:xfrm>
        <a:prstGeom prst="leftBrace">
          <a:avLst>
            <a:gd name="adj1" fmla="val 61905"/>
            <a:gd name="adj2" fmla="val 5775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kern="1200"/>
        </a:p>
      </xdr:txBody>
    </xdr:sp>
    <xdr:clientData/>
  </xdr:twoCellAnchor>
  <xdr:twoCellAnchor>
    <xdr:from>
      <xdr:col>11</xdr:col>
      <xdr:colOff>2066925</xdr:colOff>
      <xdr:row>25</xdr:row>
      <xdr:rowOff>1057275</xdr:rowOff>
    </xdr:from>
    <xdr:to>
      <xdr:col>12</xdr:col>
      <xdr:colOff>1304925</xdr:colOff>
      <xdr:row>25</xdr:row>
      <xdr:rowOff>1057275</xdr:rowOff>
    </xdr:to>
    <xdr:cxnSp macro="">
      <xdr:nvCxnSpPr>
        <xdr:cNvPr id="13" name="直線矢印コネクタ 12">
          <a:extLst>
            <a:ext uri="{FF2B5EF4-FFF2-40B4-BE49-F238E27FC236}">
              <a16:creationId xmlns:a16="http://schemas.microsoft.com/office/drawing/2014/main" id="{1B5B1D9D-A1B2-4FE2-BEA1-C314C7FF4D4D}"/>
            </a:ext>
          </a:extLst>
        </xdr:cNvPr>
        <xdr:cNvCxnSpPr/>
      </xdr:nvCxnSpPr>
      <xdr:spPr>
        <a:xfrm>
          <a:off x="14097000" y="8458200"/>
          <a:ext cx="18192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2076450</xdr:colOff>
      <xdr:row>25</xdr:row>
      <xdr:rowOff>1066800</xdr:rowOff>
    </xdr:from>
    <xdr:to>
      <xdr:col>12</xdr:col>
      <xdr:colOff>1295400</xdr:colOff>
      <xdr:row>25</xdr:row>
      <xdr:rowOff>1400175</xdr:rowOff>
    </xdr:to>
    <xdr:sp macro="" textlink="">
      <xdr:nvSpPr>
        <xdr:cNvPr id="14" name="フリーフォーム: 図形 13">
          <a:extLst>
            <a:ext uri="{FF2B5EF4-FFF2-40B4-BE49-F238E27FC236}">
              <a16:creationId xmlns:a16="http://schemas.microsoft.com/office/drawing/2014/main" id="{F0B2B663-CB11-D889-82F0-4B5D4796E38A}"/>
            </a:ext>
          </a:extLst>
        </xdr:cNvPr>
        <xdr:cNvSpPr/>
      </xdr:nvSpPr>
      <xdr:spPr>
        <a:xfrm>
          <a:off x="11268075" y="8467725"/>
          <a:ext cx="4638675" cy="333375"/>
        </a:xfrm>
        <a:custGeom>
          <a:avLst/>
          <a:gdLst>
            <a:gd name="connsiteX0" fmla="*/ 0 w 4638675"/>
            <a:gd name="connsiteY0" fmla="*/ 0 h 333375"/>
            <a:gd name="connsiteX1" fmla="*/ 333375 w 4638675"/>
            <a:gd name="connsiteY1" fmla="*/ 333375 h 333375"/>
            <a:gd name="connsiteX2" fmla="*/ 4314825 w 4638675"/>
            <a:gd name="connsiteY2" fmla="*/ 333375 h 333375"/>
            <a:gd name="connsiteX3" fmla="*/ 4638675 w 4638675"/>
            <a:gd name="connsiteY3" fmla="*/ 57150 h 333375"/>
          </a:gdLst>
          <a:ahLst/>
          <a:cxnLst>
            <a:cxn ang="0">
              <a:pos x="connsiteX0" y="connsiteY0"/>
            </a:cxn>
            <a:cxn ang="0">
              <a:pos x="connsiteX1" y="connsiteY1"/>
            </a:cxn>
            <a:cxn ang="0">
              <a:pos x="connsiteX2" y="connsiteY2"/>
            </a:cxn>
            <a:cxn ang="0">
              <a:pos x="connsiteX3" y="connsiteY3"/>
            </a:cxn>
          </a:cxnLst>
          <a:rect l="l" t="t" r="r" b="b"/>
          <a:pathLst>
            <a:path w="4638675" h="333375">
              <a:moveTo>
                <a:pt x="0" y="0"/>
              </a:moveTo>
              <a:lnTo>
                <a:pt x="333375" y="333375"/>
              </a:lnTo>
              <a:lnTo>
                <a:pt x="4314825" y="333375"/>
              </a:lnTo>
              <a:lnTo>
                <a:pt x="4638675" y="57150"/>
              </a:lnTo>
            </a:path>
          </a:pathLst>
        </a:custGeom>
        <a:ln>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kern="12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54509-BFFA-4011-8804-F6F5DE023F7A}">
  <dimension ref="B3:X127"/>
  <sheetViews>
    <sheetView zoomScaleNormal="100" workbookViewId="0">
      <selection activeCell="J17" sqref="J17"/>
    </sheetView>
  </sheetViews>
  <sheetFormatPr defaultRowHeight="18.75"/>
  <cols>
    <col min="5" max="5" width="18.125" customWidth="1"/>
    <col min="6" max="6" width="27.5" customWidth="1"/>
    <col min="7" max="7" width="15.625" customWidth="1"/>
    <col min="8" max="8" width="18.875" customWidth="1"/>
    <col min="9" max="9" width="4.5" customWidth="1"/>
    <col min="10" max="10" width="33.75" customWidth="1"/>
    <col min="11" max="11" width="3.5" customWidth="1"/>
    <col min="12" max="12" width="33.875" customWidth="1"/>
    <col min="13" max="13" width="17.5" customWidth="1"/>
    <col min="14" max="14" width="27.5" customWidth="1"/>
    <col min="15" max="15" width="22" customWidth="1"/>
    <col min="16" max="16" width="28.25" customWidth="1"/>
    <col min="17" max="17" width="11" customWidth="1"/>
    <col min="18" max="18" width="28.25" customWidth="1"/>
    <col min="20" max="20" width="28.125" customWidth="1"/>
    <col min="22" max="22" width="28.375" customWidth="1"/>
    <col min="24" max="24" width="27.25" customWidth="1"/>
  </cols>
  <sheetData>
    <row r="3" spans="2:5">
      <c r="B3" t="s">
        <v>0</v>
      </c>
      <c r="D3" t="s">
        <v>1</v>
      </c>
    </row>
    <row r="4" spans="2:5">
      <c r="B4" t="s">
        <v>2</v>
      </c>
      <c r="D4" t="s">
        <v>5</v>
      </c>
    </row>
    <row r="5" spans="2:5">
      <c r="E5" t="s">
        <v>6</v>
      </c>
    </row>
    <row r="6" spans="2:5">
      <c r="B6" t="s">
        <v>3</v>
      </c>
      <c r="D6" t="s">
        <v>4</v>
      </c>
    </row>
    <row r="8" spans="2:5">
      <c r="B8" t="s">
        <v>23</v>
      </c>
      <c r="D8" t="s">
        <v>24</v>
      </c>
    </row>
    <row r="9" spans="2:5">
      <c r="D9" t="s">
        <v>20</v>
      </c>
    </row>
    <row r="10" spans="2:5">
      <c r="D10" t="s">
        <v>8</v>
      </c>
    </row>
    <row r="11" spans="2:5">
      <c r="D11" t="s">
        <v>9</v>
      </c>
    </row>
    <row r="12" spans="2:5">
      <c r="D12" t="s">
        <v>10</v>
      </c>
    </row>
    <row r="14" spans="2:5">
      <c r="B14" t="s">
        <v>21</v>
      </c>
    </row>
    <row r="15" spans="2:5">
      <c r="D15" t="s">
        <v>22</v>
      </c>
    </row>
    <row r="16" spans="2:5">
      <c r="D16" t="s">
        <v>54</v>
      </c>
    </row>
    <row r="21" spans="4:24">
      <c r="F21" s="43" t="s">
        <v>18</v>
      </c>
      <c r="G21" s="44"/>
      <c r="H21" s="44"/>
      <c r="I21" s="44"/>
      <c r="J21" s="44"/>
      <c r="K21" s="44"/>
      <c r="L21" s="44"/>
      <c r="M21" s="44"/>
      <c r="N21" s="45"/>
      <c r="P21" s="43" t="s">
        <v>2</v>
      </c>
      <c r="Q21" s="44"/>
      <c r="R21" s="44"/>
      <c r="S21" s="44"/>
      <c r="T21" s="45"/>
      <c r="V21" s="43" t="s">
        <v>3</v>
      </c>
      <c r="W21" s="44"/>
      <c r="X21" s="45"/>
    </row>
    <row r="23" spans="4:24">
      <c r="F23" s="4" t="s">
        <v>41</v>
      </c>
      <c r="J23" s="46" t="s">
        <v>40</v>
      </c>
      <c r="K23" s="47"/>
      <c r="L23" s="48"/>
      <c r="N23" s="4" t="s">
        <v>42</v>
      </c>
      <c r="P23" s="43" t="s">
        <v>19</v>
      </c>
      <c r="Q23" s="44"/>
      <c r="R23" s="45"/>
      <c r="T23" s="4" t="s">
        <v>42</v>
      </c>
      <c r="V23" s="43" t="s">
        <v>19</v>
      </c>
      <c r="W23" s="44"/>
      <c r="X23" s="45"/>
    </row>
    <row r="24" spans="4:24" ht="38.25" thickBot="1">
      <c r="H24" s="17"/>
      <c r="I24" s="17"/>
      <c r="J24" s="17" t="s">
        <v>25</v>
      </c>
      <c r="L24" s="17" t="s">
        <v>27</v>
      </c>
      <c r="P24" s="17" t="s">
        <v>25</v>
      </c>
      <c r="R24" s="17" t="s">
        <v>17</v>
      </c>
      <c r="V24" s="17" t="s">
        <v>25</v>
      </c>
      <c r="X24" s="17" t="s">
        <v>17</v>
      </c>
    </row>
    <row r="25" spans="4:24" ht="113.25" thickTop="1">
      <c r="D25" t="s">
        <v>11</v>
      </c>
      <c r="E25" s="2" t="s">
        <v>15</v>
      </c>
      <c r="F25" s="6" t="s">
        <v>7</v>
      </c>
      <c r="H25" s="5"/>
      <c r="I25" s="2"/>
      <c r="J25" s="28" t="s">
        <v>66</v>
      </c>
      <c r="L25" s="28" t="s">
        <v>66</v>
      </c>
      <c r="N25" s="28" t="s">
        <v>64</v>
      </c>
      <c r="P25" s="28" t="s">
        <v>28</v>
      </c>
      <c r="R25" s="28" t="s">
        <v>28</v>
      </c>
      <c r="T25" s="28" t="s">
        <v>28</v>
      </c>
      <c r="V25" s="28" t="s">
        <v>28</v>
      </c>
      <c r="X25" s="28" t="s">
        <v>28</v>
      </c>
    </row>
    <row r="26" spans="4:24" ht="93.75">
      <c r="D26" t="s">
        <v>11</v>
      </c>
      <c r="F26" s="7" t="s">
        <v>7</v>
      </c>
      <c r="H26" s="40" t="s">
        <v>75</v>
      </c>
      <c r="I26" s="2"/>
      <c r="J26" s="26" t="s">
        <v>68</v>
      </c>
      <c r="L26" s="26" t="s">
        <v>68</v>
      </c>
      <c r="N26" s="24" t="s">
        <v>73</v>
      </c>
      <c r="P26" s="24" t="s">
        <v>26</v>
      </c>
      <c r="Q26" s="5"/>
      <c r="R26" s="24" t="s">
        <v>26</v>
      </c>
      <c r="S26" s="3"/>
      <c r="T26" s="24" t="s">
        <v>26</v>
      </c>
      <c r="U26" s="3"/>
      <c r="V26" s="24" t="s">
        <v>26</v>
      </c>
      <c r="W26" s="3"/>
      <c r="X26" s="24" t="s">
        <v>26</v>
      </c>
    </row>
    <row r="27" spans="4:24" ht="150">
      <c r="D27" t="s">
        <v>11</v>
      </c>
      <c r="F27" s="7" t="s">
        <v>7</v>
      </c>
      <c r="H27" s="5"/>
      <c r="J27" s="30" t="s">
        <v>65</v>
      </c>
      <c r="L27" s="38" t="s">
        <v>7</v>
      </c>
      <c r="N27" s="24" t="s">
        <v>74</v>
      </c>
      <c r="P27" s="24" t="s">
        <v>67</v>
      </c>
      <c r="Q27" s="5"/>
      <c r="R27" s="24" t="s">
        <v>67</v>
      </c>
      <c r="S27" s="3"/>
      <c r="T27" s="25" t="s">
        <v>64</v>
      </c>
      <c r="U27" s="3"/>
      <c r="V27" s="42" t="s">
        <v>78</v>
      </c>
      <c r="W27" s="3"/>
      <c r="X27" s="42" t="s">
        <v>79</v>
      </c>
    </row>
    <row r="28" spans="4:24" ht="56.25">
      <c r="D28" t="s">
        <v>11</v>
      </c>
      <c r="F28" s="7" t="s">
        <v>7</v>
      </c>
      <c r="J28" s="31" t="s">
        <v>7</v>
      </c>
      <c r="L28" s="35" t="s">
        <v>7</v>
      </c>
      <c r="N28" s="38" t="s">
        <v>7</v>
      </c>
      <c r="P28" s="24" t="s">
        <v>58</v>
      </c>
      <c r="Q28" s="5"/>
      <c r="R28" s="24" t="s">
        <v>58</v>
      </c>
      <c r="S28" s="3"/>
      <c r="T28" s="24" t="s">
        <v>58</v>
      </c>
      <c r="V28" s="24" t="s">
        <v>59</v>
      </c>
      <c r="W28" s="3"/>
      <c r="X28" s="24" t="s">
        <v>59</v>
      </c>
    </row>
    <row r="29" spans="4:24" ht="93.75">
      <c r="D29" t="s">
        <v>11</v>
      </c>
      <c r="F29" s="7" t="s">
        <v>7</v>
      </c>
      <c r="J29" s="31" t="s">
        <v>7</v>
      </c>
      <c r="L29" s="35" t="s">
        <v>7</v>
      </c>
      <c r="N29" s="38" t="s">
        <v>7</v>
      </c>
      <c r="P29" s="29" t="s">
        <v>69</v>
      </c>
      <c r="Q29" s="2"/>
      <c r="R29" s="27" t="s">
        <v>69</v>
      </c>
      <c r="T29" s="25" t="s">
        <v>76</v>
      </c>
      <c r="V29" s="29" t="s">
        <v>77</v>
      </c>
      <c r="X29" s="7" t="s">
        <v>7</v>
      </c>
    </row>
    <row r="30" spans="4:24" ht="93.75">
      <c r="D30" t="s">
        <v>11</v>
      </c>
      <c r="F30" s="7" t="s">
        <v>7</v>
      </c>
      <c r="J30" s="31" t="s">
        <v>7</v>
      </c>
      <c r="L30" s="26" t="s">
        <v>71</v>
      </c>
      <c r="N30" s="27" t="s">
        <v>72</v>
      </c>
      <c r="P30" s="15" t="s">
        <v>13</v>
      </c>
      <c r="R30" s="41" t="s">
        <v>7</v>
      </c>
      <c r="T30" s="24" t="s">
        <v>74</v>
      </c>
      <c r="V30" s="15" t="s">
        <v>13</v>
      </c>
      <c r="X30" s="7" t="s">
        <v>7</v>
      </c>
    </row>
    <row r="31" spans="4:24" ht="93.75">
      <c r="D31" t="s">
        <v>11</v>
      </c>
      <c r="F31" s="7" t="s">
        <v>7</v>
      </c>
      <c r="J31" s="31" t="s">
        <v>7</v>
      </c>
      <c r="L31" s="39" t="s">
        <v>13</v>
      </c>
      <c r="N31" s="38" t="s">
        <v>7</v>
      </c>
      <c r="P31" s="12" t="s">
        <v>7</v>
      </c>
      <c r="R31" s="7" t="s">
        <v>7</v>
      </c>
      <c r="T31" s="19" t="s">
        <v>7</v>
      </c>
      <c r="V31" s="12" t="s">
        <v>7</v>
      </c>
      <c r="X31" s="26" t="s">
        <v>77</v>
      </c>
    </row>
    <row r="32" spans="4:24" ht="93.75">
      <c r="D32" t="s">
        <v>11</v>
      </c>
      <c r="F32" s="7" t="s">
        <v>7</v>
      </c>
      <c r="J32" s="31" t="s">
        <v>7</v>
      </c>
      <c r="L32" s="31" t="s">
        <v>7</v>
      </c>
      <c r="N32" s="35" t="s">
        <v>7</v>
      </c>
      <c r="P32" s="12" t="s">
        <v>7</v>
      </c>
      <c r="R32" s="29" t="s">
        <v>69</v>
      </c>
      <c r="T32" s="27" t="s">
        <v>70</v>
      </c>
      <c r="V32" s="12" t="s">
        <v>7</v>
      </c>
      <c r="X32" s="15" t="s">
        <v>13</v>
      </c>
    </row>
    <row r="33" spans="4:24" ht="37.5">
      <c r="D33" t="s">
        <v>11</v>
      </c>
      <c r="F33" s="10" t="s">
        <v>12</v>
      </c>
      <c r="H33" s="18"/>
      <c r="I33" s="18"/>
      <c r="J33" s="32" t="s">
        <v>12</v>
      </c>
      <c r="L33" s="32" t="s">
        <v>12</v>
      </c>
      <c r="N33" s="36" t="s">
        <v>12</v>
      </c>
      <c r="P33" s="12" t="s">
        <v>7</v>
      </c>
      <c r="R33" s="15" t="s">
        <v>13</v>
      </c>
      <c r="T33" s="7" t="s">
        <v>7</v>
      </c>
      <c r="V33" s="12" t="s">
        <v>7</v>
      </c>
      <c r="X33" s="12" t="s">
        <v>7</v>
      </c>
    </row>
    <row r="34" spans="4:24">
      <c r="D34" t="s">
        <v>11</v>
      </c>
      <c r="F34" s="7" t="s">
        <v>7</v>
      </c>
      <c r="J34" s="31" t="s">
        <v>7</v>
      </c>
      <c r="L34" s="31" t="s">
        <v>7</v>
      </c>
      <c r="N34" s="35" t="s">
        <v>7</v>
      </c>
      <c r="P34" s="12" t="s">
        <v>7</v>
      </c>
      <c r="R34" s="12" t="s">
        <v>7</v>
      </c>
      <c r="T34" s="7" t="s">
        <v>7</v>
      </c>
      <c r="V34" s="12" t="s">
        <v>7</v>
      </c>
      <c r="X34" s="12" t="s">
        <v>7</v>
      </c>
    </row>
    <row r="35" spans="4:24" ht="19.5" thickBot="1">
      <c r="D35" t="s">
        <v>11</v>
      </c>
      <c r="F35" s="8" t="s">
        <v>7</v>
      </c>
      <c r="J35" s="33" t="s">
        <v>7</v>
      </c>
      <c r="L35" s="33" t="s">
        <v>7</v>
      </c>
      <c r="N35" s="37" t="s">
        <v>7</v>
      </c>
      <c r="P35" s="12" t="s">
        <v>7</v>
      </c>
      <c r="R35" s="12" t="s">
        <v>7</v>
      </c>
      <c r="T35" s="7" t="s">
        <v>7</v>
      </c>
      <c r="V35" s="12" t="s">
        <v>7</v>
      </c>
      <c r="X35" s="12" t="s">
        <v>7</v>
      </c>
    </row>
    <row r="36" spans="4:24" ht="38.25" thickTop="1">
      <c r="D36" t="s">
        <v>11</v>
      </c>
      <c r="F36" s="6" t="s">
        <v>14</v>
      </c>
      <c r="G36" s="16" t="s">
        <v>16</v>
      </c>
      <c r="J36" s="34" t="s">
        <v>7</v>
      </c>
      <c r="K36" s="16"/>
      <c r="L36" s="34" t="s">
        <v>7</v>
      </c>
      <c r="M36" s="16" t="s">
        <v>16</v>
      </c>
      <c r="N36" s="34" t="s">
        <v>7</v>
      </c>
      <c r="P36" s="13" t="s">
        <v>12</v>
      </c>
      <c r="Q36" s="18"/>
      <c r="R36" s="13" t="s">
        <v>12</v>
      </c>
      <c r="T36" s="10" t="s">
        <v>12</v>
      </c>
      <c r="V36" s="13" t="s">
        <v>12</v>
      </c>
      <c r="X36" s="13" t="s">
        <v>12</v>
      </c>
    </row>
    <row r="37" spans="4:24">
      <c r="D37" t="s">
        <v>11</v>
      </c>
      <c r="F37" s="7" t="s">
        <v>7</v>
      </c>
      <c r="J37" s="35" t="s">
        <v>7</v>
      </c>
      <c r="L37" s="35" t="s">
        <v>7</v>
      </c>
      <c r="N37" s="35" t="s">
        <v>7</v>
      </c>
      <c r="P37" s="12" t="s">
        <v>7</v>
      </c>
      <c r="R37" s="12" t="s">
        <v>7</v>
      </c>
      <c r="T37" s="7" t="s">
        <v>7</v>
      </c>
      <c r="V37" s="12" t="s">
        <v>7</v>
      </c>
      <c r="X37" s="12" t="s">
        <v>7</v>
      </c>
    </row>
    <row r="38" spans="4:24" ht="19.5" thickBot="1">
      <c r="D38" t="s">
        <v>11</v>
      </c>
      <c r="F38" s="7" t="s">
        <v>7</v>
      </c>
      <c r="J38" s="35" t="s">
        <v>7</v>
      </c>
      <c r="L38" s="35" t="s">
        <v>7</v>
      </c>
      <c r="N38" s="35" t="s">
        <v>7</v>
      </c>
      <c r="P38" s="14" t="s">
        <v>7</v>
      </c>
      <c r="R38" s="14" t="s">
        <v>7</v>
      </c>
      <c r="T38" s="8" t="s">
        <v>7</v>
      </c>
      <c r="V38" s="14" t="s">
        <v>7</v>
      </c>
      <c r="X38" s="14" t="s">
        <v>7</v>
      </c>
    </row>
    <row r="39" spans="4:24" ht="19.5" thickTop="1">
      <c r="D39" t="s">
        <v>11</v>
      </c>
      <c r="F39" s="7" t="s">
        <v>7</v>
      </c>
      <c r="J39" s="35" t="s">
        <v>7</v>
      </c>
      <c r="L39" s="35" t="s">
        <v>7</v>
      </c>
      <c r="N39" s="35" t="s">
        <v>7</v>
      </c>
    </row>
    <row r="40" spans="4:24">
      <c r="D40" t="s">
        <v>11</v>
      </c>
      <c r="F40" s="7" t="s">
        <v>7</v>
      </c>
      <c r="J40" s="35" t="s">
        <v>7</v>
      </c>
      <c r="L40" s="35" t="s">
        <v>7</v>
      </c>
      <c r="N40" s="35" t="s">
        <v>7</v>
      </c>
    </row>
    <row r="41" spans="4:24">
      <c r="D41" t="s">
        <v>11</v>
      </c>
      <c r="F41" s="7" t="s">
        <v>7</v>
      </c>
      <c r="J41" s="35" t="s">
        <v>7</v>
      </c>
      <c r="L41" s="35" t="s">
        <v>7</v>
      </c>
      <c r="N41" s="35" t="s">
        <v>7</v>
      </c>
    </row>
    <row r="42" spans="4:24">
      <c r="D42" t="s">
        <v>11</v>
      </c>
      <c r="F42" s="7" t="s">
        <v>7</v>
      </c>
      <c r="J42" s="35" t="s">
        <v>7</v>
      </c>
      <c r="L42" s="35" t="s">
        <v>7</v>
      </c>
      <c r="N42" s="35" t="s">
        <v>7</v>
      </c>
    </row>
    <row r="43" spans="4:24">
      <c r="D43" t="s">
        <v>11</v>
      </c>
      <c r="F43" s="7" t="s">
        <v>7</v>
      </c>
      <c r="J43" s="35" t="s">
        <v>7</v>
      </c>
      <c r="L43" s="35" t="s">
        <v>7</v>
      </c>
      <c r="N43" s="35" t="s">
        <v>7</v>
      </c>
    </row>
    <row r="44" spans="4:24">
      <c r="D44" t="s">
        <v>11</v>
      </c>
      <c r="F44" s="10" t="s">
        <v>12</v>
      </c>
      <c r="H44" s="18"/>
      <c r="I44" s="18"/>
      <c r="J44" s="36" t="s">
        <v>12</v>
      </c>
      <c r="L44" s="36" t="s">
        <v>12</v>
      </c>
      <c r="N44" s="36" t="s">
        <v>12</v>
      </c>
    </row>
    <row r="45" spans="4:24">
      <c r="D45" t="s">
        <v>11</v>
      </c>
      <c r="F45" s="7" t="s">
        <v>7</v>
      </c>
      <c r="J45" s="35" t="s">
        <v>7</v>
      </c>
      <c r="L45" s="35" t="s">
        <v>7</v>
      </c>
      <c r="N45" s="35" t="s">
        <v>7</v>
      </c>
    </row>
    <row r="46" spans="4:24" ht="19.5" thickBot="1">
      <c r="D46" t="s">
        <v>11</v>
      </c>
      <c r="F46" s="8" t="s">
        <v>7</v>
      </c>
      <c r="J46" s="37" t="s">
        <v>7</v>
      </c>
      <c r="L46" s="37" t="s">
        <v>7</v>
      </c>
      <c r="N46" s="37" t="s">
        <v>7</v>
      </c>
    </row>
    <row r="47" spans="4:24" ht="19.5" thickTop="1">
      <c r="D47" t="s">
        <v>11</v>
      </c>
      <c r="F47" s="6" t="s">
        <v>7</v>
      </c>
      <c r="J47" s="34" t="s">
        <v>7</v>
      </c>
      <c r="L47" s="34" t="s">
        <v>7</v>
      </c>
      <c r="N47" s="34" t="s">
        <v>7</v>
      </c>
    </row>
    <row r="48" spans="4:24">
      <c r="D48" t="s">
        <v>11</v>
      </c>
      <c r="F48" s="7" t="s">
        <v>7</v>
      </c>
      <c r="J48" s="35" t="s">
        <v>7</v>
      </c>
      <c r="L48" s="35" t="s">
        <v>7</v>
      </c>
      <c r="N48" s="35" t="s">
        <v>7</v>
      </c>
    </row>
    <row r="49" spans="2:15">
      <c r="D49" t="s">
        <v>11</v>
      </c>
      <c r="F49" s="7" t="s">
        <v>7</v>
      </c>
      <c r="J49" s="35" t="s">
        <v>7</v>
      </c>
      <c r="L49" s="35" t="s">
        <v>7</v>
      </c>
      <c r="N49" s="35" t="s">
        <v>7</v>
      </c>
    </row>
    <row r="50" spans="2:15">
      <c r="D50" t="s">
        <v>11</v>
      </c>
      <c r="F50" s="7" t="s">
        <v>7</v>
      </c>
      <c r="J50" s="35" t="s">
        <v>7</v>
      </c>
      <c r="L50" s="35" t="s">
        <v>7</v>
      </c>
      <c r="N50" s="35" t="s">
        <v>7</v>
      </c>
    </row>
    <row r="51" spans="2:15">
      <c r="D51" t="s">
        <v>11</v>
      </c>
      <c r="F51" s="7" t="s">
        <v>7</v>
      </c>
      <c r="J51" s="35" t="s">
        <v>7</v>
      </c>
      <c r="L51" s="35" t="s">
        <v>7</v>
      </c>
      <c r="N51" s="35" t="s">
        <v>7</v>
      </c>
    </row>
    <row r="52" spans="2:15">
      <c r="D52" t="s">
        <v>11</v>
      </c>
      <c r="F52" s="7" t="s">
        <v>7</v>
      </c>
      <c r="J52" s="35" t="s">
        <v>7</v>
      </c>
      <c r="L52" s="35" t="s">
        <v>7</v>
      </c>
      <c r="N52" s="35" t="s">
        <v>7</v>
      </c>
    </row>
    <row r="53" spans="2:15">
      <c r="D53" t="s">
        <v>11</v>
      </c>
      <c r="F53" s="7" t="s">
        <v>7</v>
      </c>
      <c r="J53" s="35" t="s">
        <v>7</v>
      </c>
      <c r="L53" s="35" t="s">
        <v>7</v>
      </c>
      <c r="N53" s="35" t="s">
        <v>7</v>
      </c>
    </row>
    <row r="54" spans="2:15">
      <c r="D54" t="s">
        <v>11</v>
      </c>
      <c r="F54" s="7" t="s">
        <v>7</v>
      </c>
      <c r="J54" s="35" t="s">
        <v>7</v>
      </c>
      <c r="L54" s="35" t="s">
        <v>7</v>
      </c>
      <c r="N54" s="35" t="s">
        <v>7</v>
      </c>
    </row>
    <row r="55" spans="2:15">
      <c r="D55" t="s">
        <v>11</v>
      </c>
      <c r="F55" s="10" t="s">
        <v>12</v>
      </c>
      <c r="H55" s="18"/>
      <c r="I55" s="18"/>
      <c r="J55" s="36" t="s">
        <v>12</v>
      </c>
      <c r="L55" s="36" t="s">
        <v>12</v>
      </c>
      <c r="N55" s="36" t="s">
        <v>12</v>
      </c>
    </row>
    <row r="56" spans="2:15">
      <c r="D56" t="s">
        <v>11</v>
      </c>
      <c r="F56" s="7" t="s">
        <v>7</v>
      </c>
      <c r="J56" s="35" t="s">
        <v>7</v>
      </c>
      <c r="L56" s="35" t="s">
        <v>7</v>
      </c>
      <c r="N56" s="35" t="s">
        <v>7</v>
      </c>
    </row>
    <row r="57" spans="2:15" ht="19.5" thickBot="1">
      <c r="D57" t="s">
        <v>11</v>
      </c>
      <c r="F57" s="8" t="s">
        <v>7</v>
      </c>
      <c r="J57" s="37" t="s">
        <v>7</v>
      </c>
      <c r="L57" s="37" t="s">
        <v>7</v>
      </c>
      <c r="N57" s="37" t="s">
        <v>7</v>
      </c>
    </row>
    <row r="58" spans="2:15" ht="19.5" thickTop="1"/>
    <row r="61" spans="2:15">
      <c r="B61" t="s">
        <v>47</v>
      </c>
      <c r="O61" t="s">
        <v>48</v>
      </c>
    </row>
    <row r="62" spans="2:15">
      <c r="F62" s="43" t="s">
        <v>0</v>
      </c>
      <c r="G62" s="44"/>
      <c r="H62" s="44"/>
      <c r="I62" s="44"/>
      <c r="J62" s="44"/>
      <c r="K62" s="44"/>
      <c r="L62" s="45"/>
    </row>
    <row r="64" spans="2:15" ht="19.5" thickBot="1">
      <c r="F64" t="s">
        <v>32</v>
      </c>
    </row>
    <row r="65" spans="5:20" ht="19.5" thickTop="1">
      <c r="E65" s="1" t="s">
        <v>35</v>
      </c>
      <c r="F65" s="9" t="s">
        <v>31</v>
      </c>
      <c r="P65" s="43" t="s">
        <v>2</v>
      </c>
      <c r="Q65" s="44"/>
      <c r="R65" s="44"/>
      <c r="S65" s="44"/>
      <c r="T65" s="45"/>
    </row>
    <row r="66" spans="5:20" ht="37.5">
      <c r="E66" s="1" t="s">
        <v>35</v>
      </c>
      <c r="F66" s="11" t="s">
        <v>33</v>
      </c>
      <c r="O66" s="1" t="s">
        <v>34</v>
      </c>
    </row>
    <row r="67" spans="5:20" ht="75">
      <c r="E67" s="1" t="s">
        <v>34</v>
      </c>
      <c r="F67" s="11" t="s">
        <v>63</v>
      </c>
      <c r="O67" s="1"/>
    </row>
    <row r="68" spans="5:20" ht="57" thickBot="1">
      <c r="E68" s="1" t="s">
        <v>34</v>
      </c>
      <c r="F68" s="11" t="s">
        <v>36</v>
      </c>
    </row>
    <row r="69" spans="5:20" ht="76.5" thickTop="1" thickBot="1">
      <c r="E69" s="1" t="s">
        <v>34</v>
      </c>
      <c r="F69" s="11" t="s">
        <v>37</v>
      </c>
      <c r="J69" t="s">
        <v>30</v>
      </c>
      <c r="P69" s="23" t="s">
        <v>38</v>
      </c>
    </row>
    <row r="70" spans="5:20" ht="57.75" thickTop="1" thickBot="1">
      <c r="E70" s="1" t="s">
        <v>34</v>
      </c>
      <c r="F70" s="20" t="s">
        <v>38</v>
      </c>
      <c r="J70" s="9" t="s">
        <v>28</v>
      </c>
      <c r="P70" s="2"/>
    </row>
    <row r="71" spans="5:20" ht="20.25" thickTop="1" thickBot="1">
      <c r="J71" s="11" t="s">
        <v>46</v>
      </c>
    </row>
    <row r="72" spans="5:20" ht="20.25" thickTop="1" thickBot="1">
      <c r="J72" s="11" t="s">
        <v>62</v>
      </c>
      <c r="T72" s="22" t="s">
        <v>2</v>
      </c>
    </row>
    <row r="73" spans="5:20" ht="38.25" thickTop="1">
      <c r="J73" s="11" t="s">
        <v>60</v>
      </c>
    </row>
    <row r="74" spans="5:20" ht="37.5">
      <c r="J74" s="11" t="s">
        <v>29</v>
      </c>
    </row>
    <row r="75" spans="5:20" ht="37.5">
      <c r="J75" s="11" t="s">
        <v>61</v>
      </c>
    </row>
    <row r="76" spans="5:20" ht="38.25" thickBot="1">
      <c r="J76" s="11" t="s">
        <v>55</v>
      </c>
    </row>
    <row r="77" spans="5:20" ht="39" thickTop="1" thickBot="1">
      <c r="J77" s="11" t="s">
        <v>56</v>
      </c>
      <c r="T77" s="22" t="s">
        <v>2</v>
      </c>
    </row>
    <row r="78" spans="5:20" ht="19.5" thickTop="1">
      <c r="J78" s="21" t="s">
        <v>39</v>
      </c>
    </row>
    <row r="79" spans="5:20" ht="37.5">
      <c r="J79" s="11" t="s">
        <v>57</v>
      </c>
    </row>
    <row r="80" spans="5:20">
      <c r="J80" s="11" t="s">
        <v>43</v>
      </c>
    </row>
    <row r="81" spans="10:10">
      <c r="J81" s="11" t="s">
        <v>44</v>
      </c>
    </row>
    <row r="82" spans="10:10">
      <c r="J82" s="21" t="s">
        <v>39</v>
      </c>
    </row>
    <row r="83" spans="10:10" ht="19.5" thickBot="1">
      <c r="J83" s="20" t="s">
        <v>45</v>
      </c>
    </row>
    <row r="84" spans="10:10" ht="19.5" thickTop="1"/>
    <row r="86" spans="10:10" ht="19.5" thickBot="1"/>
    <row r="87" spans="10:10" ht="19.5" thickTop="1">
      <c r="J87" s="9" t="s">
        <v>28</v>
      </c>
    </row>
    <row r="88" spans="10:10">
      <c r="J88" s="11" t="s">
        <v>46</v>
      </c>
    </row>
    <row r="89" spans="10:10">
      <c r="J89" s="11" t="s">
        <v>62</v>
      </c>
    </row>
    <row r="90" spans="10:10" ht="37.5">
      <c r="J90" s="11" t="s">
        <v>60</v>
      </c>
    </row>
    <row r="91" spans="10:10" ht="37.5">
      <c r="J91" s="11" t="s">
        <v>29</v>
      </c>
    </row>
    <row r="92" spans="10:10" ht="37.5">
      <c r="J92" s="11" t="s">
        <v>61</v>
      </c>
    </row>
    <row r="93" spans="10:10" ht="37.5">
      <c r="J93" s="11" t="s">
        <v>55</v>
      </c>
    </row>
    <row r="94" spans="10:10" ht="37.5">
      <c r="J94" s="11" t="s">
        <v>56</v>
      </c>
    </row>
    <row r="95" spans="10:10">
      <c r="J95" s="21" t="s">
        <v>39</v>
      </c>
    </row>
    <row r="96" spans="10:10" ht="37.5">
      <c r="J96" s="11" t="s">
        <v>57</v>
      </c>
    </row>
    <row r="97" spans="10:10">
      <c r="J97" s="11" t="s">
        <v>43</v>
      </c>
    </row>
    <row r="98" spans="10:10">
      <c r="J98" s="11" t="s">
        <v>44</v>
      </c>
    </row>
    <row r="99" spans="10:10">
      <c r="J99" s="21" t="s">
        <v>39</v>
      </c>
    </row>
    <row r="100" spans="10:10" ht="19.5" thickBot="1">
      <c r="J100" s="20" t="s">
        <v>45</v>
      </c>
    </row>
    <row r="101" spans="10:10" ht="19.5" thickTop="1"/>
    <row r="103" spans="10:10" ht="19.5" thickBot="1"/>
    <row r="104" spans="10:10" ht="19.5" thickTop="1">
      <c r="J104" s="9" t="s">
        <v>28</v>
      </c>
    </row>
    <row r="105" spans="10:10">
      <c r="J105" s="11" t="s">
        <v>46</v>
      </c>
    </row>
    <row r="106" spans="10:10">
      <c r="J106" s="11" t="s">
        <v>62</v>
      </c>
    </row>
    <row r="107" spans="10:10" ht="37.5">
      <c r="J107" s="11" t="s">
        <v>60</v>
      </c>
    </row>
    <row r="108" spans="10:10" ht="37.5">
      <c r="J108" s="11" t="s">
        <v>29</v>
      </c>
    </row>
    <row r="109" spans="10:10" ht="37.5">
      <c r="J109" s="11" t="s">
        <v>61</v>
      </c>
    </row>
    <row r="110" spans="10:10" ht="37.5">
      <c r="J110" s="11" t="s">
        <v>55</v>
      </c>
    </row>
    <row r="111" spans="10:10" ht="37.5">
      <c r="J111" s="11" t="s">
        <v>56</v>
      </c>
    </row>
    <row r="112" spans="10:10">
      <c r="J112" s="21" t="s">
        <v>39</v>
      </c>
    </row>
    <row r="113" spans="2:10" ht="37.5">
      <c r="J113" s="11" t="s">
        <v>57</v>
      </c>
    </row>
    <row r="114" spans="2:10">
      <c r="J114" s="11" t="s">
        <v>43</v>
      </c>
    </row>
    <row r="115" spans="2:10">
      <c r="J115" s="11" t="s">
        <v>44</v>
      </c>
    </row>
    <row r="116" spans="2:10">
      <c r="J116" s="21" t="s">
        <v>39</v>
      </c>
    </row>
    <row r="117" spans="2:10" ht="19.5" thickBot="1">
      <c r="J117" s="20" t="s">
        <v>45</v>
      </c>
    </row>
    <row r="118" spans="2:10" ht="19.5" thickTop="1"/>
    <row r="121" spans="2:10">
      <c r="B121" t="s">
        <v>49</v>
      </c>
    </row>
    <row r="123" spans="2:10">
      <c r="E123" t="s">
        <v>35</v>
      </c>
      <c r="F123" t="s">
        <v>53</v>
      </c>
    </row>
    <row r="124" spans="2:10">
      <c r="E124" t="s">
        <v>34</v>
      </c>
      <c r="F124" t="s">
        <v>50</v>
      </c>
    </row>
    <row r="125" spans="2:10">
      <c r="F125" t="s">
        <v>52</v>
      </c>
    </row>
    <row r="126" spans="2:10">
      <c r="F126" s="18" t="s">
        <v>12</v>
      </c>
    </row>
    <row r="127" spans="2:10">
      <c r="F127" t="s">
        <v>51</v>
      </c>
    </row>
  </sheetData>
  <mergeCells count="8">
    <mergeCell ref="V21:X21"/>
    <mergeCell ref="V23:X23"/>
    <mergeCell ref="F62:L62"/>
    <mergeCell ref="P65:T65"/>
    <mergeCell ref="F21:N21"/>
    <mergeCell ref="P21:T21"/>
    <mergeCell ref="P23:R23"/>
    <mergeCell ref="J23:L23"/>
  </mergeCells>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EA77E-CB2D-494F-9C3C-65FD81893582}">
  <dimension ref="A5:W133"/>
  <sheetViews>
    <sheetView tabSelected="1" workbookViewId="0">
      <selection activeCell="I133" sqref="I6:I133"/>
    </sheetView>
  </sheetViews>
  <sheetFormatPr defaultRowHeight="18.75"/>
  <cols>
    <col min="1" max="1" width="4.5" bestFit="1" customWidth="1"/>
    <col min="2" max="2" width="6.5" bestFit="1" customWidth="1"/>
    <col min="3" max="4" width="4.5" customWidth="1"/>
    <col min="5" max="5" width="16.5" bestFit="1" customWidth="1"/>
    <col min="6" max="6" width="18" bestFit="1" customWidth="1"/>
    <col min="7" max="7" width="16.625" bestFit="1" customWidth="1"/>
    <col min="9" max="9" width="28.875" bestFit="1" customWidth="1"/>
  </cols>
  <sheetData>
    <row r="5" spans="1:23">
      <c r="A5" t="s">
        <v>80</v>
      </c>
      <c r="B5" t="s">
        <v>84</v>
      </c>
      <c r="E5" t="s">
        <v>81</v>
      </c>
      <c r="F5" t="s">
        <v>82</v>
      </c>
      <c r="G5" t="s">
        <v>83</v>
      </c>
      <c r="I5" t="s">
        <v>86</v>
      </c>
      <c r="M5" t="s">
        <v>85</v>
      </c>
    </row>
    <row r="6" spans="1:23">
      <c r="A6">
        <v>0</v>
      </c>
      <c r="B6">
        <v>8</v>
      </c>
      <c r="E6">
        <f>B6</f>
        <v>8</v>
      </c>
      <c r="F6">
        <f t="shared" ref="F6:F10" si="0">IF(E6*128 &gt; 4096, INT((E6*128+4096)/4096)*4096,4096)</f>
        <v>4096</v>
      </c>
      <c r="G6">
        <f>1024*1024</f>
        <v>1048576</v>
      </c>
      <c r="I6" t="str">
        <f>"{"&amp; E6 &amp; ","&amp; F6 &amp; ","&amp; G6 &amp; ","&amp; A6 &amp; "},"</f>
        <v>{8,4096,1048576,0},</v>
      </c>
      <c r="K6">
        <f t="shared" ref="K6:K69" si="1">E6/1024</f>
        <v>7.8125E-3</v>
      </c>
      <c r="L6">
        <v>0</v>
      </c>
      <c r="M6">
        <f>E6-1</f>
        <v>7</v>
      </c>
      <c r="N6">
        <f>E6</f>
        <v>8</v>
      </c>
      <c r="O6">
        <f>E6+1</f>
        <v>9</v>
      </c>
      <c r="P6">
        <f>0</f>
        <v>0</v>
      </c>
      <c r="Q6">
        <f>INT((M6-1)/8)</f>
        <v>0</v>
      </c>
      <c r="R6">
        <f>INT((N6-1)/8)</f>
        <v>0</v>
      </c>
      <c r="S6">
        <f>INT((O6-1)/8)</f>
        <v>1</v>
      </c>
      <c r="T6" t="str">
        <f>IF(P6=$A6,"OK","NG")</f>
        <v>OK</v>
      </c>
      <c r="U6" t="str">
        <f>IF(Q6=$A6,"OK","NG")</f>
        <v>OK</v>
      </c>
      <c r="V6" t="str">
        <f>IF(R6=$A6,"OK","NG")</f>
        <v>OK</v>
      </c>
      <c r="W6" t="str">
        <f>IF(S6=($A6+1),"OK","NG")</f>
        <v>OK</v>
      </c>
    </row>
    <row r="7" spans="1:23">
      <c r="A7">
        <v>1</v>
      </c>
      <c r="B7">
        <v>8</v>
      </c>
      <c r="E7">
        <f>E6+B7</f>
        <v>16</v>
      </c>
      <c r="F7">
        <f t="shared" si="0"/>
        <v>4096</v>
      </c>
      <c r="G7">
        <f t="shared" ref="G7:G69" si="2">1024*1024</f>
        <v>1048576</v>
      </c>
      <c r="I7" t="str">
        <f t="shared" ref="I7:I70" si="3">"{"&amp; E7 &amp; ","&amp; F7 &amp; ","&amp; G7 &amp; ","&amp; A7 &amp; "},"</f>
        <v>{16,4096,1048576,1},</v>
      </c>
      <c r="K7">
        <f t="shared" si="1"/>
        <v>1.5625E-2</v>
      </c>
      <c r="M7">
        <f>E7-1</f>
        <v>15</v>
      </c>
      <c r="N7">
        <f>E7</f>
        <v>16</v>
      </c>
      <c r="O7">
        <f>E7+1</f>
        <v>17</v>
      </c>
      <c r="Q7">
        <f t="shared" ref="Q7:Q69" si="4">INT((M7-1)/8)</f>
        <v>1</v>
      </c>
      <c r="R7">
        <f t="shared" ref="R7:R69" si="5">INT((N7-1)/8)</f>
        <v>1</v>
      </c>
      <c r="S7">
        <f t="shared" ref="S7:S69" si="6">INT((O7-1)/8)</f>
        <v>2</v>
      </c>
      <c r="U7" t="str">
        <f t="shared" ref="U7:U69" si="7">IF(Q7=$A7,"OK","NG")</f>
        <v>OK</v>
      </c>
      <c r="V7" t="str">
        <f t="shared" ref="V7:V69" si="8">IF(R7=$A7,"OK","NG")</f>
        <v>OK</v>
      </c>
      <c r="W7" t="str">
        <f t="shared" ref="W7:W69" si="9">IF(S7=($A7+1),"OK","NG")</f>
        <v>OK</v>
      </c>
    </row>
    <row r="8" spans="1:23">
      <c r="A8">
        <v>2</v>
      </c>
      <c r="B8">
        <v>8</v>
      </c>
      <c r="E8">
        <f t="shared" ref="E8:E71" si="10">E7+B8</f>
        <v>24</v>
      </c>
      <c r="F8">
        <f t="shared" si="0"/>
        <v>4096</v>
      </c>
      <c r="G8">
        <f t="shared" si="2"/>
        <v>1048576</v>
      </c>
      <c r="I8" t="str">
        <f t="shared" si="3"/>
        <v>{24,4096,1048576,2},</v>
      </c>
      <c r="K8">
        <f t="shared" si="1"/>
        <v>2.34375E-2</v>
      </c>
      <c r="M8">
        <f t="shared" ref="M8:M69" si="11">E8-1</f>
        <v>23</v>
      </c>
      <c r="N8">
        <f t="shared" ref="N8:N69" si="12">E8</f>
        <v>24</v>
      </c>
      <c r="O8">
        <f t="shared" ref="O8:O69" si="13">E8+1</f>
        <v>25</v>
      </c>
      <c r="Q8">
        <f t="shared" si="4"/>
        <v>2</v>
      </c>
      <c r="R8">
        <f t="shared" si="5"/>
        <v>2</v>
      </c>
      <c r="S8">
        <f t="shared" si="6"/>
        <v>3</v>
      </c>
      <c r="U8" t="str">
        <f t="shared" si="7"/>
        <v>OK</v>
      </c>
      <c r="V8" t="str">
        <f t="shared" si="8"/>
        <v>OK</v>
      </c>
      <c r="W8" t="str">
        <f t="shared" si="9"/>
        <v>OK</v>
      </c>
    </row>
    <row r="9" spans="1:23">
      <c r="A9">
        <v>3</v>
      </c>
      <c r="B9">
        <v>8</v>
      </c>
      <c r="E9">
        <f t="shared" si="10"/>
        <v>32</v>
      </c>
      <c r="F9">
        <f t="shared" si="0"/>
        <v>4096</v>
      </c>
      <c r="G9">
        <f t="shared" si="2"/>
        <v>1048576</v>
      </c>
      <c r="I9" t="str">
        <f t="shared" si="3"/>
        <v>{32,4096,1048576,3},</v>
      </c>
      <c r="K9">
        <f t="shared" si="1"/>
        <v>3.125E-2</v>
      </c>
      <c r="M9">
        <f t="shared" si="11"/>
        <v>31</v>
      </c>
      <c r="N9">
        <f t="shared" si="12"/>
        <v>32</v>
      </c>
      <c r="O9">
        <f t="shared" si="13"/>
        <v>33</v>
      </c>
      <c r="Q9">
        <f t="shared" si="4"/>
        <v>3</v>
      </c>
      <c r="R9">
        <f t="shared" si="5"/>
        <v>3</v>
      </c>
      <c r="S9">
        <f t="shared" si="6"/>
        <v>4</v>
      </c>
      <c r="U9" t="str">
        <f t="shared" si="7"/>
        <v>OK</v>
      </c>
      <c r="V9" t="str">
        <f t="shared" si="8"/>
        <v>OK</v>
      </c>
      <c r="W9" t="str">
        <f t="shared" si="9"/>
        <v>OK</v>
      </c>
    </row>
    <row r="10" spans="1:23">
      <c r="A10">
        <v>4</v>
      </c>
      <c r="B10">
        <v>8</v>
      </c>
      <c r="E10">
        <f t="shared" si="10"/>
        <v>40</v>
      </c>
      <c r="F10">
        <f t="shared" si="0"/>
        <v>8192</v>
      </c>
      <c r="G10">
        <f t="shared" si="2"/>
        <v>1048576</v>
      </c>
      <c r="I10" t="str">
        <f t="shared" si="3"/>
        <v>{40,8192,1048576,4},</v>
      </c>
      <c r="K10">
        <f t="shared" si="1"/>
        <v>3.90625E-2</v>
      </c>
      <c r="M10">
        <f t="shared" si="11"/>
        <v>39</v>
      </c>
      <c r="N10">
        <f t="shared" si="12"/>
        <v>40</v>
      </c>
      <c r="O10">
        <f t="shared" si="13"/>
        <v>41</v>
      </c>
      <c r="Q10">
        <f t="shared" si="4"/>
        <v>4</v>
      </c>
      <c r="R10">
        <f t="shared" si="5"/>
        <v>4</v>
      </c>
      <c r="S10">
        <f t="shared" si="6"/>
        <v>5</v>
      </c>
      <c r="U10" t="str">
        <f t="shared" si="7"/>
        <v>OK</v>
      </c>
      <c r="V10" t="str">
        <f t="shared" si="8"/>
        <v>OK</v>
      </c>
      <c r="W10" t="str">
        <f t="shared" si="9"/>
        <v>OK</v>
      </c>
    </row>
    <row r="11" spans="1:23">
      <c r="A11">
        <v>5</v>
      </c>
      <c r="B11">
        <v>8</v>
      </c>
      <c r="E11">
        <f t="shared" si="10"/>
        <v>48</v>
      </c>
      <c r="F11">
        <f>IF(E11*128 &gt; 4096, INT((E11*128+4096)/4096)*4096,4096)</f>
        <v>8192</v>
      </c>
      <c r="G11">
        <f t="shared" si="2"/>
        <v>1048576</v>
      </c>
      <c r="I11" t="str">
        <f t="shared" si="3"/>
        <v>{48,8192,1048576,5},</v>
      </c>
      <c r="K11">
        <f t="shared" si="1"/>
        <v>4.6875E-2</v>
      </c>
      <c r="M11">
        <f t="shared" si="11"/>
        <v>47</v>
      </c>
      <c r="N11">
        <f t="shared" si="12"/>
        <v>48</v>
      </c>
      <c r="O11">
        <f t="shared" si="13"/>
        <v>49</v>
      </c>
      <c r="Q11">
        <f t="shared" si="4"/>
        <v>5</v>
      </c>
      <c r="R11">
        <f t="shared" si="5"/>
        <v>5</v>
      </c>
      <c r="S11">
        <f t="shared" si="6"/>
        <v>6</v>
      </c>
      <c r="U11" t="str">
        <f t="shared" si="7"/>
        <v>OK</v>
      </c>
      <c r="V11" t="str">
        <f t="shared" si="8"/>
        <v>OK</v>
      </c>
      <c r="W11" t="str">
        <f t="shared" si="9"/>
        <v>OK</v>
      </c>
    </row>
    <row r="12" spans="1:23">
      <c r="A12">
        <v>6</v>
      </c>
      <c r="B12">
        <v>8</v>
      </c>
      <c r="E12">
        <f t="shared" si="10"/>
        <v>56</v>
      </c>
      <c r="F12">
        <f t="shared" ref="F12:F68" si="14">IF(E12*128 &gt; 4096, INT((E12*128+4096)/4096)*4096,4096)</f>
        <v>8192</v>
      </c>
      <c r="G12">
        <f t="shared" si="2"/>
        <v>1048576</v>
      </c>
      <c r="I12" t="str">
        <f t="shared" si="3"/>
        <v>{56,8192,1048576,6},</v>
      </c>
      <c r="K12">
        <f t="shared" si="1"/>
        <v>5.46875E-2</v>
      </c>
      <c r="M12">
        <f t="shared" si="11"/>
        <v>55</v>
      </c>
      <c r="N12">
        <f t="shared" si="12"/>
        <v>56</v>
      </c>
      <c r="O12">
        <f t="shared" si="13"/>
        <v>57</v>
      </c>
      <c r="Q12">
        <f t="shared" si="4"/>
        <v>6</v>
      </c>
      <c r="R12">
        <f t="shared" si="5"/>
        <v>6</v>
      </c>
      <c r="S12">
        <f t="shared" si="6"/>
        <v>7</v>
      </c>
      <c r="U12" t="str">
        <f t="shared" si="7"/>
        <v>OK</v>
      </c>
      <c r="V12" t="str">
        <f t="shared" si="8"/>
        <v>OK</v>
      </c>
      <c r="W12" t="str">
        <f t="shared" si="9"/>
        <v>OK</v>
      </c>
    </row>
    <row r="13" spans="1:23">
      <c r="A13">
        <v>7</v>
      </c>
      <c r="B13">
        <v>8</v>
      </c>
      <c r="E13">
        <f t="shared" si="10"/>
        <v>64</v>
      </c>
      <c r="F13">
        <f t="shared" si="14"/>
        <v>12288</v>
      </c>
      <c r="G13">
        <f t="shared" si="2"/>
        <v>1048576</v>
      </c>
      <c r="I13" t="str">
        <f t="shared" si="3"/>
        <v>{64,12288,1048576,7},</v>
      </c>
      <c r="K13">
        <f t="shared" si="1"/>
        <v>6.25E-2</v>
      </c>
      <c r="M13">
        <f t="shared" si="11"/>
        <v>63</v>
      </c>
      <c r="N13">
        <f t="shared" si="12"/>
        <v>64</v>
      </c>
      <c r="O13">
        <f t="shared" si="13"/>
        <v>65</v>
      </c>
      <c r="Q13">
        <f t="shared" si="4"/>
        <v>7</v>
      </c>
      <c r="R13">
        <f t="shared" si="5"/>
        <v>7</v>
      </c>
      <c r="S13">
        <f t="shared" si="6"/>
        <v>8</v>
      </c>
      <c r="U13" t="str">
        <f t="shared" si="7"/>
        <v>OK</v>
      </c>
      <c r="V13" t="str">
        <f t="shared" si="8"/>
        <v>OK</v>
      </c>
      <c r="W13" t="str">
        <f t="shared" si="9"/>
        <v>OK</v>
      </c>
    </row>
    <row r="14" spans="1:23">
      <c r="A14">
        <v>8</v>
      </c>
      <c r="B14">
        <v>8</v>
      </c>
      <c r="E14">
        <f t="shared" si="10"/>
        <v>72</v>
      </c>
      <c r="F14">
        <f t="shared" si="14"/>
        <v>12288</v>
      </c>
      <c r="G14">
        <f t="shared" si="2"/>
        <v>1048576</v>
      </c>
      <c r="I14" t="str">
        <f t="shared" si="3"/>
        <v>{72,12288,1048576,8},</v>
      </c>
      <c r="K14">
        <f t="shared" si="1"/>
        <v>7.03125E-2</v>
      </c>
      <c r="M14">
        <f t="shared" si="11"/>
        <v>71</v>
      </c>
      <c r="N14">
        <f t="shared" si="12"/>
        <v>72</v>
      </c>
      <c r="O14">
        <f t="shared" si="13"/>
        <v>73</v>
      </c>
      <c r="Q14">
        <f t="shared" si="4"/>
        <v>8</v>
      </c>
      <c r="R14">
        <f t="shared" si="5"/>
        <v>8</v>
      </c>
      <c r="S14">
        <f t="shared" si="6"/>
        <v>9</v>
      </c>
      <c r="U14" t="str">
        <f t="shared" si="7"/>
        <v>OK</v>
      </c>
      <c r="V14" t="str">
        <f t="shared" si="8"/>
        <v>OK</v>
      </c>
      <c r="W14" t="str">
        <f t="shared" si="9"/>
        <v>OK</v>
      </c>
    </row>
    <row r="15" spans="1:23">
      <c r="A15">
        <v>9</v>
      </c>
      <c r="B15">
        <v>8</v>
      </c>
      <c r="E15">
        <f t="shared" si="10"/>
        <v>80</v>
      </c>
      <c r="F15">
        <f t="shared" si="14"/>
        <v>12288</v>
      </c>
      <c r="G15">
        <f t="shared" si="2"/>
        <v>1048576</v>
      </c>
      <c r="I15" t="str">
        <f t="shared" si="3"/>
        <v>{80,12288,1048576,9},</v>
      </c>
      <c r="K15">
        <f t="shared" si="1"/>
        <v>7.8125E-2</v>
      </c>
      <c r="M15">
        <f t="shared" si="11"/>
        <v>79</v>
      </c>
      <c r="N15">
        <f t="shared" si="12"/>
        <v>80</v>
      </c>
      <c r="O15">
        <f t="shared" si="13"/>
        <v>81</v>
      </c>
      <c r="Q15">
        <f t="shared" si="4"/>
        <v>9</v>
      </c>
      <c r="R15">
        <f t="shared" si="5"/>
        <v>9</v>
      </c>
      <c r="S15">
        <f t="shared" si="6"/>
        <v>10</v>
      </c>
      <c r="U15" t="str">
        <f t="shared" si="7"/>
        <v>OK</v>
      </c>
      <c r="V15" t="str">
        <f t="shared" si="8"/>
        <v>OK</v>
      </c>
      <c r="W15" t="str">
        <f t="shared" si="9"/>
        <v>OK</v>
      </c>
    </row>
    <row r="16" spans="1:23">
      <c r="A16">
        <v>10</v>
      </c>
      <c r="B16">
        <v>8</v>
      </c>
      <c r="E16">
        <f t="shared" si="10"/>
        <v>88</v>
      </c>
      <c r="F16">
        <f t="shared" si="14"/>
        <v>12288</v>
      </c>
      <c r="G16">
        <f t="shared" si="2"/>
        <v>1048576</v>
      </c>
      <c r="I16" t="str">
        <f t="shared" si="3"/>
        <v>{88,12288,1048576,10},</v>
      </c>
      <c r="K16">
        <f t="shared" si="1"/>
        <v>8.59375E-2</v>
      </c>
      <c r="M16">
        <f t="shared" si="11"/>
        <v>87</v>
      </c>
      <c r="N16">
        <f t="shared" si="12"/>
        <v>88</v>
      </c>
      <c r="O16">
        <f t="shared" si="13"/>
        <v>89</v>
      </c>
      <c r="Q16">
        <f t="shared" si="4"/>
        <v>10</v>
      </c>
      <c r="R16">
        <f t="shared" si="5"/>
        <v>10</v>
      </c>
      <c r="S16">
        <f t="shared" si="6"/>
        <v>11</v>
      </c>
      <c r="U16" t="str">
        <f t="shared" si="7"/>
        <v>OK</v>
      </c>
      <c r="V16" t="str">
        <f t="shared" si="8"/>
        <v>OK</v>
      </c>
      <c r="W16" t="str">
        <f t="shared" si="9"/>
        <v>OK</v>
      </c>
    </row>
    <row r="17" spans="1:23">
      <c r="A17">
        <v>11</v>
      </c>
      <c r="B17">
        <v>8</v>
      </c>
      <c r="E17">
        <f t="shared" si="10"/>
        <v>96</v>
      </c>
      <c r="F17">
        <f t="shared" si="14"/>
        <v>16384</v>
      </c>
      <c r="G17">
        <f t="shared" si="2"/>
        <v>1048576</v>
      </c>
      <c r="I17" t="str">
        <f t="shared" si="3"/>
        <v>{96,16384,1048576,11},</v>
      </c>
      <c r="K17">
        <f t="shared" si="1"/>
        <v>9.375E-2</v>
      </c>
      <c r="M17">
        <f t="shared" si="11"/>
        <v>95</v>
      </c>
      <c r="N17">
        <f t="shared" si="12"/>
        <v>96</v>
      </c>
      <c r="O17">
        <f t="shared" si="13"/>
        <v>97</v>
      </c>
      <c r="Q17">
        <f t="shared" si="4"/>
        <v>11</v>
      </c>
      <c r="R17">
        <f t="shared" si="5"/>
        <v>11</v>
      </c>
      <c r="S17">
        <f t="shared" si="6"/>
        <v>12</v>
      </c>
      <c r="U17" t="str">
        <f t="shared" si="7"/>
        <v>OK</v>
      </c>
      <c r="V17" t="str">
        <f t="shared" si="8"/>
        <v>OK</v>
      </c>
      <c r="W17" t="str">
        <f t="shared" si="9"/>
        <v>OK</v>
      </c>
    </row>
    <row r="18" spans="1:23">
      <c r="A18">
        <v>12</v>
      </c>
      <c r="B18">
        <v>8</v>
      </c>
      <c r="E18">
        <f t="shared" si="10"/>
        <v>104</v>
      </c>
      <c r="F18">
        <f t="shared" si="14"/>
        <v>16384</v>
      </c>
      <c r="G18">
        <f t="shared" si="2"/>
        <v>1048576</v>
      </c>
      <c r="I18" t="str">
        <f t="shared" si="3"/>
        <v>{104,16384,1048576,12},</v>
      </c>
      <c r="K18">
        <f t="shared" si="1"/>
        <v>0.1015625</v>
      </c>
      <c r="M18">
        <f t="shared" si="11"/>
        <v>103</v>
      </c>
      <c r="N18">
        <f t="shared" si="12"/>
        <v>104</v>
      </c>
      <c r="O18">
        <f t="shared" si="13"/>
        <v>105</v>
      </c>
      <c r="Q18">
        <f t="shared" si="4"/>
        <v>12</v>
      </c>
      <c r="R18">
        <f t="shared" si="5"/>
        <v>12</v>
      </c>
      <c r="S18">
        <f t="shared" si="6"/>
        <v>13</v>
      </c>
      <c r="U18" t="str">
        <f t="shared" si="7"/>
        <v>OK</v>
      </c>
      <c r="V18" t="str">
        <f t="shared" si="8"/>
        <v>OK</v>
      </c>
      <c r="W18" t="str">
        <f t="shared" si="9"/>
        <v>OK</v>
      </c>
    </row>
    <row r="19" spans="1:23">
      <c r="A19">
        <v>13</v>
      </c>
      <c r="B19">
        <v>8</v>
      </c>
      <c r="E19">
        <f t="shared" si="10"/>
        <v>112</v>
      </c>
      <c r="F19">
        <f t="shared" si="14"/>
        <v>16384</v>
      </c>
      <c r="G19">
        <f t="shared" si="2"/>
        <v>1048576</v>
      </c>
      <c r="I19" t="str">
        <f t="shared" si="3"/>
        <v>{112,16384,1048576,13},</v>
      </c>
      <c r="K19">
        <f t="shared" si="1"/>
        <v>0.109375</v>
      </c>
      <c r="M19">
        <f t="shared" si="11"/>
        <v>111</v>
      </c>
      <c r="N19">
        <f t="shared" si="12"/>
        <v>112</v>
      </c>
      <c r="O19">
        <f t="shared" si="13"/>
        <v>113</v>
      </c>
      <c r="Q19">
        <f t="shared" si="4"/>
        <v>13</v>
      </c>
      <c r="R19">
        <f t="shared" si="5"/>
        <v>13</v>
      </c>
      <c r="S19">
        <f t="shared" si="6"/>
        <v>14</v>
      </c>
      <c r="U19" t="str">
        <f t="shared" si="7"/>
        <v>OK</v>
      </c>
      <c r="V19" t="str">
        <f t="shared" si="8"/>
        <v>OK</v>
      </c>
      <c r="W19" t="str">
        <f t="shared" si="9"/>
        <v>OK</v>
      </c>
    </row>
    <row r="20" spans="1:23">
      <c r="A20">
        <v>14</v>
      </c>
      <c r="B20">
        <v>8</v>
      </c>
      <c r="E20">
        <f t="shared" si="10"/>
        <v>120</v>
      </c>
      <c r="F20">
        <f t="shared" si="14"/>
        <v>16384</v>
      </c>
      <c r="G20">
        <f t="shared" si="2"/>
        <v>1048576</v>
      </c>
      <c r="I20" t="str">
        <f t="shared" si="3"/>
        <v>{120,16384,1048576,14},</v>
      </c>
      <c r="K20">
        <f t="shared" si="1"/>
        <v>0.1171875</v>
      </c>
      <c r="M20">
        <f t="shared" si="11"/>
        <v>119</v>
      </c>
      <c r="N20">
        <f t="shared" si="12"/>
        <v>120</v>
      </c>
      <c r="O20">
        <f t="shared" si="13"/>
        <v>121</v>
      </c>
      <c r="Q20">
        <f t="shared" si="4"/>
        <v>14</v>
      </c>
      <c r="R20">
        <f t="shared" si="5"/>
        <v>14</v>
      </c>
      <c r="S20">
        <f t="shared" si="6"/>
        <v>15</v>
      </c>
      <c r="U20" t="str">
        <f t="shared" si="7"/>
        <v>OK</v>
      </c>
      <c r="V20" t="str">
        <f t="shared" si="8"/>
        <v>OK</v>
      </c>
      <c r="W20" t="str">
        <f t="shared" si="9"/>
        <v>OK</v>
      </c>
    </row>
    <row r="21" spans="1:23">
      <c r="A21">
        <v>15</v>
      </c>
      <c r="B21">
        <v>8</v>
      </c>
      <c r="E21">
        <f t="shared" si="10"/>
        <v>128</v>
      </c>
      <c r="F21">
        <f t="shared" si="14"/>
        <v>20480</v>
      </c>
      <c r="G21">
        <f t="shared" si="2"/>
        <v>1048576</v>
      </c>
      <c r="I21" t="str">
        <f t="shared" si="3"/>
        <v>{128,20480,1048576,15},</v>
      </c>
      <c r="K21">
        <f t="shared" si="1"/>
        <v>0.125</v>
      </c>
      <c r="M21">
        <f t="shared" si="11"/>
        <v>127</v>
      </c>
      <c r="N21">
        <f t="shared" si="12"/>
        <v>128</v>
      </c>
      <c r="O21">
        <f t="shared" si="13"/>
        <v>129</v>
      </c>
      <c r="Q21">
        <f t="shared" si="4"/>
        <v>15</v>
      </c>
      <c r="R21">
        <f t="shared" si="5"/>
        <v>15</v>
      </c>
      <c r="S21">
        <f t="shared" si="6"/>
        <v>16</v>
      </c>
      <c r="U21" t="str">
        <f t="shared" si="7"/>
        <v>OK</v>
      </c>
      <c r="V21" t="str">
        <f t="shared" si="8"/>
        <v>OK</v>
      </c>
      <c r="W21" t="str">
        <f t="shared" si="9"/>
        <v>OK</v>
      </c>
    </row>
    <row r="22" spans="1:23">
      <c r="A22">
        <v>16</v>
      </c>
      <c r="B22">
        <v>8</v>
      </c>
      <c r="E22">
        <f t="shared" si="10"/>
        <v>136</v>
      </c>
      <c r="F22">
        <f t="shared" si="14"/>
        <v>20480</v>
      </c>
      <c r="G22">
        <f t="shared" si="2"/>
        <v>1048576</v>
      </c>
      <c r="I22" t="str">
        <f t="shared" si="3"/>
        <v>{136,20480,1048576,16},</v>
      </c>
      <c r="K22">
        <f t="shared" si="1"/>
        <v>0.1328125</v>
      </c>
      <c r="M22">
        <f t="shared" si="11"/>
        <v>135</v>
      </c>
      <c r="N22">
        <f t="shared" si="12"/>
        <v>136</v>
      </c>
      <c r="O22">
        <f t="shared" si="13"/>
        <v>137</v>
      </c>
      <c r="Q22">
        <f t="shared" si="4"/>
        <v>16</v>
      </c>
      <c r="R22">
        <f t="shared" si="5"/>
        <v>16</v>
      </c>
      <c r="S22">
        <f t="shared" si="6"/>
        <v>17</v>
      </c>
      <c r="U22" t="str">
        <f t="shared" si="7"/>
        <v>OK</v>
      </c>
      <c r="V22" t="str">
        <f t="shared" si="8"/>
        <v>OK</v>
      </c>
      <c r="W22" t="str">
        <f t="shared" si="9"/>
        <v>OK</v>
      </c>
    </row>
    <row r="23" spans="1:23">
      <c r="A23">
        <v>17</v>
      </c>
      <c r="B23">
        <v>8</v>
      </c>
      <c r="E23">
        <f t="shared" si="10"/>
        <v>144</v>
      </c>
      <c r="F23">
        <f t="shared" si="14"/>
        <v>20480</v>
      </c>
      <c r="G23">
        <f t="shared" si="2"/>
        <v>1048576</v>
      </c>
      <c r="I23" t="str">
        <f t="shared" si="3"/>
        <v>{144,20480,1048576,17},</v>
      </c>
      <c r="K23">
        <f t="shared" si="1"/>
        <v>0.140625</v>
      </c>
      <c r="M23">
        <f t="shared" si="11"/>
        <v>143</v>
      </c>
      <c r="N23">
        <f t="shared" si="12"/>
        <v>144</v>
      </c>
      <c r="O23">
        <f t="shared" si="13"/>
        <v>145</v>
      </c>
      <c r="Q23">
        <f t="shared" si="4"/>
        <v>17</v>
      </c>
      <c r="R23">
        <f t="shared" si="5"/>
        <v>17</v>
      </c>
      <c r="S23">
        <f t="shared" si="6"/>
        <v>18</v>
      </c>
      <c r="U23" t="str">
        <f t="shared" si="7"/>
        <v>OK</v>
      </c>
      <c r="V23" t="str">
        <f t="shared" si="8"/>
        <v>OK</v>
      </c>
      <c r="W23" t="str">
        <f t="shared" si="9"/>
        <v>OK</v>
      </c>
    </row>
    <row r="24" spans="1:23">
      <c r="A24">
        <v>18</v>
      </c>
      <c r="B24">
        <v>8</v>
      </c>
      <c r="E24">
        <f t="shared" si="10"/>
        <v>152</v>
      </c>
      <c r="F24">
        <f t="shared" si="14"/>
        <v>20480</v>
      </c>
      <c r="G24">
        <f t="shared" si="2"/>
        <v>1048576</v>
      </c>
      <c r="I24" t="str">
        <f t="shared" si="3"/>
        <v>{152,20480,1048576,18},</v>
      </c>
      <c r="K24">
        <f t="shared" si="1"/>
        <v>0.1484375</v>
      </c>
      <c r="M24">
        <f t="shared" si="11"/>
        <v>151</v>
      </c>
      <c r="N24">
        <f t="shared" si="12"/>
        <v>152</v>
      </c>
      <c r="O24">
        <f t="shared" si="13"/>
        <v>153</v>
      </c>
      <c r="Q24">
        <f t="shared" si="4"/>
        <v>18</v>
      </c>
      <c r="R24">
        <f t="shared" si="5"/>
        <v>18</v>
      </c>
      <c r="S24">
        <f t="shared" si="6"/>
        <v>19</v>
      </c>
      <c r="U24" t="str">
        <f t="shared" si="7"/>
        <v>OK</v>
      </c>
      <c r="V24" t="str">
        <f t="shared" si="8"/>
        <v>OK</v>
      </c>
      <c r="W24" t="str">
        <f t="shared" si="9"/>
        <v>OK</v>
      </c>
    </row>
    <row r="25" spans="1:23">
      <c r="A25">
        <v>19</v>
      </c>
      <c r="B25">
        <v>8</v>
      </c>
      <c r="E25">
        <f t="shared" si="10"/>
        <v>160</v>
      </c>
      <c r="F25">
        <f t="shared" si="14"/>
        <v>24576</v>
      </c>
      <c r="G25">
        <f t="shared" si="2"/>
        <v>1048576</v>
      </c>
      <c r="I25" t="str">
        <f t="shared" si="3"/>
        <v>{160,24576,1048576,19},</v>
      </c>
      <c r="K25">
        <f t="shared" si="1"/>
        <v>0.15625</v>
      </c>
      <c r="M25">
        <f t="shared" si="11"/>
        <v>159</v>
      </c>
      <c r="N25">
        <f t="shared" si="12"/>
        <v>160</v>
      </c>
      <c r="O25">
        <f t="shared" si="13"/>
        <v>161</v>
      </c>
      <c r="Q25">
        <f t="shared" si="4"/>
        <v>19</v>
      </c>
      <c r="R25">
        <f t="shared" si="5"/>
        <v>19</v>
      </c>
      <c r="S25">
        <f t="shared" si="6"/>
        <v>20</v>
      </c>
      <c r="U25" t="str">
        <f t="shared" si="7"/>
        <v>OK</v>
      </c>
      <c r="V25" t="str">
        <f t="shared" si="8"/>
        <v>OK</v>
      </c>
      <c r="W25" t="str">
        <f t="shared" si="9"/>
        <v>OK</v>
      </c>
    </row>
    <row r="26" spans="1:23">
      <c r="A26">
        <v>20</v>
      </c>
      <c r="B26">
        <v>8</v>
      </c>
      <c r="E26">
        <f t="shared" si="10"/>
        <v>168</v>
      </c>
      <c r="F26">
        <f t="shared" si="14"/>
        <v>24576</v>
      </c>
      <c r="G26">
        <f t="shared" si="2"/>
        <v>1048576</v>
      </c>
      <c r="I26" t="str">
        <f t="shared" si="3"/>
        <v>{168,24576,1048576,20},</v>
      </c>
      <c r="K26">
        <f t="shared" si="1"/>
        <v>0.1640625</v>
      </c>
      <c r="M26">
        <f t="shared" si="11"/>
        <v>167</v>
      </c>
      <c r="N26">
        <f t="shared" si="12"/>
        <v>168</v>
      </c>
      <c r="O26">
        <f t="shared" si="13"/>
        <v>169</v>
      </c>
      <c r="Q26">
        <f t="shared" si="4"/>
        <v>20</v>
      </c>
      <c r="R26">
        <f t="shared" si="5"/>
        <v>20</v>
      </c>
      <c r="S26">
        <f t="shared" si="6"/>
        <v>21</v>
      </c>
      <c r="U26" t="str">
        <f t="shared" si="7"/>
        <v>OK</v>
      </c>
      <c r="V26" t="str">
        <f t="shared" si="8"/>
        <v>OK</v>
      </c>
      <c r="W26" t="str">
        <f t="shared" si="9"/>
        <v>OK</v>
      </c>
    </row>
    <row r="27" spans="1:23">
      <c r="A27">
        <v>21</v>
      </c>
      <c r="B27">
        <v>8</v>
      </c>
      <c r="E27">
        <f t="shared" si="10"/>
        <v>176</v>
      </c>
      <c r="F27">
        <f t="shared" si="14"/>
        <v>24576</v>
      </c>
      <c r="G27">
        <f t="shared" si="2"/>
        <v>1048576</v>
      </c>
      <c r="I27" t="str">
        <f t="shared" si="3"/>
        <v>{176,24576,1048576,21},</v>
      </c>
      <c r="K27">
        <f t="shared" si="1"/>
        <v>0.171875</v>
      </c>
      <c r="M27">
        <f t="shared" si="11"/>
        <v>175</v>
      </c>
      <c r="N27">
        <f t="shared" si="12"/>
        <v>176</v>
      </c>
      <c r="O27">
        <f t="shared" si="13"/>
        <v>177</v>
      </c>
      <c r="Q27">
        <f t="shared" si="4"/>
        <v>21</v>
      </c>
      <c r="R27">
        <f t="shared" si="5"/>
        <v>21</v>
      </c>
      <c r="S27">
        <f t="shared" si="6"/>
        <v>22</v>
      </c>
      <c r="U27" t="str">
        <f t="shared" si="7"/>
        <v>OK</v>
      </c>
      <c r="V27" t="str">
        <f t="shared" si="8"/>
        <v>OK</v>
      </c>
      <c r="W27" t="str">
        <f t="shared" si="9"/>
        <v>OK</v>
      </c>
    </row>
    <row r="28" spans="1:23">
      <c r="A28">
        <v>22</v>
      </c>
      <c r="B28">
        <v>8</v>
      </c>
      <c r="E28">
        <f t="shared" si="10"/>
        <v>184</v>
      </c>
      <c r="F28">
        <f t="shared" si="14"/>
        <v>24576</v>
      </c>
      <c r="G28">
        <f t="shared" si="2"/>
        <v>1048576</v>
      </c>
      <c r="I28" t="str">
        <f t="shared" si="3"/>
        <v>{184,24576,1048576,22},</v>
      </c>
      <c r="K28">
        <f t="shared" si="1"/>
        <v>0.1796875</v>
      </c>
      <c r="M28">
        <f t="shared" si="11"/>
        <v>183</v>
      </c>
      <c r="N28">
        <f t="shared" si="12"/>
        <v>184</v>
      </c>
      <c r="O28">
        <f t="shared" si="13"/>
        <v>185</v>
      </c>
      <c r="Q28">
        <f t="shared" si="4"/>
        <v>22</v>
      </c>
      <c r="R28">
        <f t="shared" si="5"/>
        <v>22</v>
      </c>
      <c r="S28">
        <f t="shared" si="6"/>
        <v>23</v>
      </c>
      <c r="U28" t="str">
        <f t="shared" si="7"/>
        <v>OK</v>
      </c>
      <c r="V28" t="str">
        <f t="shared" si="8"/>
        <v>OK</v>
      </c>
      <c r="W28" t="str">
        <f t="shared" si="9"/>
        <v>OK</v>
      </c>
    </row>
    <row r="29" spans="1:23">
      <c r="A29">
        <v>23</v>
      </c>
      <c r="B29">
        <v>8</v>
      </c>
      <c r="E29">
        <f t="shared" si="10"/>
        <v>192</v>
      </c>
      <c r="F29">
        <f t="shared" si="14"/>
        <v>28672</v>
      </c>
      <c r="G29">
        <f t="shared" si="2"/>
        <v>1048576</v>
      </c>
      <c r="I29" t="str">
        <f t="shared" si="3"/>
        <v>{192,28672,1048576,23},</v>
      </c>
      <c r="K29">
        <f t="shared" si="1"/>
        <v>0.1875</v>
      </c>
      <c r="M29">
        <f t="shared" si="11"/>
        <v>191</v>
      </c>
      <c r="N29">
        <f t="shared" si="12"/>
        <v>192</v>
      </c>
      <c r="O29">
        <f t="shared" si="13"/>
        <v>193</v>
      </c>
      <c r="Q29">
        <f t="shared" si="4"/>
        <v>23</v>
      </c>
      <c r="R29">
        <f t="shared" si="5"/>
        <v>23</v>
      </c>
      <c r="S29">
        <f t="shared" si="6"/>
        <v>24</v>
      </c>
      <c r="U29" t="str">
        <f t="shared" si="7"/>
        <v>OK</v>
      </c>
      <c r="V29" t="str">
        <f t="shared" si="8"/>
        <v>OK</v>
      </c>
      <c r="W29" t="str">
        <f t="shared" si="9"/>
        <v>OK</v>
      </c>
    </row>
    <row r="30" spans="1:23">
      <c r="A30">
        <v>24</v>
      </c>
      <c r="B30">
        <v>8</v>
      </c>
      <c r="E30">
        <f t="shared" si="10"/>
        <v>200</v>
      </c>
      <c r="F30">
        <f t="shared" si="14"/>
        <v>28672</v>
      </c>
      <c r="G30">
        <f t="shared" si="2"/>
        <v>1048576</v>
      </c>
      <c r="I30" t="str">
        <f t="shared" si="3"/>
        <v>{200,28672,1048576,24},</v>
      </c>
      <c r="K30">
        <f t="shared" si="1"/>
        <v>0.1953125</v>
      </c>
      <c r="M30">
        <f t="shared" si="11"/>
        <v>199</v>
      </c>
      <c r="N30">
        <f t="shared" si="12"/>
        <v>200</v>
      </c>
      <c r="O30">
        <f t="shared" si="13"/>
        <v>201</v>
      </c>
      <c r="Q30">
        <f t="shared" si="4"/>
        <v>24</v>
      </c>
      <c r="R30">
        <f t="shared" si="5"/>
        <v>24</v>
      </c>
      <c r="S30">
        <f t="shared" si="6"/>
        <v>25</v>
      </c>
      <c r="U30" t="str">
        <f t="shared" si="7"/>
        <v>OK</v>
      </c>
      <c r="V30" t="str">
        <f t="shared" si="8"/>
        <v>OK</v>
      </c>
      <c r="W30" t="str">
        <f t="shared" si="9"/>
        <v>OK</v>
      </c>
    </row>
    <row r="31" spans="1:23">
      <c r="A31">
        <v>25</v>
      </c>
      <c r="B31">
        <v>8</v>
      </c>
      <c r="E31">
        <f t="shared" si="10"/>
        <v>208</v>
      </c>
      <c r="F31">
        <f t="shared" si="14"/>
        <v>28672</v>
      </c>
      <c r="G31">
        <f t="shared" si="2"/>
        <v>1048576</v>
      </c>
      <c r="I31" t="str">
        <f t="shared" si="3"/>
        <v>{208,28672,1048576,25},</v>
      </c>
      <c r="K31">
        <f t="shared" si="1"/>
        <v>0.203125</v>
      </c>
      <c r="M31">
        <f t="shared" si="11"/>
        <v>207</v>
      </c>
      <c r="N31">
        <f t="shared" si="12"/>
        <v>208</v>
      </c>
      <c r="O31">
        <f t="shared" si="13"/>
        <v>209</v>
      </c>
      <c r="Q31">
        <f t="shared" si="4"/>
        <v>25</v>
      </c>
      <c r="R31">
        <f t="shared" si="5"/>
        <v>25</v>
      </c>
      <c r="S31">
        <f t="shared" si="6"/>
        <v>26</v>
      </c>
      <c r="U31" t="str">
        <f t="shared" si="7"/>
        <v>OK</v>
      </c>
      <c r="V31" t="str">
        <f t="shared" si="8"/>
        <v>OK</v>
      </c>
      <c r="W31" t="str">
        <f t="shared" si="9"/>
        <v>OK</v>
      </c>
    </row>
    <row r="32" spans="1:23">
      <c r="A32">
        <v>26</v>
      </c>
      <c r="B32">
        <v>8</v>
      </c>
      <c r="E32">
        <f t="shared" si="10"/>
        <v>216</v>
      </c>
      <c r="F32">
        <f t="shared" si="14"/>
        <v>28672</v>
      </c>
      <c r="G32">
        <f t="shared" si="2"/>
        <v>1048576</v>
      </c>
      <c r="I32" t="str">
        <f t="shared" si="3"/>
        <v>{216,28672,1048576,26},</v>
      </c>
      <c r="K32">
        <f t="shared" si="1"/>
        <v>0.2109375</v>
      </c>
      <c r="M32">
        <f t="shared" si="11"/>
        <v>215</v>
      </c>
      <c r="N32">
        <f t="shared" si="12"/>
        <v>216</v>
      </c>
      <c r="O32">
        <f t="shared" si="13"/>
        <v>217</v>
      </c>
      <c r="Q32">
        <f t="shared" si="4"/>
        <v>26</v>
      </c>
      <c r="R32">
        <f t="shared" si="5"/>
        <v>26</v>
      </c>
      <c r="S32">
        <f t="shared" si="6"/>
        <v>27</v>
      </c>
      <c r="U32" t="str">
        <f t="shared" si="7"/>
        <v>OK</v>
      </c>
      <c r="V32" t="str">
        <f t="shared" si="8"/>
        <v>OK</v>
      </c>
      <c r="W32" t="str">
        <f t="shared" si="9"/>
        <v>OK</v>
      </c>
    </row>
    <row r="33" spans="1:23">
      <c r="A33">
        <v>27</v>
      </c>
      <c r="B33">
        <v>8</v>
      </c>
      <c r="E33">
        <f t="shared" si="10"/>
        <v>224</v>
      </c>
      <c r="F33">
        <f t="shared" si="14"/>
        <v>32768</v>
      </c>
      <c r="G33">
        <f t="shared" si="2"/>
        <v>1048576</v>
      </c>
      <c r="I33" t="str">
        <f t="shared" si="3"/>
        <v>{224,32768,1048576,27},</v>
      </c>
      <c r="K33">
        <f t="shared" si="1"/>
        <v>0.21875</v>
      </c>
      <c r="M33">
        <f t="shared" si="11"/>
        <v>223</v>
      </c>
      <c r="N33">
        <f t="shared" si="12"/>
        <v>224</v>
      </c>
      <c r="O33">
        <f t="shared" si="13"/>
        <v>225</v>
      </c>
      <c r="Q33">
        <f t="shared" si="4"/>
        <v>27</v>
      </c>
      <c r="R33">
        <f t="shared" si="5"/>
        <v>27</v>
      </c>
      <c r="S33">
        <f t="shared" si="6"/>
        <v>28</v>
      </c>
      <c r="U33" t="str">
        <f t="shared" si="7"/>
        <v>OK</v>
      </c>
      <c r="V33" t="str">
        <f t="shared" si="8"/>
        <v>OK</v>
      </c>
      <c r="W33" t="str">
        <f t="shared" si="9"/>
        <v>OK</v>
      </c>
    </row>
    <row r="34" spans="1:23">
      <c r="A34">
        <v>28</v>
      </c>
      <c r="B34">
        <v>8</v>
      </c>
      <c r="E34">
        <f t="shared" si="10"/>
        <v>232</v>
      </c>
      <c r="F34">
        <f t="shared" si="14"/>
        <v>32768</v>
      </c>
      <c r="G34">
        <f t="shared" si="2"/>
        <v>1048576</v>
      </c>
      <c r="I34" t="str">
        <f t="shared" si="3"/>
        <v>{232,32768,1048576,28},</v>
      </c>
      <c r="K34">
        <f t="shared" si="1"/>
        <v>0.2265625</v>
      </c>
      <c r="M34">
        <f t="shared" si="11"/>
        <v>231</v>
      </c>
      <c r="N34">
        <f t="shared" si="12"/>
        <v>232</v>
      </c>
      <c r="O34">
        <f t="shared" si="13"/>
        <v>233</v>
      </c>
      <c r="Q34">
        <f t="shared" si="4"/>
        <v>28</v>
      </c>
      <c r="R34">
        <f t="shared" si="5"/>
        <v>28</v>
      </c>
      <c r="S34">
        <f t="shared" si="6"/>
        <v>29</v>
      </c>
      <c r="U34" t="str">
        <f t="shared" si="7"/>
        <v>OK</v>
      </c>
      <c r="V34" t="str">
        <f t="shared" si="8"/>
        <v>OK</v>
      </c>
      <c r="W34" t="str">
        <f t="shared" si="9"/>
        <v>OK</v>
      </c>
    </row>
    <row r="35" spans="1:23">
      <c r="A35">
        <v>29</v>
      </c>
      <c r="B35">
        <v>8</v>
      </c>
      <c r="E35">
        <f t="shared" si="10"/>
        <v>240</v>
      </c>
      <c r="F35">
        <f t="shared" si="14"/>
        <v>32768</v>
      </c>
      <c r="G35">
        <f t="shared" si="2"/>
        <v>1048576</v>
      </c>
      <c r="I35" t="str">
        <f t="shared" si="3"/>
        <v>{240,32768,1048576,29},</v>
      </c>
      <c r="K35">
        <f t="shared" si="1"/>
        <v>0.234375</v>
      </c>
      <c r="M35">
        <f t="shared" si="11"/>
        <v>239</v>
      </c>
      <c r="N35">
        <f t="shared" si="12"/>
        <v>240</v>
      </c>
      <c r="O35">
        <f t="shared" si="13"/>
        <v>241</v>
      </c>
      <c r="Q35">
        <f t="shared" si="4"/>
        <v>29</v>
      </c>
      <c r="R35">
        <f t="shared" si="5"/>
        <v>29</v>
      </c>
      <c r="S35">
        <f t="shared" si="6"/>
        <v>30</v>
      </c>
      <c r="U35" t="str">
        <f t="shared" si="7"/>
        <v>OK</v>
      </c>
      <c r="V35" t="str">
        <f t="shared" si="8"/>
        <v>OK</v>
      </c>
      <c r="W35" t="str">
        <f t="shared" si="9"/>
        <v>OK</v>
      </c>
    </row>
    <row r="36" spans="1:23">
      <c r="A36">
        <v>30</v>
      </c>
      <c r="B36">
        <v>8</v>
      </c>
      <c r="E36">
        <f t="shared" si="10"/>
        <v>248</v>
      </c>
      <c r="F36">
        <f t="shared" si="14"/>
        <v>32768</v>
      </c>
      <c r="G36">
        <f t="shared" si="2"/>
        <v>1048576</v>
      </c>
      <c r="I36" t="str">
        <f t="shared" si="3"/>
        <v>{248,32768,1048576,30},</v>
      </c>
      <c r="K36">
        <f t="shared" si="1"/>
        <v>0.2421875</v>
      </c>
      <c r="M36">
        <f t="shared" si="11"/>
        <v>247</v>
      </c>
      <c r="N36">
        <f t="shared" si="12"/>
        <v>248</v>
      </c>
      <c r="O36">
        <f t="shared" si="13"/>
        <v>249</v>
      </c>
      <c r="Q36">
        <f t="shared" si="4"/>
        <v>30</v>
      </c>
      <c r="R36">
        <f t="shared" si="5"/>
        <v>30</v>
      </c>
      <c r="S36">
        <f t="shared" si="6"/>
        <v>31</v>
      </c>
      <c r="U36" t="str">
        <f t="shared" si="7"/>
        <v>OK</v>
      </c>
      <c r="V36" t="str">
        <f t="shared" si="8"/>
        <v>OK</v>
      </c>
      <c r="W36" t="str">
        <f t="shared" si="9"/>
        <v>OK</v>
      </c>
    </row>
    <row r="37" spans="1:23">
      <c r="A37">
        <v>31</v>
      </c>
      <c r="B37">
        <v>8</v>
      </c>
      <c r="E37">
        <f t="shared" si="10"/>
        <v>256</v>
      </c>
      <c r="F37">
        <f t="shared" si="14"/>
        <v>36864</v>
      </c>
      <c r="G37">
        <f t="shared" si="2"/>
        <v>1048576</v>
      </c>
      <c r="I37" t="str">
        <f t="shared" si="3"/>
        <v>{256,36864,1048576,31},</v>
      </c>
      <c r="K37">
        <f t="shared" si="1"/>
        <v>0.25</v>
      </c>
      <c r="M37">
        <f t="shared" si="11"/>
        <v>255</v>
      </c>
      <c r="N37">
        <f t="shared" si="12"/>
        <v>256</v>
      </c>
      <c r="O37">
        <f t="shared" si="13"/>
        <v>257</v>
      </c>
      <c r="Q37">
        <f t="shared" si="4"/>
        <v>31</v>
      </c>
      <c r="R37">
        <f t="shared" si="5"/>
        <v>31</v>
      </c>
      <c r="S37">
        <f t="shared" si="6"/>
        <v>32</v>
      </c>
      <c r="U37" t="str">
        <f t="shared" si="7"/>
        <v>OK</v>
      </c>
      <c r="V37" t="str">
        <f t="shared" si="8"/>
        <v>OK</v>
      </c>
      <c r="W37" t="str">
        <f t="shared" si="9"/>
        <v>OK</v>
      </c>
    </row>
    <row r="38" spans="1:23">
      <c r="A38">
        <v>32</v>
      </c>
      <c r="B38">
        <v>8</v>
      </c>
      <c r="E38">
        <f t="shared" si="10"/>
        <v>264</v>
      </c>
      <c r="F38">
        <f t="shared" si="14"/>
        <v>36864</v>
      </c>
      <c r="G38">
        <f t="shared" si="2"/>
        <v>1048576</v>
      </c>
      <c r="I38" t="str">
        <f t="shared" si="3"/>
        <v>{264,36864,1048576,32},</v>
      </c>
      <c r="K38">
        <f t="shared" si="1"/>
        <v>0.2578125</v>
      </c>
      <c r="M38">
        <f t="shared" si="11"/>
        <v>263</v>
      </c>
      <c r="N38">
        <f t="shared" si="12"/>
        <v>264</v>
      </c>
      <c r="O38">
        <f t="shared" si="13"/>
        <v>265</v>
      </c>
      <c r="Q38">
        <f t="shared" si="4"/>
        <v>32</v>
      </c>
      <c r="R38">
        <f t="shared" si="5"/>
        <v>32</v>
      </c>
      <c r="S38">
        <f t="shared" si="6"/>
        <v>33</v>
      </c>
      <c r="U38" t="str">
        <f t="shared" si="7"/>
        <v>OK</v>
      </c>
      <c r="V38" t="str">
        <f t="shared" si="8"/>
        <v>OK</v>
      </c>
      <c r="W38" t="str">
        <f t="shared" si="9"/>
        <v>OK</v>
      </c>
    </row>
    <row r="39" spans="1:23">
      <c r="A39">
        <v>33</v>
      </c>
      <c r="B39">
        <v>8</v>
      </c>
      <c r="E39">
        <f t="shared" si="10"/>
        <v>272</v>
      </c>
      <c r="F39">
        <f t="shared" si="14"/>
        <v>36864</v>
      </c>
      <c r="G39">
        <f t="shared" si="2"/>
        <v>1048576</v>
      </c>
      <c r="I39" t="str">
        <f t="shared" si="3"/>
        <v>{272,36864,1048576,33},</v>
      </c>
      <c r="K39">
        <f t="shared" si="1"/>
        <v>0.265625</v>
      </c>
      <c r="M39">
        <f t="shared" si="11"/>
        <v>271</v>
      </c>
      <c r="N39">
        <f t="shared" si="12"/>
        <v>272</v>
      </c>
      <c r="O39">
        <f t="shared" si="13"/>
        <v>273</v>
      </c>
      <c r="Q39">
        <f t="shared" si="4"/>
        <v>33</v>
      </c>
      <c r="R39">
        <f t="shared" si="5"/>
        <v>33</v>
      </c>
      <c r="S39">
        <f t="shared" si="6"/>
        <v>34</v>
      </c>
      <c r="U39" t="str">
        <f t="shared" si="7"/>
        <v>OK</v>
      </c>
      <c r="V39" t="str">
        <f t="shared" si="8"/>
        <v>OK</v>
      </c>
      <c r="W39" t="str">
        <f t="shared" si="9"/>
        <v>OK</v>
      </c>
    </row>
    <row r="40" spans="1:23">
      <c r="A40">
        <v>34</v>
      </c>
      <c r="B40">
        <v>8</v>
      </c>
      <c r="E40">
        <f t="shared" si="10"/>
        <v>280</v>
      </c>
      <c r="F40">
        <f t="shared" si="14"/>
        <v>36864</v>
      </c>
      <c r="G40">
        <f t="shared" si="2"/>
        <v>1048576</v>
      </c>
      <c r="I40" t="str">
        <f t="shared" si="3"/>
        <v>{280,36864,1048576,34},</v>
      </c>
      <c r="K40">
        <f t="shared" si="1"/>
        <v>0.2734375</v>
      </c>
      <c r="M40">
        <f t="shared" si="11"/>
        <v>279</v>
      </c>
      <c r="N40">
        <f t="shared" si="12"/>
        <v>280</v>
      </c>
      <c r="O40">
        <f t="shared" si="13"/>
        <v>281</v>
      </c>
      <c r="Q40">
        <f t="shared" si="4"/>
        <v>34</v>
      </c>
      <c r="R40">
        <f t="shared" si="5"/>
        <v>34</v>
      </c>
      <c r="S40">
        <f t="shared" si="6"/>
        <v>35</v>
      </c>
      <c r="U40" t="str">
        <f t="shared" si="7"/>
        <v>OK</v>
      </c>
      <c r="V40" t="str">
        <f t="shared" si="8"/>
        <v>OK</v>
      </c>
      <c r="W40" t="str">
        <f t="shared" si="9"/>
        <v>OK</v>
      </c>
    </row>
    <row r="41" spans="1:23">
      <c r="A41">
        <v>35</v>
      </c>
      <c r="B41">
        <v>8</v>
      </c>
      <c r="E41">
        <f t="shared" si="10"/>
        <v>288</v>
      </c>
      <c r="F41">
        <f t="shared" si="14"/>
        <v>40960</v>
      </c>
      <c r="G41">
        <f t="shared" si="2"/>
        <v>1048576</v>
      </c>
      <c r="I41" t="str">
        <f t="shared" si="3"/>
        <v>{288,40960,1048576,35},</v>
      </c>
      <c r="K41">
        <f t="shared" si="1"/>
        <v>0.28125</v>
      </c>
      <c r="M41">
        <f t="shared" si="11"/>
        <v>287</v>
      </c>
      <c r="N41">
        <f t="shared" si="12"/>
        <v>288</v>
      </c>
      <c r="O41">
        <f t="shared" si="13"/>
        <v>289</v>
      </c>
      <c r="Q41">
        <f t="shared" si="4"/>
        <v>35</v>
      </c>
      <c r="R41">
        <f t="shared" si="5"/>
        <v>35</v>
      </c>
      <c r="S41">
        <f t="shared" si="6"/>
        <v>36</v>
      </c>
      <c r="U41" t="str">
        <f t="shared" si="7"/>
        <v>OK</v>
      </c>
      <c r="V41" t="str">
        <f t="shared" si="8"/>
        <v>OK</v>
      </c>
      <c r="W41" t="str">
        <f t="shared" si="9"/>
        <v>OK</v>
      </c>
    </row>
    <row r="42" spans="1:23">
      <c r="A42">
        <v>36</v>
      </c>
      <c r="B42">
        <v>8</v>
      </c>
      <c r="E42">
        <f t="shared" si="10"/>
        <v>296</v>
      </c>
      <c r="F42">
        <f t="shared" si="14"/>
        <v>40960</v>
      </c>
      <c r="G42">
        <f t="shared" si="2"/>
        <v>1048576</v>
      </c>
      <c r="I42" t="str">
        <f t="shared" si="3"/>
        <v>{296,40960,1048576,36},</v>
      </c>
      <c r="K42">
        <f t="shared" si="1"/>
        <v>0.2890625</v>
      </c>
      <c r="M42">
        <f t="shared" si="11"/>
        <v>295</v>
      </c>
      <c r="N42">
        <f t="shared" si="12"/>
        <v>296</v>
      </c>
      <c r="O42">
        <f t="shared" si="13"/>
        <v>297</v>
      </c>
      <c r="Q42">
        <f t="shared" si="4"/>
        <v>36</v>
      </c>
      <c r="R42">
        <f t="shared" si="5"/>
        <v>36</v>
      </c>
      <c r="S42">
        <f t="shared" si="6"/>
        <v>37</v>
      </c>
      <c r="U42" t="str">
        <f t="shared" si="7"/>
        <v>OK</v>
      </c>
      <c r="V42" t="str">
        <f t="shared" si="8"/>
        <v>OK</v>
      </c>
      <c r="W42" t="str">
        <f t="shared" si="9"/>
        <v>OK</v>
      </c>
    </row>
    <row r="43" spans="1:23">
      <c r="A43">
        <v>37</v>
      </c>
      <c r="B43">
        <v>8</v>
      </c>
      <c r="E43">
        <f t="shared" si="10"/>
        <v>304</v>
      </c>
      <c r="F43">
        <f t="shared" si="14"/>
        <v>40960</v>
      </c>
      <c r="G43">
        <f t="shared" si="2"/>
        <v>1048576</v>
      </c>
      <c r="I43" t="str">
        <f t="shared" si="3"/>
        <v>{304,40960,1048576,37},</v>
      </c>
      <c r="K43">
        <f t="shared" si="1"/>
        <v>0.296875</v>
      </c>
      <c r="M43">
        <f t="shared" si="11"/>
        <v>303</v>
      </c>
      <c r="N43">
        <f t="shared" si="12"/>
        <v>304</v>
      </c>
      <c r="O43">
        <f t="shared" si="13"/>
        <v>305</v>
      </c>
      <c r="Q43">
        <f t="shared" si="4"/>
        <v>37</v>
      </c>
      <c r="R43">
        <f t="shared" si="5"/>
        <v>37</v>
      </c>
      <c r="S43">
        <f t="shared" si="6"/>
        <v>38</v>
      </c>
      <c r="U43" t="str">
        <f t="shared" si="7"/>
        <v>OK</v>
      </c>
      <c r="V43" t="str">
        <f t="shared" si="8"/>
        <v>OK</v>
      </c>
      <c r="W43" t="str">
        <f t="shared" si="9"/>
        <v>OK</v>
      </c>
    </row>
    <row r="44" spans="1:23">
      <c r="A44">
        <v>38</v>
      </c>
      <c r="B44">
        <v>8</v>
      </c>
      <c r="E44">
        <f t="shared" si="10"/>
        <v>312</v>
      </c>
      <c r="F44">
        <f t="shared" si="14"/>
        <v>40960</v>
      </c>
      <c r="G44">
        <f t="shared" si="2"/>
        <v>1048576</v>
      </c>
      <c r="I44" t="str">
        <f t="shared" si="3"/>
        <v>{312,40960,1048576,38},</v>
      </c>
      <c r="K44">
        <f t="shared" si="1"/>
        <v>0.3046875</v>
      </c>
      <c r="M44">
        <f t="shared" si="11"/>
        <v>311</v>
      </c>
      <c r="N44">
        <f t="shared" si="12"/>
        <v>312</v>
      </c>
      <c r="O44">
        <f t="shared" si="13"/>
        <v>313</v>
      </c>
      <c r="Q44">
        <f t="shared" si="4"/>
        <v>38</v>
      </c>
      <c r="R44">
        <f t="shared" si="5"/>
        <v>38</v>
      </c>
      <c r="S44">
        <f t="shared" si="6"/>
        <v>39</v>
      </c>
      <c r="U44" t="str">
        <f t="shared" si="7"/>
        <v>OK</v>
      </c>
      <c r="V44" t="str">
        <f t="shared" si="8"/>
        <v>OK</v>
      </c>
      <c r="W44" t="str">
        <f t="shared" si="9"/>
        <v>OK</v>
      </c>
    </row>
    <row r="45" spans="1:23">
      <c r="A45">
        <v>39</v>
      </c>
      <c r="B45">
        <v>8</v>
      </c>
      <c r="E45">
        <f t="shared" si="10"/>
        <v>320</v>
      </c>
      <c r="F45">
        <f t="shared" si="14"/>
        <v>45056</v>
      </c>
      <c r="G45">
        <f t="shared" si="2"/>
        <v>1048576</v>
      </c>
      <c r="I45" t="str">
        <f t="shared" si="3"/>
        <v>{320,45056,1048576,39},</v>
      </c>
      <c r="K45">
        <f t="shared" si="1"/>
        <v>0.3125</v>
      </c>
      <c r="M45">
        <f t="shared" si="11"/>
        <v>319</v>
      </c>
      <c r="N45">
        <f t="shared" si="12"/>
        <v>320</v>
      </c>
      <c r="O45">
        <f t="shared" si="13"/>
        <v>321</v>
      </c>
      <c r="Q45">
        <f t="shared" si="4"/>
        <v>39</v>
      </c>
      <c r="R45">
        <f t="shared" si="5"/>
        <v>39</v>
      </c>
      <c r="S45">
        <f t="shared" si="6"/>
        <v>40</v>
      </c>
      <c r="U45" t="str">
        <f t="shared" si="7"/>
        <v>OK</v>
      </c>
      <c r="V45" t="str">
        <f t="shared" si="8"/>
        <v>OK</v>
      </c>
      <c r="W45" t="str">
        <f t="shared" si="9"/>
        <v>OK</v>
      </c>
    </row>
    <row r="46" spans="1:23">
      <c r="A46">
        <v>40</v>
      </c>
      <c r="B46">
        <v>8</v>
      </c>
      <c r="E46">
        <f t="shared" si="10"/>
        <v>328</v>
      </c>
      <c r="F46">
        <f t="shared" si="14"/>
        <v>45056</v>
      </c>
      <c r="G46">
        <f t="shared" si="2"/>
        <v>1048576</v>
      </c>
      <c r="I46" t="str">
        <f t="shared" si="3"/>
        <v>{328,45056,1048576,40},</v>
      </c>
      <c r="K46">
        <f t="shared" si="1"/>
        <v>0.3203125</v>
      </c>
      <c r="M46">
        <f t="shared" si="11"/>
        <v>327</v>
      </c>
      <c r="N46">
        <f t="shared" si="12"/>
        <v>328</v>
      </c>
      <c r="O46">
        <f t="shared" si="13"/>
        <v>329</v>
      </c>
      <c r="Q46">
        <f t="shared" si="4"/>
        <v>40</v>
      </c>
      <c r="R46">
        <f t="shared" si="5"/>
        <v>40</v>
      </c>
      <c r="S46">
        <f t="shared" si="6"/>
        <v>41</v>
      </c>
      <c r="U46" t="str">
        <f t="shared" si="7"/>
        <v>OK</v>
      </c>
      <c r="V46" t="str">
        <f t="shared" si="8"/>
        <v>OK</v>
      </c>
      <c r="W46" t="str">
        <f t="shared" si="9"/>
        <v>OK</v>
      </c>
    </row>
    <row r="47" spans="1:23">
      <c r="A47">
        <v>41</v>
      </c>
      <c r="B47">
        <v>8</v>
      </c>
      <c r="E47">
        <f t="shared" si="10"/>
        <v>336</v>
      </c>
      <c r="F47">
        <f t="shared" si="14"/>
        <v>45056</v>
      </c>
      <c r="G47">
        <f t="shared" si="2"/>
        <v>1048576</v>
      </c>
      <c r="I47" t="str">
        <f t="shared" si="3"/>
        <v>{336,45056,1048576,41},</v>
      </c>
      <c r="K47">
        <f t="shared" si="1"/>
        <v>0.328125</v>
      </c>
      <c r="M47">
        <f t="shared" si="11"/>
        <v>335</v>
      </c>
      <c r="N47">
        <f t="shared" si="12"/>
        <v>336</v>
      </c>
      <c r="O47">
        <f t="shared" si="13"/>
        <v>337</v>
      </c>
      <c r="Q47">
        <f t="shared" si="4"/>
        <v>41</v>
      </c>
      <c r="R47">
        <f t="shared" si="5"/>
        <v>41</v>
      </c>
      <c r="S47">
        <f t="shared" si="6"/>
        <v>42</v>
      </c>
      <c r="U47" t="str">
        <f t="shared" si="7"/>
        <v>OK</v>
      </c>
      <c r="V47" t="str">
        <f t="shared" si="8"/>
        <v>OK</v>
      </c>
      <c r="W47" t="str">
        <f t="shared" si="9"/>
        <v>OK</v>
      </c>
    </row>
    <row r="48" spans="1:23">
      <c r="A48">
        <v>42</v>
      </c>
      <c r="B48">
        <v>8</v>
      </c>
      <c r="E48">
        <f t="shared" si="10"/>
        <v>344</v>
      </c>
      <c r="F48">
        <f t="shared" si="14"/>
        <v>45056</v>
      </c>
      <c r="G48">
        <f t="shared" si="2"/>
        <v>1048576</v>
      </c>
      <c r="I48" t="str">
        <f t="shared" si="3"/>
        <v>{344,45056,1048576,42},</v>
      </c>
      <c r="K48">
        <f t="shared" si="1"/>
        <v>0.3359375</v>
      </c>
      <c r="M48">
        <f t="shared" si="11"/>
        <v>343</v>
      </c>
      <c r="N48">
        <f t="shared" si="12"/>
        <v>344</v>
      </c>
      <c r="O48">
        <f t="shared" si="13"/>
        <v>345</v>
      </c>
      <c r="Q48">
        <f t="shared" si="4"/>
        <v>42</v>
      </c>
      <c r="R48">
        <f t="shared" si="5"/>
        <v>42</v>
      </c>
      <c r="S48">
        <f t="shared" si="6"/>
        <v>43</v>
      </c>
      <c r="U48" t="str">
        <f t="shared" si="7"/>
        <v>OK</v>
      </c>
      <c r="V48" t="str">
        <f t="shared" si="8"/>
        <v>OK</v>
      </c>
      <c r="W48" t="str">
        <f t="shared" si="9"/>
        <v>OK</v>
      </c>
    </row>
    <row r="49" spans="1:23">
      <c r="A49">
        <v>43</v>
      </c>
      <c r="B49">
        <v>8</v>
      </c>
      <c r="E49">
        <f t="shared" si="10"/>
        <v>352</v>
      </c>
      <c r="F49">
        <f t="shared" si="14"/>
        <v>49152</v>
      </c>
      <c r="G49">
        <f t="shared" si="2"/>
        <v>1048576</v>
      </c>
      <c r="I49" t="str">
        <f t="shared" si="3"/>
        <v>{352,49152,1048576,43},</v>
      </c>
      <c r="K49">
        <f t="shared" si="1"/>
        <v>0.34375</v>
      </c>
      <c r="M49">
        <f t="shared" si="11"/>
        <v>351</v>
      </c>
      <c r="N49">
        <f t="shared" si="12"/>
        <v>352</v>
      </c>
      <c r="O49">
        <f t="shared" si="13"/>
        <v>353</v>
      </c>
      <c r="Q49">
        <f t="shared" si="4"/>
        <v>43</v>
      </c>
      <c r="R49">
        <f t="shared" si="5"/>
        <v>43</v>
      </c>
      <c r="S49">
        <f t="shared" si="6"/>
        <v>44</v>
      </c>
      <c r="U49" t="str">
        <f t="shared" si="7"/>
        <v>OK</v>
      </c>
      <c r="V49" t="str">
        <f t="shared" si="8"/>
        <v>OK</v>
      </c>
      <c r="W49" t="str">
        <f t="shared" si="9"/>
        <v>OK</v>
      </c>
    </row>
    <row r="50" spans="1:23">
      <c r="A50">
        <v>44</v>
      </c>
      <c r="B50">
        <v>8</v>
      </c>
      <c r="E50">
        <f t="shared" si="10"/>
        <v>360</v>
      </c>
      <c r="F50">
        <f t="shared" si="14"/>
        <v>49152</v>
      </c>
      <c r="G50">
        <f t="shared" si="2"/>
        <v>1048576</v>
      </c>
      <c r="I50" t="str">
        <f t="shared" si="3"/>
        <v>{360,49152,1048576,44},</v>
      </c>
      <c r="K50">
        <f t="shared" si="1"/>
        <v>0.3515625</v>
      </c>
      <c r="M50">
        <f t="shared" si="11"/>
        <v>359</v>
      </c>
      <c r="N50">
        <f t="shared" si="12"/>
        <v>360</v>
      </c>
      <c r="O50">
        <f t="shared" si="13"/>
        <v>361</v>
      </c>
      <c r="Q50">
        <f t="shared" si="4"/>
        <v>44</v>
      </c>
      <c r="R50">
        <f t="shared" si="5"/>
        <v>44</v>
      </c>
      <c r="S50">
        <f t="shared" si="6"/>
        <v>45</v>
      </c>
      <c r="U50" t="str">
        <f t="shared" si="7"/>
        <v>OK</v>
      </c>
      <c r="V50" t="str">
        <f t="shared" si="8"/>
        <v>OK</v>
      </c>
      <c r="W50" t="str">
        <f t="shared" si="9"/>
        <v>OK</v>
      </c>
    </row>
    <row r="51" spans="1:23">
      <c r="A51">
        <v>45</v>
      </c>
      <c r="B51">
        <v>8</v>
      </c>
      <c r="E51">
        <f t="shared" si="10"/>
        <v>368</v>
      </c>
      <c r="F51">
        <f t="shared" si="14"/>
        <v>49152</v>
      </c>
      <c r="G51">
        <f t="shared" si="2"/>
        <v>1048576</v>
      </c>
      <c r="I51" t="str">
        <f t="shared" si="3"/>
        <v>{368,49152,1048576,45},</v>
      </c>
      <c r="K51">
        <f t="shared" si="1"/>
        <v>0.359375</v>
      </c>
      <c r="M51">
        <f t="shared" si="11"/>
        <v>367</v>
      </c>
      <c r="N51">
        <f t="shared" si="12"/>
        <v>368</v>
      </c>
      <c r="O51">
        <f t="shared" si="13"/>
        <v>369</v>
      </c>
      <c r="Q51">
        <f t="shared" si="4"/>
        <v>45</v>
      </c>
      <c r="R51">
        <f t="shared" si="5"/>
        <v>45</v>
      </c>
      <c r="S51">
        <f t="shared" si="6"/>
        <v>46</v>
      </c>
      <c r="U51" t="str">
        <f t="shared" si="7"/>
        <v>OK</v>
      </c>
      <c r="V51" t="str">
        <f t="shared" si="8"/>
        <v>OK</v>
      </c>
      <c r="W51" t="str">
        <f t="shared" si="9"/>
        <v>OK</v>
      </c>
    </row>
    <row r="52" spans="1:23">
      <c r="A52">
        <v>46</v>
      </c>
      <c r="B52">
        <v>8</v>
      </c>
      <c r="E52">
        <f t="shared" si="10"/>
        <v>376</v>
      </c>
      <c r="F52">
        <f t="shared" si="14"/>
        <v>49152</v>
      </c>
      <c r="G52">
        <f t="shared" si="2"/>
        <v>1048576</v>
      </c>
      <c r="I52" t="str">
        <f t="shared" si="3"/>
        <v>{376,49152,1048576,46},</v>
      </c>
      <c r="K52">
        <f t="shared" si="1"/>
        <v>0.3671875</v>
      </c>
      <c r="M52">
        <f t="shared" si="11"/>
        <v>375</v>
      </c>
      <c r="N52">
        <f t="shared" si="12"/>
        <v>376</v>
      </c>
      <c r="O52">
        <f t="shared" si="13"/>
        <v>377</v>
      </c>
      <c r="Q52">
        <f t="shared" si="4"/>
        <v>46</v>
      </c>
      <c r="R52">
        <f t="shared" si="5"/>
        <v>46</v>
      </c>
      <c r="S52">
        <f t="shared" si="6"/>
        <v>47</v>
      </c>
      <c r="U52" t="str">
        <f t="shared" si="7"/>
        <v>OK</v>
      </c>
      <c r="V52" t="str">
        <f t="shared" si="8"/>
        <v>OK</v>
      </c>
      <c r="W52" t="str">
        <f t="shared" si="9"/>
        <v>OK</v>
      </c>
    </row>
    <row r="53" spans="1:23">
      <c r="A53">
        <v>47</v>
      </c>
      <c r="B53">
        <v>8</v>
      </c>
      <c r="E53">
        <f t="shared" si="10"/>
        <v>384</v>
      </c>
      <c r="F53">
        <f t="shared" si="14"/>
        <v>53248</v>
      </c>
      <c r="G53">
        <f t="shared" si="2"/>
        <v>1048576</v>
      </c>
      <c r="I53" t="str">
        <f t="shared" si="3"/>
        <v>{384,53248,1048576,47},</v>
      </c>
      <c r="K53">
        <f t="shared" si="1"/>
        <v>0.375</v>
      </c>
      <c r="M53">
        <f t="shared" si="11"/>
        <v>383</v>
      </c>
      <c r="N53">
        <f t="shared" si="12"/>
        <v>384</v>
      </c>
      <c r="O53">
        <f t="shared" si="13"/>
        <v>385</v>
      </c>
      <c r="Q53">
        <f t="shared" si="4"/>
        <v>47</v>
      </c>
      <c r="R53">
        <f t="shared" si="5"/>
        <v>47</v>
      </c>
      <c r="S53">
        <f t="shared" si="6"/>
        <v>48</v>
      </c>
      <c r="U53" t="str">
        <f t="shared" si="7"/>
        <v>OK</v>
      </c>
      <c r="V53" t="str">
        <f t="shared" si="8"/>
        <v>OK</v>
      </c>
      <c r="W53" t="str">
        <f t="shared" si="9"/>
        <v>OK</v>
      </c>
    </row>
    <row r="54" spans="1:23">
      <c r="A54">
        <v>48</v>
      </c>
      <c r="B54">
        <v>8</v>
      </c>
      <c r="E54">
        <f t="shared" si="10"/>
        <v>392</v>
      </c>
      <c r="F54">
        <f t="shared" si="14"/>
        <v>53248</v>
      </c>
      <c r="G54">
        <f t="shared" si="2"/>
        <v>1048576</v>
      </c>
      <c r="I54" t="str">
        <f t="shared" si="3"/>
        <v>{392,53248,1048576,48},</v>
      </c>
      <c r="K54">
        <f t="shared" si="1"/>
        <v>0.3828125</v>
      </c>
      <c r="M54">
        <f t="shared" si="11"/>
        <v>391</v>
      </c>
      <c r="N54">
        <f t="shared" si="12"/>
        <v>392</v>
      </c>
      <c r="O54">
        <f t="shared" si="13"/>
        <v>393</v>
      </c>
      <c r="Q54">
        <f t="shared" si="4"/>
        <v>48</v>
      </c>
      <c r="R54">
        <f t="shared" si="5"/>
        <v>48</v>
      </c>
      <c r="S54">
        <f t="shared" si="6"/>
        <v>49</v>
      </c>
      <c r="U54" t="str">
        <f t="shared" si="7"/>
        <v>OK</v>
      </c>
      <c r="V54" t="str">
        <f t="shared" si="8"/>
        <v>OK</v>
      </c>
      <c r="W54" t="str">
        <f t="shared" si="9"/>
        <v>OK</v>
      </c>
    </row>
    <row r="55" spans="1:23">
      <c r="A55">
        <v>49</v>
      </c>
      <c r="B55">
        <v>8</v>
      </c>
      <c r="E55">
        <f t="shared" si="10"/>
        <v>400</v>
      </c>
      <c r="F55">
        <f t="shared" si="14"/>
        <v>53248</v>
      </c>
      <c r="G55">
        <f t="shared" si="2"/>
        <v>1048576</v>
      </c>
      <c r="I55" t="str">
        <f t="shared" si="3"/>
        <v>{400,53248,1048576,49},</v>
      </c>
      <c r="K55">
        <f t="shared" si="1"/>
        <v>0.390625</v>
      </c>
      <c r="M55">
        <f t="shared" si="11"/>
        <v>399</v>
      </c>
      <c r="N55">
        <f t="shared" si="12"/>
        <v>400</v>
      </c>
      <c r="O55">
        <f t="shared" si="13"/>
        <v>401</v>
      </c>
      <c r="Q55">
        <f t="shared" si="4"/>
        <v>49</v>
      </c>
      <c r="R55">
        <f t="shared" si="5"/>
        <v>49</v>
      </c>
      <c r="S55">
        <f t="shared" si="6"/>
        <v>50</v>
      </c>
      <c r="U55" t="str">
        <f t="shared" si="7"/>
        <v>OK</v>
      </c>
      <c r="V55" t="str">
        <f t="shared" si="8"/>
        <v>OK</v>
      </c>
      <c r="W55" t="str">
        <f t="shared" si="9"/>
        <v>OK</v>
      </c>
    </row>
    <row r="56" spans="1:23">
      <c r="A56">
        <v>50</v>
      </c>
      <c r="B56">
        <v>8</v>
      </c>
      <c r="E56">
        <f t="shared" si="10"/>
        <v>408</v>
      </c>
      <c r="F56">
        <f t="shared" si="14"/>
        <v>53248</v>
      </c>
      <c r="G56">
        <f t="shared" si="2"/>
        <v>1048576</v>
      </c>
      <c r="I56" t="str">
        <f t="shared" si="3"/>
        <v>{408,53248,1048576,50},</v>
      </c>
      <c r="K56">
        <f t="shared" si="1"/>
        <v>0.3984375</v>
      </c>
      <c r="M56">
        <f t="shared" si="11"/>
        <v>407</v>
      </c>
      <c r="N56">
        <f t="shared" si="12"/>
        <v>408</v>
      </c>
      <c r="O56">
        <f t="shared" si="13"/>
        <v>409</v>
      </c>
      <c r="Q56">
        <f t="shared" si="4"/>
        <v>50</v>
      </c>
      <c r="R56">
        <f t="shared" si="5"/>
        <v>50</v>
      </c>
      <c r="S56">
        <f t="shared" si="6"/>
        <v>51</v>
      </c>
      <c r="U56" t="str">
        <f t="shared" si="7"/>
        <v>OK</v>
      </c>
      <c r="V56" t="str">
        <f t="shared" si="8"/>
        <v>OK</v>
      </c>
      <c r="W56" t="str">
        <f t="shared" si="9"/>
        <v>OK</v>
      </c>
    </row>
    <row r="57" spans="1:23">
      <c r="A57">
        <v>51</v>
      </c>
      <c r="B57">
        <v>8</v>
      </c>
      <c r="E57">
        <f t="shared" si="10"/>
        <v>416</v>
      </c>
      <c r="F57">
        <f t="shared" si="14"/>
        <v>57344</v>
      </c>
      <c r="G57">
        <f t="shared" si="2"/>
        <v>1048576</v>
      </c>
      <c r="I57" t="str">
        <f t="shared" si="3"/>
        <v>{416,57344,1048576,51},</v>
      </c>
      <c r="K57">
        <f t="shared" si="1"/>
        <v>0.40625</v>
      </c>
      <c r="M57">
        <f t="shared" si="11"/>
        <v>415</v>
      </c>
      <c r="N57">
        <f t="shared" si="12"/>
        <v>416</v>
      </c>
      <c r="O57">
        <f t="shared" si="13"/>
        <v>417</v>
      </c>
      <c r="Q57">
        <f t="shared" si="4"/>
        <v>51</v>
      </c>
      <c r="R57">
        <f t="shared" si="5"/>
        <v>51</v>
      </c>
      <c r="S57">
        <f t="shared" si="6"/>
        <v>52</v>
      </c>
      <c r="U57" t="str">
        <f t="shared" si="7"/>
        <v>OK</v>
      </c>
      <c r="V57" t="str">
        <f t="shared" si="8"/>
        <v>OK</v>
      </c>
      <c r="W57" t="str">
        <f t="shared" si="9"/>
        <v>OK</v>
      </c>
    </row>
    <row r="58" spans="1:23">
      <c r="A58">
        <v>52</v>
      </c>
      <c r="B58">
        <v>8</v>
      </c>
      <c r="E58">
        <f t="shared" si="10"/>
        <v>424</v>
      </c>
      <c r="F58">
        <f t="shared" si="14"/>
        <v>57344</v>
      </c>
      <c r="G58">
        <f t="shared" si="2"/>
        <v>1048576</v>
      </c>
      <c r="I58" t="str">
        <f t="shared" si="3"/>
        <v>{424,57344,1048576,52},</v>
      </c>
      <c r="K58">
        <f t="shared" si="1"/>
        <v>0.4140625</v>
      </c>
      <c r="M58">
        <f t="shared" si="11"/>
        <v>423</v>
      </c>
      <c r="N58">
        <f t="shared" si="12"/>
        <v>424</v>
      </c>
      <c r="O58">
        <f t="shared" si="13"/>
        <v>425</v>
      </c>
      <c r="Q58">
        <f t="shared" si="4"/>
        <v>52</v>
      </c>
      <c r="R58">
        <f t="shared" si="5"/>
        <v>52</v>
      </c>
      <c r="S58">
        <f t="shared" si="6"/>
        <v>53</v>
      </c>
      <c r="U58" t="str">
        <f t="shared" si="7"/>
        <v>OK</v>
      </c>
      <c r="V58" t="str">
        <f t="shared" si="8"/>
        <v>OK</v>
      </c>
      <c r="W58" t="str">
        <f t="shared" si="9"/>
        <v>OK</v>
      </c>
    </row>
    <row r="59" spans="1:23">
      <c r="A59">
        <v>53</v>
      </c>
      <c r="B59">
        <v>8</v>
      </c>
      <c r="E59">
        <f t="shared" si="10"/>
        <v>432</v>
      </c>
      <c r="F59">
        <f t="shared" si="14"/>
        <v>57344</v>
      </c>
      <c r="G59">
        <f t="shared" si="2"/>
        <v>1048576</v>
      </c>
      <c r="I59" t="str">
        <f t="shared" si="3"/>
        <v>{432,57344,1048576,53},</v>
      </c>
      <c r="K59">
        <f t="shared" si="1"/>
        <v>0.421875</v>
      </c>
      <c r="M59">
        <f t="shared" si="11"/>
        <v>431</v>
      </c>
      <c r="N59">
        <f t="shared" si="12"/>
        <v>432</v>
      </c>
      <c r="O59">
        <f t="shared" si="13"/>
        <v>433</v>
      </c>
      <c r="Q59">
        <f t="shared" si="4"/>
        <v>53</v>
      </c>
      <c r="R59">
        <f t="shared" si="5"/>
        <v>53</v>
      </c>
      <c r="S59">
        <f t="shared" si="6"/>
        <v>54</v>
      </c>
      <c r="U59" t="str">
        <f t="shared" si="7"/>
        <v>OK</v>
      </c>
      <c r="V59" t="str">
        <f t="shared" si="8"/>
        <v>OK</v>
      </c>
      <c r="W59" t="str">
        <f t="shared" si="9"/>
        <v>OK</v>
      </c>
    </row>
    <row r="60" spans="1:23">
      <c r="A60">
        <v>54</v>
      </c>
      <c r="B60">
        <v>8</v>
      </c>
      <c r="E60">
        <f t="shared" si="10"/>
        <v>440</v>
      </c>
      <c r="F60">
        <f t="shared" si="14"/>
        <v>57344</v>
      </c>
      <c r="G60">
        <f t="shared" si="2"/>
        <v>1048576</v>
      </c>
      <c r="I60" t="str">
        <f t="shared" si="3"/>
        <v>{440,57344,1048576,54},</v>
      </c>
      <c r="K60">
        <f t="shared" si="1"/>
        <v>0.4296875</v>
      </c>
      <c r="M60">
        <f t="shared" si="11"/>
        <v>439</v>
      </c>
      <c r="N60">
        <f t="shared" si="12"/>
        <v>440</v>
      </c>
      <c r="O60">
        <f t="shared" si="13"/>
        <v>441</v>
      </c>
      <c r="Q60">
        <f t="shared" si="4"/>
        <v>54</v>
      </c>
      <c r="R60">
        <f t="shared" si="5"/>
        <v>54</v>
      </c>
      <c r="S60">
        <f t="shared" si="6"/>
        <v>55</v>
      </c>
      <c r="U60" t="str">
        <f t="shared" si="7"/>
        <v>OK</v>
      </c>
      <c r="V60" t="str">
        <f t="shared" si="8"/>
        <v>OK</v>
      </c>
      <c r="W60" t="str">
        <f t="shared" si="9"/>
        <v>OK</v>
      </c>
    </row>
    <row r="61" spans="1:23">
      <c r="A61">
        <v>55</v>
      </c>
      <c r="B61">
        <v>8</v>
      </c>
      <c r="E61">
        <f t="shared" si="10"/>
        <v>448</v>
      </c>
      <c r="F61">
        <f t="shared" si="14"/>
        <v>61440</v>
      </c>
      <c r="G61">
        <f t="shared" si="2"/>
        <v>1048576</v>
      </c>
      <c r="I61" t="str">
        <f t="shared" si="3"/>
        <v>{448,61440,1048576,55},</v>
      </c>
      <c r="K61">
        <f t="shared" si="1"/>
        <v>0.4375</v>
      </c>
      <c r="M61">
        <f t="shared" si="11"/>
        <v>447</v>
      </c>
      <c r="N61">
        <f t="shared" si="12"/>
        <v>448</v>
      </c>
      <c r="O61">
        <f t="shared" si="13"/>
        <v>449</v>
      </c>
      <c r="Q61">
        <f t="shared" si="4"/>
        <v>55</v>
      </c>
      <c r="R61">
        <f t="shared" si="5"/>
        <v>55</v>
      </c>
      <c r="S61">
        <f t="shared" si="6"/>
        <v>56</v>
      </c>
      <c r="U61" t="str">
        <f t="shared" si="7"/>
        <v>OK</v>
      </c>
      <c r="V61" t="str">
        <f t="shared" si="8"/>
        <v>OK</v>
      </c>
      <c r="W61" t="str">
        <f t="shared" si="9"/>
        <v>OK</v>
      </c>
    </row>
    <row r="62" spans="1:23">
      <c r="A62">
        <v>56</v>
      </c>
      <c r="B62">
        <v>8</v>
      </c>
      <c r="E62">
        <f t="shared" si="10"/>
        <v>456</v>
      </c>
      <c r="F62">
        <f t="shared" si="14"/>
        <v>61440</v>
      </c>
      <c r="G62">
        <f t="shared" si="2"/>
        <v>1048576</v>
      </c>
      <c r="I62" t="str">
        <f t="shared" si="3"/>
        <v>{456,61440,1048576,56},</v>
      </c>
      <c r="K62">
        <f t="shared" si="1"/>
        <v>0.4453125</v>
      </c>
      <c r="M62">
        <f t="shared" si="11"/>
        <v>455</v>
      </c>
      <c r="N62">
        <f t="shared" si="12"/>
        <v>456</v>
      </c>
      <c r="O62">
        <f t="shared" si="13"/>
        <v>457</v>
      </c>
      <c r="Q62">
        <f t="shared" si="4"/>
        <v>56</v>
      </c>
      <c r="R62">
        <f t="shared" si="5"/>
        <v>56</v>
      </c>
      <c r="S62">
        <f t="shared" si="6"/>
        <v>57</v>
      </c>
      <c r="U62" t="str">
        <f t="shared" si="7"/>
        <v>OK</v>
      </c>
      <c r="V62" t="str">
        <f t="shared" si="8"/>
        <v>OK</v>
      </c>
      <c r="W62" t="str">
        <f t="shared" si="9"/>
        <v>OK</v>
      </c>
    </row>
    <row r="63" spans="1:23">
      <c r="A63">
        <v>57</v>
      </c>
      <c r="B63">
        <v>8</v>
      </c>
      <c r="E63">
        <f t="shared" si="10"/>
        <v>464</v>
      </c>
      <c r="F63">
        <f t="shared" si="14"/>
        <v>61440</v>
      </c>
      <c r="G63">
        <f t="shared" si="2"/>
        <v>1048576</v>
      </c>
      <c r="I63" t="str">
        <f t="shared" si="3"/>
        <v>{464,61440,1048576,57},</v>
      </c>
      <c r="K63">
        <f t="shared" si="1"/>
        <v>0.453125</v>
      </c>
      <c r="M63">
        <f t="shared" si="11"/>
        <v>463</v>
      </c>
      <c r="N63">
        <f t="shared" si="12"/>
        <v>464</v>
      </c>
      <c r="O63">
        <f t="shared" si="13"/>
        <v>465</v>
      </c>
      <c r="Q63">
        <f t="shared" si="4"/>
        <v>57</v>
      </c>
      <c r="R63">
        <f t="shared" si="5"/>
        <v>57</v>
      </c>
      <c r="S63">
        <f t="shared" si="6"/>
        <v>58</v>
      </c>
      <c r="U63" t="str">
        <f t="shared" si="7"/>
        <v>OK</v>
      </c>
      <c r="V63" t="str">
        <f t="shared" si="8"/>
        <v>OK</v>
      </c>
      <c r="W63" t="str">
        <f t="shared" si="9"/>
        <v>OK</v>
      </c>
    </row>
    <row r="64" spans="1:23">
      <c r="A64">
        <v>58</v>
      </c>
      <c r="B64">
        <v>8</v>
      </c>
      <c r="E64">
        <f t="shared" si="10"/>
        <v>472</v>
      </c>
      <c r="F64">
        <f t="shared" si="14"/>
        <v>61440</v>
      </c>
      <c r="G64">
        <f t="shared" si="2"/>
        <v>1048576</v>
      </c>
      <c r="I64" t="str">
        <f t="shared" si="3"/>
        <v>{472,61440,1048576,58},</v>
      </c>
      <c r="K64">
        <f t="shared" si="1"/>
        <v>0.4609375</v>
      </c>
      <c r="M64">
        <f t="shared" si="11"/>
        <v>471</v>
      </c>
      <c r="N64">
        <f t="shared" si="12"/>
        <v>472</v>
      </c>
      <c r="O64">
        <f t="shared" si="13"/>
        <v>473</v>
      </c>
      <c r="Q64">
        <f t="shared" si="4"/>
        <v>58</v>
      </c>
      <c r="R64">
        <f t="shared" si="5"/>
        <v>58</v>
      </c>
      <c r="S64">
        <f t="shared" si="6"/>
        <v>59</v>
      </c>
      <c r="U64" t="str">
        <f t="shared" si="7"/>
        <v>OK</v>
      </c>
      <c r="V64" t="str">
        <f t="shared" si="8"/>
        <v>OK</v>
      </c>
      <c r="W64" t="str">
        <f t="shared" si="9"/>
        <v>OK</v>
      </c>
    </row>
    <row r="65" spans="1:23">
      <c r="A65">
        <v>59</v>
      </c>
      <c r="B65">
        <v>8</v>
      </c>
      <c r="E65">
        <f t="shared" si="10"/>
        <v>480</v>
      </c>
      <c r="F65">
        <f t="shared" si="14"/>
        <v>65536</v>
      </c>
      <c r="G65">
        <f t="shared" si="2"/>
        <v>1048576</v>
      </c>
      <c r="I65" t="str">
        <f t="shared" si="3"/>
        <v>{480,65536,1048576,59},</v>
      </c>
      <c r="K65">
        <f t="shared" si="1"/>
        <v>0.46875</v>
      </c>
      <c r="M65">
        <f t="shared" si="11"/>
        <v>479</v>
      </c>
      <c r="N65">
        <f t="shared" si="12"/>
        <v>480</v>
      </c>
      <c r="O65">
        <f t="shared" si="13"/>
        <v>481</v>
      </c>
      <c r="Q65">
        <f t="shared" si="4"/>
        <v>59</v>
      </c>
      <c r="R65">
        <f t="shared" si="5"/>
        <v>59</v>
      </c>
      <c r="S65">
        <f t="shared" si="6"/>
        <v>60</v>
      </c>
      <c r="U65" t="str">
        <f t="shared" si="7"/>
        <v>OK</v>
      </c>
      <c r="V65" t="str">
        <f t="shared" si="8"/>
        <v>OK</v>
      </c>
      <c r="W65" t="str">
        <f t="shared" si="9"/>
        <v>OK</v>
      </c>
    </row>
    <row r="66" spans="1:23">
      <c r="A66">
        <v>60</v>
      </c>
      <c r="B66">
        <v>8</v>
      </c>
      <c r="E66">
        <f t="shared" si="10"/>
        <v>488</v>
      </c>
      <c r="F66">
        <f t="shared" si="14"/>
        <v>65536</v>
      </c>
      <c r="G66">
        <f t="shared" si="2"/>
        <v>1048576</v>
      </c>
      <c r="I66" t="str">
        <f t="shared" si="3"/>
        <v>{488,65536,1048576,60},</v>
      </c>
      <c r="K66">
        <f t="shared" si="1"/>
        <v>0.4765625</v>
      </c>
      <c r="M66">
        <f t="shared" si="11"/>
        <v>487</v>
      </c>
      <c r="N66">
        <f t="shared" si="12"/>
        <v>488</v>
      </c>
      <c r="O66">
        <f t="shared" si="13"/>
        <v>489</v>
      </c>
      <c r="Q66">
        <f t="shared" si="4"/>
        <v>60</v>
      </c>
      <c r="R66">
        <f t="shared" si="5"/>
        <v>60</v>
      </c>
      <c r="S66">
        <f t="shared" si="6"/>
        <v>61</v>
      </c>
      <c r="U66" t="str">
        <f t="shared" si="7"/>
        <v>OK</v>
      </c>
      <c r="V66" t="str">
        <f t="shared" si="8"/>
        <v>OK</v>
      </c>
      <c r="W66" t="str">
        <f t="shared" si="9"/>
        <v>OK</v>
      </c>
    </row>
    <row r="67" spans="1:23">
      <c r="A67">
        <v>61</v>
      </c>
      <c r="B67">
        <v>8</v>
      </c>
      <c r="E67">
        <f t="shared" si="10"/>
        <v>496</v>
      </c>
      <c r="F67">
        <f t="shared" si="14"/>
        <v>65536</v>
      </c>
      <c r="G67">
        <f t="shared" si="2"/>
        <v>1048576</v>
      </c>
      <c r="I67" t="str">
        <f t="shared" si="3"/>
        <v>{496,65536,1048576,61},</v>
      </c>
      <c r="K67">
        <f t="shared" si="1"/>
        <v>0.484375</v>
      </c>
      <c r="M67">
        <f t="shared" si="11"/>
        <v>495</v>
      </c>
      <c r="N67">
        <f t="shared" si="12"/>
        <v>496</v>
      </c>
      <c r="O67">
        <f t="shared" si="13"/>
        <v>497</v>
      </c>
      <c r="Q67">
        <f t="shared" si="4"/>
        <v>61</v>
      </c>
      <c r="R67">
        <f t="shared" si="5"/>
        <v>61</v>
      </c>
      <c r="S67">
        <f t="shared" si="6"/>
        <v>62</v>
      </c>
      <c r="U67" t="str">
        <f t="shared" si="7"/>
        <v>OK</v>
      </c>
      <c r="V67" t="str">
        <f t="shared" si="8"/>
        <v>OK</v>
      </c>
      <c r="W67" t="str">
        <f t="shared" si="9"/>
        <v>OK</v>
      </c>
    </row>
    <row r="68" spans="1:23">
      <c r="A68">
        <v>62</v>
      </c>
      <c r="B68">
        <v>8</v>
      </c>
      <c r="E68">
        <f t="shared" si="10"/>
        <v>504</v>
      </c>
      <c r="F68">
        <f t="shared" si="14"/>
        <v>65536</v>
      </c>
      <c r="G68">
        <f t="shared" si="2"/>
        <v>1048576</v>
      </c>
      <c r="I68" t="str">
        <f t="shared" si="3"/>
        <v>{504,65536,1048576,62},</v>
      </c>
      <c r="K68">
        <f t="shared" si="1"/>
        <v>0.4921875</v>
      </c>
      <c r="M68">
        <f t="shared" si="11"/>
        <v>503</v>
      </c>
      <c r="N68">
        <f t="shared" si="12"/>
        <v>504</v>
      </c>
      <c r="O68">
        <f t="shared" si="13"/>
        <v>505</v>
      </c>
      <c r="Q68">
        <f t="shared" si="4"/>
        <v>62</v>
      </c>
      <c r="R68">
        <f t="shared" si="5"/>
        <v>62</v>
      </c>
      <c r="S68">
        <f t="shared" si="6"/>
        <v>63</v>
      </c>
      <c r="U68" t="str">
        <f t="shared" si="7"/>
        <v>OK</v>
      </c>
      <c r="V68" t="str">
        <f t="shared" si="8"/>
        <v>OK</v>
      </c>
      <c r="W68" t="str">
        <f t="shared" si="9"/>
        <v>OK</v>
      </c>
    </row>
    <row r="69" spans="1:23">
      <c r="A69">
        <v>63</v>
      </c>
      <c r="B69">
        <v>8</v>
      </c>
      <c r="E69">
        <f t="shared" si="10"/>
        <v>512</v>
      </c>
      <c r="F69">
        <f>IF(E69*64 &gt; 65536, INT((E69*64+4096)/4096)*4096,65536)</f>
        <v>65536</v>
      </c>
      <c r="G69">
        <f t="shared" si="2"/>
        <v>1048576</v>
      </c>
      <c r="I69" t="str">
        <f t="shared" si="3"/>
        <v>{512,65536,1048576,63},</v>
      </c>
      <c r="K69">
        <f t="shared" si="1"/>
        <v>0.5</v>
      </c>
      <c r="M69">
        <f t="shared" si="11"/>
        <v>511</v>
      </c>
      <c r="N69">
        <f t="shared" si="12"/>
        <v>512</v>
      </c>
      <c r="O69">
        <f t="shared" si="13"/>
        <v>513</v>
      </c>
      <c r="Q69">
        <f t="shared" si="4"/>
        <v>63</v>
      </c>
      <c r="R69">
        <f t="shared" si="5"/>
        <v>63</v>
      </c>
      <c r="S69">
        <f t="shared" si="6"/>
        <v>64</v>
      </c>
      <c r="U69" t="str">
        <f t="shared" si="7"/>
        <v>OK</v>
      </c>
      <c r="V69" t="str">
        <f t="shared" si="8"/>
        <v>OK</v>
      </c>
      <c r="W69" t="str">
        <f t="shared" si="9"/>
        <v>OK</v>
      </c>
    </row>
    <row r="70" spans="1:23">
      <c r="A70" s="49">
        <v>64</v>
      </c>
      <c r="B70" s="49">
        <v>64</v>
      </c>
      <c r="C70" s="49"/>
      <c r="D70" s="49"/>
      <c r="E70" s="49">
        <f t="shared" si="10"/>
        <v>576</v>
      </c>
      <c r="F70" s="49">
        <f t="shared" ref="F70:F101" si="15">IF(E70*64 &gt; 65536, INT((E70*64+4096)/4096)*4096,65536)</f>
        <v>65536</v>
      </c>
      <c r="G70" s="49">
        <f>1024*1024*2</f>
        <v>2097152</v>
      </c>
      <c r="H70" s="49"/>
      <c r="I70" s="49" t="str">
        <f t="shared" si="3"/>
        <v>{576,65536,2097152,64},</v>
      </c>
      <c r="J70" s="49"/>
      <c r="K70">
        <f t="shared" ref="K70:K132" si="16">E70/1024</f>
        <v>0.5625</v>
      </c>
      <c r="L70" s="49"/>
      <c r="M70" s="49">
        <f t="shared" ref="M70:M133" si="17">E70-1</f>
        <v>575</v>
      </c>
      <c r="N70" s="49">
        <f t="shared" ref="N70:N133" si="18">E70</f>
        <v>576</v>
      </c>
      <c r="O70" s="49">
        <f t="shared" ref="O70:O133" si="19">E70+1</f>
        <v>577</v>
      </c>
      <c r="P70" s="49"/>
      <c r="Q70" s="49">
        <f>INT((M70-512-1)/64)+64</f>
        <v>64</v>
      </c>
      <c r="R70" s="49">
        <f t="shared" ref="R70:S70" si="20">INT((N70-512-1)/64)+64</f>
        <v>64</v>
      </c>
      <c r="S70" s="49">
        <f t="shared" si="20"/>
        <v>65</v>
      </c>
      <c r="T70" s="49"/>
      <c r="U70" s="49" t="str">
        <f t="shared" ref="U70:U133" si="21">IF(Q70=$A70,"OK","NG")</f>
        <v>OK</v>
      </c>
      <c r="V70" s="49" t="str">
        <f t="shared" ref="V70:V133" si="22">IF(R70=$A70,"OK","NG")</f>
        <v>OK</v>
      </c>
      <c r="W70" s="49" t="str">
        <f t="shared" ref="W70:W133" si="23">IF(S70=($A70+1),"OK","NG")</f>
        <v>OK</v>
      </c>
    </row>
    <row r="71" spans="1:23">
      <c r="A71" s="50">
        <v>65</v>
      </c>
      <c r="B71" s="50">
        <v>64</v>
      </c>
      <c r="C71" s="50"/>
      <c r="D71" s="50"/>
      <c r="E71" s="50">
        <f t="shared" si="10"/>
        <v>640</v>
      </c>
      <c r="F71" s="50">
        <f t="shared" si="15"/>
        <v>65536</v>
      </c>
      <c r="G71" s="50">
        <f t="shared" ref="G71:G76" si="24">1024*1024*2</f>
        <v>2097152</v>
      </c>
      <c r="H71" s="50"/>
      <c r="I71" s="50" t="str">
        <f t="shared" ref="I71:I133" si="25">"{"&amp; E71 &amp; ","&amp; F71 &amp; ","&amp; G71 &amp; ","&amp; A71 &amp; "},"</f>
        <v>{640,65536,2097152,65},</v>
      </c>
      <c r="J71" s="50"/>
      <c r="K71">
        <f t="shared" si="16"/>
        <v>0.625</v>
      </c>
      <c r="L71" s="50"/>
      <c r="M71" s="50">
        <f t="shared" si="17"/>
        <v>639</v>
      </c>
      <c r="N71" s="50">
        <f t="shared" si="18"/>
        <v>640</v>
      </c>
      <c r="O71" s="50">
        <f t="shared" si="19"/>
        <v>641</v>
      </c>
      <c r="P71" s="50"/>
      <c r="Q71" s="50">
        <f t="shared" ref="Q71:Q94" si="26">INT((M71-512-1)/64)+64</f>
        <v>65</v>
      </c>
      <c r="R71" s="50">
        <f t="shared" ref="R71:R93" si="27">INT((N71-512-1)/64)+64</f>
        <v>65</v>
      </c>
      <c r="S71" s="50">
        <f t="shared" ref="S71:S93" si="28">INT((O71-512-1)/64)+64</f>
        <v>66</v>
      </c>
      <c r="T71" s="50"/>
      <c r="U71" s="50" t="str">
        <f t="shared" si="21"/>
        <v>OK</v>
      </c>
      <c r="V71" s="50" t="str">
        <f t="shared" si="22"/>
        <v>OK</v>
      </c>
      <c r="W71" s="50" t="str">
        <f t="shared" si="23"/>
        <v>OK</v>
      </c>
    </row>
    <row r="72" spans="1:23">
      <c r="A72" s="50">
        <v>66</v>
      </c>
      <c r="B72" s="50">
        <v>64</v>
      </c>
      <c r="C72" s="50"/>
      <c r="D72" s="50"/>
      <c r="E72" s="50">
        <f t="shared" ref="E72:E133" si="29">E71+B72</f>
        <v>704</v>
      </c>
      <c r="F72" s="50">
        <f t="shared" si="15"/>
        <v>65536</v>
      </c>
      <c r="G72" s="50">
        <f t="shared" si="24"/>
        <v>2097152</v>
      </c>
      <c r="H72" s="50"/>
      <c r="I72" s="50" t="str">
        <f t="shared" si="25"/>
        <v>{704,65536,2097152,66},</v>
      </c>
      <c r="J72" s="50"/>
      <c r="K72">
        <f t="shared" si="16"/>
        <v>0.6875</v>
      </c>
      <c r="L72" s="50"/>
      <c r="M72" s="50">
        <f t="shared" si="17"/>
        <v>703</v>
      </c>
      <c r="N72" s="50">
        <f t="shared" si="18"/>
        <v>704</v>
      </c>
      <c r="O72" s="50">
        <f t="shared" si="19"/>
        <v>705</v>
      </c>
      <c r="P72" s="50"/>
      <c r="Q72" s="50">
        <f t="shared" si="26"/>
        <v>66</v>
      </c>
      <c r="R72" s="50">
        <f t="shared" si="27"/>
        <v>66</v>
      </c>
      <c r="S72" s="50">
        <f t="shared" si="28"/>
        <v>67</v>
      </c>
      <c r="T72" s="50"/>
      <c r="U72" s="50" t="str">
        <f t="shared" si="21"/>
        <v>OK</v>
      </c>
      <c r="V72" s="50" t="str">
        <f t="shared" si="22"/>
        <v>OK</v>
      </c>
      <c r="W72" s="50" t="str">
        <f t="shared" si="23"/>
        <v>OK</v>
      </c>
    </row>
    <row r="73" spans="1:23">
      <c r="A73" s="50">
        <v>67</v>
      </c>
      <c r="B73" s="50">
        <v>64</v>
      </c>
      <c r="C73" s="50"/>
      <c r="D73" s="50"/>
      <c r="E73" s="50">
        <f t="shared" si="29"/>
        <v>768</v>
      </c>
      <c r="F73" s="50">
        <f t="shared" si="15"/>
        <v>65536</v>
      </c>
      <c r="G73" s="50">
        <f t="shared" si="24"/>
        <v>2097152</v>
      </c>
      <c r="H73" s="50"/>
      <c r="I73" s="50" t="str">
        <f t="shared" si="25"/>
        <v>{768,65536,2097152,67},</v>
      </c>
      <c r="J73" s="50"/>
      <c r="K73">
        <f t="shared" si="16"/>
        <v>0.75</v>
      </c>
      <c r="L73" s="50"/>
      <c r="M73" s="50">
        <f t="shared" si="17"/>
        <v>767</v>
      </c>
      <c r="N73" s="50">
        <f t="shared" si="18"/>
        <v>768</v>
      </c>
      <c r="O73" s="50">
        <f t="shared" si="19"/>
        <v>769</v>
      </c>
      <c r="P73" s="50"/>
      <c r="Q73" s="50">
        <f t="shared" si="26"/>
        <v>67</v>
      </c>
      <c r="R73" s="50">
        <f t="shared" si="27"/>
        <v>67</v>
      </c>
      <c r="S73" s="50">
        <f t="shared" si="28"/>
        <v>68</v>
      </c>
      <c r="T73" s="50"/>
      <c r="U73" s="50" t="str">
        <f t="shared" si="21"/>
        <v>OK</v>
      </c>
      <c r="V73" s="50" t="str">
        <f t="shared" si="22"/>
        <v>OK</v>
      </c>
      <c r="W73" s="50" t="str">
        <f t="shared" si="23"/>
        <v>OK</v>
      </c>
    </row>
    <row r="74" spans="1:23">
      <c r="A74" s="50">
        <v>68</v>
      </c>
      <c r="B74" s="50">
        <v>64</v>
      </c>
      <c r="C74" s="50"/>
      <c r="D74" s="50"/>
      <c r="E74" s="50">
        <f t="shared" si="29"/>
        <v>832</v>
      </c>
      <c r="F74" s="50">
        <f t="shared" si="15"/>
        <v>65536</v>
      </c>
      <c r="G74" s="50">
        <f t="shared" si="24"/>
        <v>2097152</v>
      </c>
      <c r="H74" s="50"/>
      <c r="I74" s="50" t="str">
        <f t="shared" si="25"/>
        <v>{832,65536,2097152,68},</v>
      </c>
      <c r="J74" s="50"/>
      <c r="K74">
        <f t="shared" si="16"/>
        <v>0.8125</v>
      </c>
      <c r="L74" s="50"/>
      <c r="M74" s="50">
        <f t="shared" si="17"/>
        <v>831</v>
      </c>
      <c r="N74" s="50">
        <f t="shared" si="18"/>
        <v>832</v>
      </c>
      <c r="O74" s="50">
        <f t="shared" si="19"/>
        <v>833</v>
      </c>
      <c r="P74" s="50"/>
      <c r="Q74" s="50">
        <f t="shared" si="26"/>
        <v>68</v>
      </c>
      <c r="R74" s="50">
        <f t="shared" si="27"/>
        <v>68</v>
      </c>
      <c r="S74" s="50">
        <f t="shared" si="28"/>
        <v>69</v>
      </c>
      <c r="T74" s="50"/>
      <c r="U74" s="50" t="str">
        <f t="shared" si="21"/>
        <v>OK</v>
      </c>
      <c r="V74" s="50" t="str">
        <f t="shared" si="22"/>
        <v>OK</v>
      </c>
      <c r="W74" s="50" t="str">
        <f t="shared" si="23"/>
        <v>OK</v>
      </c>
    </row>
    <row r="75" spans="1:23">
      <c r="A75" s="50">
        <v>69</v>
      </c>
      <c r="B75" s="50">
        <v>64</v>
      </c>
      <c r="C75" s="50"/>
      <c r="D75" s="50"/>
      <c r="E75" s="50">
        <f t="shared" si="29"/>
        <v>896</v>
      </c>
      <c r="F75" s="50">
        <f t="shared" si="15"/>
        <v>65536</v>
      </c>
      <c r="G75" s="50">
        <f t="shared" si="24"/>
        <v>2097152</v>
      </c>
      <c r="H75" s="50"/>
      <c r="I75" s="50" t="str">
        <f t="shared" si="25"/>
        <v>{896,65536,2097152,69},</v>
      </c>
      <c r="J75" s="50"/>
      <c r="K75">
        <f t="shared" si="16"/>
        <v>0.875</v>
      </c>
      <c r="L75" s="50"/>
      <c r="M75" s="50">
        <f t="shared" si="17"/>
        <v>895</v>
      </c>
      <c r="N75" s="50">
        <f t="shared" si="18"/>
        <v>896</v>
      </c>
      <c r="O75" s="50">
        <f t="shared" si="19"/>
        <v>897</v>
      </c>
      <c r="P75" s="50"/>
      <c r="Q75" s="50">
        <f t="shared" si="26"/>
        <v>69</v>
      </c>
      <c r="R75" s="50">
        <f t="shared" si="27"/>
        <v>69</v>
      </c>
      <c r="S75" s="50">
        <f t="shared" si="28"/>
        <v>70</v>
      </c>
      <c r="T75" s="50"/>
      <c r="U75" s="50" t="str">
        <f t="shared" si="21"/>
        <v>OK</v>
      </c>
      <c r="V75" s="50" t="str">
        <f t="shared" si="22"/>
        <v>OK</v>
      </c>
      <c r="W75" s="50" t="str">
        <f t="shared" si="23"/>
        <v>OK</v>
      </c>
    </row>
    <row r="76" spans="1:23">
      <c r="A76" s="50">
        <v>70</v>
      </c>
      <c r="B76" s="50">
        <v>64</v>
      </c>
      <c r="C76" s="50"/>
      <c r="D76" s="50"/>
      <c r="E76" s="50">
        <f t="shared" si="29"/>
        <v>960</v>
      </c>
      <c r="F76" s="50">
        <f t="shared" si="15"/>
        <v>65536</v>
      </c>
      <c r="G76" s="50">
        <f t="shared" si="24"/>
        <v>2097152</v>
      </c>
      <c r="H76" s="50"/>
      <c r="I76" s="50" t="str">
        <f t="shared" si="25"/>
        <v>{960,65536,2097152,70},</v>
      </c>
      <c r="J76" s="50"/>
      <c r="K76">
        <f t="shared" si="16"/>
        <v>0.9375</v>
      </c>
      <c r="L76" s="50"/>
      <c r="M76" s="50">
        <f t="shared" si="17"/>
        <v>959</v>
      </c>
      <c r="N76" s="50">
        <f t="shared" si="18"/>
        <v>960</v>
      </c>
      <c r="O76" s="50">
        <f t="shared" si="19"/>
        <v>961</v>
      </c>
      <c r="P76" s="50"/>
      <c r="Q76" s="50">
        <f t="shared" si="26"/>
        <v>70</v>
      </c>
      <c r="R76" s="50">
        <f t="shared" si="27"/>
        <v>70</v>
      </c>
      <c r="S76" s="50">
        <f t="shared" si="28"/>
        <v>71</v>
      </c>
      <c r="T76" s="50"/>
      <c r="U76" s="50" t="str">
        <f t="shared" si="21"/>
        <v>OK</v>
      </c>
      <c r="V76" s="50" t="str">
        <f t="shared" si="22"/>
        <v>OK</v>
      </c>
      <c r="W76" s="50" t="str">
        <f t="shared" si="23"/>
        <v>OK</v>
      </c>
    </row>
    <row r="77" spans="1:23">
      <c r="A77" s="50">
        <v>71</v>
      </c>
      <c r="B77" s="50">
        <v>64</v>
      </c>
      <c r="C77" s="50"/>
      <c r="D77" s="50"/>
      <c r="E77" s="50">
        <f t="shared" si="29"/>
        <v>1024</v>
      </c>
      <c r="F77" s="50">
        <f t="shared" si="15"/>
        <v>65536</v>
      </c>
      <c r="G77" s="50">
        <f>1024*1024*4</f>
        <v>4194304</v>
      </c>
      <c r="H77" s="50"/>
      <c r="I77" s="50" t="str">
        <f t="shared" si="25"/>
        <v>{1024,65536,4194304,71},</v>
      </c>
      <c r="J77" s="50"/>
      <c r="K77">
        <f t="shared" si="16"/>
        <v>1</v>
      </c>
      <c r="L77" s="50"/>
      <c r="M77" s="50">
        <f t="shared" si="17"/>
        <v>1023</v>
      </c>
      <c r="N77" s="50">
        <f t="shared" si="18"/>
        <v>1024</v>
      </c>
      <c r="O77" s="50">
        <f t="shared" si="19"/>
        <v>1025</v>
      </c>
      <c r="P77" s="50"/>
      <c r="Q77" s="50">
        <f t="shared" si="26"/>
        <v>71</v>
      </c>
      <c r="R77" s="50">
        <f t="shared" si="27"/>
        <v>71</v>
      </c>
      <c r="S77" s="50">
        <f t="shared" si="28"/>
        <v>72</v>
      </c>
      <c r="T77" s="50"/>
      <c r="U77" s="50" t="str">
        <f t="shared" si="21"/>
        <v>OK</v>
      </c>
      <c r="V77" s="50" t="str">
        <f t="shared" si="22"/>
        <v>OK</v>
      </c>
      <c r="W77" s="50" t="str">
        <f t="shared" si="23"/>
        <v>OK</v>
      </c>
    </row>
    <row r="78" spans="1:23">
      <c r="A78" s="50">
        <v>72</v>
      </c>
      <c r="B78" s="50">
        <v>128</v>
      </c>
      <c r="C78" s="50"/>
      <c r="D78" s="50"/>
      <c r="E78" s="50">
        <f t="shared" si="29"/>
        <v>1152</v>
      </c>
      <c r="F78" s="50">
        <f t="shared" si="15"/>
        <v>77824</v>
      </c>
      <c r="G78" s="50">
        <f t="shared" ref="G78:G133" si="30">1024*1024*4</f>
        <v>4194304</v>
      </c>
      <c r="H78" s="50"/>
      <c r="I78" s="50" t="str">
        <f t="shared" si="25"/>
        <v>{1152,77824,4194304,72},</v>
      </c>
      <c r="J78" s="50"/>
      <c r="K78">
        <f t="shared" si="16"/>
        <v>1.125</v>
      </c>
      <c r="L78" s="50"/>
      <c r="M78" s="50">
        <f t="shared" si="17"/>
        <v>1151</v>
      </c>
      <c r="N78" s="50">
        <f t="shared" si="18"/>
        <v>1152</v>
      </c>
      <c r="O78" s="50">
        <f t="shared" si="19"/>
        <v>1153</v>
      </c>
      <c r="P78" s="50"/>
      <c r="Q78" s="50">
        <f>INT((M78-1024-1)/128)+64+8</f>
        <v>72</v>
      </c>
      <c r="R78" s="50">
        <f t="shared" ref="R78:S78" si="31">INT((N78-1024-1)/128)+64+8</f>
        <v>72</v>
      </c>
      <c r="S78" s="50">
        <f t="shared" si="31"/>
        <v>73</v>
      </c>
      <c r="T78" s="50"/>
      <c r="U78" s="50" t="str">
        <f t="shared" si="21"/>
        <v>OK</v>
      </c>
      <c r="V78" s="50" t="str">
        <f t="shared" si="22"/>
        <v>OK</v>
      </c>
      <c r="W78" s="50" t="str">
        <f t="shared" si="23"/>
        <v>OK</v>
      </c>
    </row>
    <row r="79" spans="1:23">
      <c r="A79" s="50">
        <v>73</v>
      </c>
      <c r="B79" s="50">
        <v>128</v>
      </c>
      <c r="C79" s="50"/>
      <c r="D79" s="50"/>
      <c r="E79" s="50">
        <f t="shared" si="29"/>
        <v>1280</v>
      </c>
      <c r="F79" s="50">
        <f t="shared" si="15"/>
        <v>86016</v>
      </c>
      <c r="G79" s="50">
        <f t="shared" si="30"/>
        <v>4194304</v>
      </c>
      <c r="H79" s="50"/>
      <c r="I79" s="50" t="str">
        <f t="shared" si="25"/>
        <v>{1280,86016,4194304,73},</v>
      </c>
      <c r="J79" s="50"/>
      <c r="K79">
        <f t="shared" si="16"/>
        <v>1.25</v>
      </c>
      <c r="L79" s="50"/>
      <c r="M79" s="50">
        <f t="shared" si="17"/>
        <v>1279</v>
      </c>
      <c r="N79" s="50">
        <f t="shared" si="18"/>
        <v>1280</v>
      </c>
      <c r="O79" s="50">
        <f t="shared" si="19"/>
        <v>1281</v>
      </c>
      <c r="P79" s="50"/>
      <c r="Q79" s="50">
        <f t="shared" ref="Q79:Q85" si="32">INT((M79-1024-1)/128)+64+8</f>
        <v>73</v>
      </c>
      <c r="R79" s="50">
        <f t="shared" ref="R79:R85" si="33">INT((N79-1024-1)/128)+64+8</f>
        <v>73</v>
      </c>
      <c r="S79" s="50">
        <f t="shared" ref="S79:S85" si="34">INT((O79-1024-1)/128)+64+8</f>
        <v>74</v>
      </c>
      <c r="T79" s="50"/>
      <c r="U79" s="50" t="str">
        <f t="shared" si="21"/>
        <v>OK</v>
      </c>
      <c r="V79" s="50" t="str">
        <f t="shared" si="22"/>
        <v>OK</v>
      </c>
      <c r="W79" s="50" t="str">
        <f t="shared" si="23"/>
        <v>OK</v>
      </c>
    </row>
    <row r="80" spans="1:23">
      <c r="A80" s="50">
        <v>74</v>
      </c>
      <c r="B80" s="50">
        <v>128</v>
      </c>
      <c r="C80" s="50"/>
      <c r="D80" s="50"/>
      <c r="E80" s="50">
        <f t="shared" si="29"/>
        <v>1408</v>
      </c>
      <c r="F80" s="50">
        <f t="shared" si="15"/>
        <v>94208</v>
      </c>
      <c r="G80" s="50">
        <f t="shared" si="30"/>
        <v>4194304</v>
      </c>
      <c r="H80" s="50"/>
      <c r="I80" s="50" t="str">
        <f t="shared" si="25"/>
        <v>{1408,94208,4194304,74},</v>
      </c>
      <c r="J80" s="50"/>
      <c r="K80">
        <f t="shared" si="16"/>
        <v>1.375</v>
      </c>
      <c r="L80" s="50"/>
      <c r="M80" s="50">
        <f t="shared" si="17"/>
        <v>1407</v>
      </c>
      <c r="N80" s="50">
        <f t="shared" si="18"/>
        <v>1408</v>
      </c>
      <c r="O80" s="50">
        <f t="shared" si="19"/>
        <v>1409</v>
      </c>
      <c r="P80" s="50"/>
      <c r="Q80" s="50">
        <f t="shared" si="32"/>
        <v>74</v>
      </c>
      <c r="R80" s="50">
        <f t="shared" si="33"/>
        <v>74</v>
      </c>
      <c r="S80" s="50">
        <f t="shared" si="34"/>
        <v>75</v>
      </c>
      <c r="T80" s="50"/>
      <c r="U80" s="50" t="str">
        <f t="shared" si="21"/>
        <v>OK</v>
      </c>
      <c r="V80" s="50" t="str">
        <f t="shared" si="22"/>
        <v>OK</v>
      </c>
      <c r="W80" s="50" t="str">
        <f t="shared" si="23"/>
        <v>OK</v>
      </c>
    </row>
    <row r="81" spans="1:23">
      <c r="A81" s="50">
        <v>75</v>
      </c>
      <c r="B81" s="50">
        <v>128</v>
      </c>
      <c r="C81" s="50"/>
      <c r="D81" s="50"/>
      <c r="E81" s="50">
        <f t="shared" si="29"/>
        <v>1536</v>
      </c>
      <c r="F81" s="50">
        <f t="shared" si="15"/>
        <v>102400</v>
      </c>
      <c r="G81" s="50">
        <f t="shared" si="30"/>
        <v>4194304</v>
      </c>
      <c r="H81" s="50"/>
      <c r="I81" s="50" t="str">
        <f t="shared" si="25"/>
        <v>{1536,102400,4194304,75},</v>
      </c>
      <c r="J81" s="50"/>
      <c r="K81">
        <f t="shared" si="16"/>
        <v>1.5</v>
      </c>
      <c r="L81" s="50"/>
      <c r="M81" s="50">
        <f t="shared" si="17"/>
        <v>1535</v>
      </c>
      <c r="N81" s="50">
        <f t="shared" si="18"/>
        <v>1536</v>
      </c>
      <c r="O81" s="50">
        <f t="shared" si="19"/>
        <v>1537</v>
      </c>
      <c r="P81" s="50"/>
      <c r="Q81" s="50">
        <f t="shared" si="32"/>
        <v>75</v>
      </c>
      <c r="R81" s="50">
        <f t="shared" si="33"/>
        <v>75</v>
      </c>
      <c r="S81" s="50">
        <f t="shared" si="34"/>
        <v>76</v>
      </c>
      <c r="T81" s="50"/>
      <c r="U81" s="50" t="str">
        <f t="shared" si="21"/>
        <v>OK</v>
      </c>
      <c r="V81" s="50" t="str">
        <f t="shared" si="22"/>
        <v>OK</v>
      </c>
      <c r="W81" s="50" t="str">
        <f t="shared" si="23"/>
        <v>OK</v>
      </c>
    </row>
    <row r="82" spans="1:23">
      <c r="A82" s="50">
        <v>76</v>
      </c>
      <c r="B82" s="50">
        <v>128</v>
      </c>
      <c r="C82" s="50"/>
      <c r="D82" s="50"/>
      <c r="E82" s="50">
        <f t="shared" si="29"/>
        <v>1664</v>
      </c>
      <c r="F82" s="50">
        <f t="shared" si="15"/>
        <v>110592</v>
      </c>
      <c r="G82" s="50">
        <f t="shared" si="30"/>
        <v>4194304</v>
      </c>
      <c r="H82" s="50"/>
      <c r="I82" s="50" t="str">
        <f t="shared" si="25"/>
        <v>{1664,110592,4194304,76},</v>
      </c>
      <c r="J82" s="50"/>
      <c r="K82">
        <f t="shared" si="16"/>
        <v>1.625</v>
      </c>
      <c r="L82" s="50"/>
      <c r="M82" s="50">
        <f t="shared" si="17"/>
        <v>1663</v>
      </c>
      <c r="N82" s="50">
        <f t="shared" si="18"/>
        <v>1664</v>
      </c>
      <c r="O82" s="50">
        <f t="shared" si="19"/>
        <v>1665</v>
      </c>
      <c r="P82" s="50"/>
      <c r="Q82" s="50">
        <f t="shared" si="32"/>
        <v>76</v>
      </c>
      <c r="R82" s="50">
        <f t="shared" si="33"/>
        <v>76</v>
      </c>
      <c r="S82" s="50">
        <f t="shared" si="34"/>
        <v>77</v>
      </c>
      <c r="T82" s="50"/>
      <c r="U82" s="50" t="str">
        <f t="shared" si="21"/>
        <v>OK</v>
      </c>
      <c r="V82" s="50" t="str">
        <f t="shared" si="22"/>
        <v>OK</v>
      </c>
      <c r="W82" s="50" t="str">
        <f t="shared" si="23"/>
        <v>OK</v>
      </c>
    </row>
    <row r="83" spans="1:23">
      <c r="A83" s="50">
        <v>77</v>
      </c>
      <c r="B83" s="50">
        <v>128</v>
      </c>
      <c r="C83" s="50"/>
      <c r="D83" s="50"/>
      <c r="E83" s="50">
        <f t="shared" si="29"/>
        <v>1792</v>
      </c>
      <c r="F83" s="50">
        <f t="shared" si="15"/>
        <v>118784</v>
      </c>
      <c r="G83" s="50">
        <f t="shared" si="30"/>
        <v>4194304</v>
      </c>
      <c r="H83" s="50"/>
      <c r="I83" s="50" t="str">
        <f t="shared" si="25"/>
        <v>{1792,118784,4194304,77},</v>
      </c>
      <c r="J83" s="50"/>
      <c r="K83">
        <f t="shared" si="16"/>
        <v>1.75</v>
      </c>
      <c r="L83" s="50"/>
      <c r="M83" s="50">
        <f t="shared" si="17"/>
        <v>1791</v>
      </c>
      <c r="N83" s="50">
        <f t="shared" si="18"/>
        <v>1792</v>
      </c>
      <c r="O83" s="50">
        <f t="shared" si="19"/>
        <v>1793</v>
      </c>
      <c r="P83" s="50"/>
      <c r="Q83" s="50">
        <f t="shared" si="32"/>
        <v>77</v>
      </c>
      <c r="R83" s="50">
        <f t="shared" si="33"/>
        <v>77</v>
      </c>
      <c r="S83" s="50">
        <f t="shared" si="34"/>
        <v>78</v>
      </c>
      <c r="T83" s="50"/>
      <c r="U83" s="50" t="str">
        <f t="shared" si="21"/>
        <v>OK</v>
      </c>
      <c r="V83" s="50" t="str">
        <f t="shared" si="22"/>
        <v>OK</v>
      </c>
      <c r="W83" s="50" t="str">
        <f t="shared" si="23"/>
        <v>OK</v>
      </c>
    </row>
    <row r="84" spans="1:23">
      <c r="A84" s="50">
        <v>78</v>
      </c>
      <c r="B84" s="50">
        <v>128</v>
      </c>
      <c r="C84" s="50"/>
      <c r="D84" s="50"/>
      <c r="E84" s="50">
        <f t="shared" si="29"/>
        <v>1920</v>
      </c>
      <c r="F84" s="50">
        <f t="shared" si="15"/>
        <v>126976</v>
      </c>
      <c r="G84" s="50">
        <f t="shared" si="30"/>
        <v>4194304</v>
      </c>
      <c r="H84" s="50"/>
      <c r="I84" s="50" t="str">
        <f t="shared" si="25"/>
        <v>{1920,126976,4194304,78},</v>
      </c>
      <c r="J84" s="50"/>
      <c r="K84">
        <f t="shared" si="16"/>
        <v>1.875</v>
      </c>
      <c r="L84" s="50"/>
      <c r="M84" s="50">
        <f t="shared" si="17"/>
        <v>1919</v>
      </c>
      <c r="N84" s="50">
        <f t="shared" si="18"/>
        <v>1920</v>
      </c>
      <c r="O84" s="50">
        <f t="shared" si="19"/>
        <v>1921</v>
      </c>
      <c r="P84" s="50"/>
      <c r="Q84" s="50">
        <f t="shared" si="32"/>
        <v>78</v>
      </c>
      <c r="R84" s="50">
        <f t="shared" si="33"/>
        <v>78</v>
      </c>
      <c r="S84" s="50">
        <f t="shared" si="34"/>
        <v>79</v>
      </c>
      <c r="T84" s="50"/>
      <c r="U84" s="50" t="str">
        <f t="shared" si="21"/>
        <v>OK</v>
      </c>
      <c r="V84" s="50" t="str">
        <f t="shared" si="22"/>
        <v>OK</v>
      </c>
      <c r="W84" s="50" t="str">
        <f t="shared" si="23"/>
        <v>OK</v>
      </c>
    </row>
    <row r="85" spans="1:23">
      <c r="A85" s="50">
        <v>79</v>
      </c>
      <c r="B85" s="50">
        <v>128</v>
      </c>
      <c r="C85" s="50"/>
      <c r="D85" s="50"/>
      <c r="E85" s="50">
        <f t="shared" si="29"/>
        <v>2048</v>
      </c>
      <c r="F85" s="50">
        <f t="shared" si="15"/>
        <v>135168</v>
      </c>
      <c r="G85" s="50">
        <f t="shared" si="30"/>
        <v>4194304</v>
      </c>
      <c r="H85" s="50"/>
      <c r="I85" s="50" t="str">
        <f t="shared" si="25"/>
        <v>{2048,135168,4194304,79},</v>
      </c>
      <c r="J85" s="50"/>
      <c r="K85">
        <f t="shared" si="16"/>
        <v>2</v>
      </c>
      <c r="L85" s="50"/>
      <c r="M85" s="50">
        <f t="shared" si="17"/>
        <v>2047</v>
      </c>
      <c r="N85" s="50">
        <f t="shared" si="18"/>
        <v>2048</v>
      </c>
      <c r="O85" s="50">
        <f t="shared" si="19"/>
        <v>2049</v>
      </c>
      <c r="P85" s="50"/>
      <c r="Q85" s="50">
        <f t="shared" si="32"/>
        <v>79</v>
      </c>
      <c r="R85" s="50">
        <f t="shared" si="33"/>
        <v>79</v>
      </c>
      <c r="S85" s="50">
        <f t="shared" si="34"/>
        <v>80</v>
      </c>
      <c r="T85" s="50"/>
      <c r="U85" s="50" t="str">
        <f t="shared" si="21"/>
        <v>OK</v>
      </c>
      <c r="V85" s="50" t="str">
        <f t="shared" si="22"/>
        <v>OK</v>
      </c>
      <c r="W85" s="50" t="str">
        <f t="shared" si="23"/>
        <v>OK</v>
      </c>
    </row>
    <row r="86" spans="1:23">
      <c r="A86" s="50">
        <v>80</v>
      </c>
      <c r="B86" s="50">
        <v>256</v>
      </c>
      <c r="C86" s="50"/>
      <c r="D86" s="50"/>
      <c r="E86" s="50">
        <f t="shared" si="29"/>
        <v>2304</v>
      </c>
      <c r="F86" s="50">
        <f t="shared" si="15"/>
        <v>151552</v>
      </c>
      <c r="G86" s="50">
        <f t="shared" si="30"/>
        <v>4194304</v>
      </c>
      <c r="H86" s="50"/>
      <c r="I86" s="50" t="str">
        <f t="shared" si="25"/>
        <v>{2304,151552,4194304,80},</v>
      </c>
      <c r="J86" s="50"/>
      <c r="K86">
        <f t="shared" si="16"/>
        <v>2.25</v>
      </c>
      <c r="L86" s="50"/>
      <c r="M86" s="50">
        <f t="shared" si="17"/>
        <v>2303</v>
      </c>
      <c r="N86" s="50">
        <f t="shared" si="18"/>
        <v>2304</v>
      </c>
      <c r="O86" s="50">
        <f t="shared" si="19"/>
        <v>2305</v>
      </c>
      <c r="P86" s="50"/>
      <c r="Q86" s="50">
        <f t="shared" si="26"/>
        <v>91</v>
      </c>
      <c r="R86" s="50">
        <f t="shared" si="27"/>
        <v>91</v>
      </c>
      <c r="S86" s="50">
        <f t="shared" si="28"/>
        <v>92</v>
      </c>
      <c r="T86" s="50"/>
      <c r="U86" s="50" t="str">
        <f t="shared" si="21"/>
        <v>NG</v>
      </c>
      <c r="V86" s="50" t="str">
        <f t="shared" si="22"/>
        <v>NG</v>
      </c>
      <c r="W86" s="50" t="str">
        <f t="shared" si="23"/>
        <v>NG</v>
      </c>
    </row>
    <row r="87" spans="1:23">
      <c r="A87" s="50">
        <v>81</v>
      </c>
      <c r="B87" s="50">
        <v>256</v>
      </c>
      <c r="C87" s="50"/>
      <c r="D87" s="50"/>
      <c r="E87" s="50">
        <f t="shared" si="29"/>
        <v>2560</v>
      </c>
      <c r="F87" s="50">
        <f t="shared" si="15"/>
        <v>167936</v>
      </c>
      <c r="G87" s="50">
        <f t="shared" si="30"/>
        <v>4194304</v>
      </c>
      <c r="H87" s="50"/>
      <c r="I87" s="50" t="str">
        <f t="shared" si="25"/>
        <v>{2560,167936,4194304,81},</v>
      </c>
      <c r="J87" s="50"/>
      <c r="K87">
        <f t="shared" si="16"/>
        <v>2.5</v>
      </c>
      <c r="L87" s="50"/>
      <c r="M87" s="50">
        <f t="shared" si="17"/>
        <v>2559</v>
      </c>
      <c r="N87" s="50">
        <f t="shared" si="18"/>
        <v>2560</v>
      </c>
      <c r="O87" s="50">
        <f t="shared" si="19"/>
        <v>2561</v>
      </c>
      <c r="P87" s="50"/>
      <c r="Q87" s="50">
        <f t="shared" si="26"/>
        <v>95</v>
      </c>
      <c r="R87" s="50">
        <f t="shared" si="27"/>
        <v>95</v>
      </c>
      <c r="S87" s="50">
        <f t="shared" si="28"/>
        <v>96</v>
      </c>
      <c r="T87" s="50"/>
      <c r="U87" s="50" t="str">
        <f t="shared" si="21"/>
        <v>NG</v>
      </c>
      <c r="V87" s="50" t="str">
        <f t="shared" si="22"/>
        <v>NG</v>
      </c>
      <c r="W87" s="50" t="str">
        <f t="shared" si="23"/>
        <v>NG</v>
      </c>
    </row>
    <row r="88" spans="1:23">
      <c r="A88" s="50">
        <v>82</v>
      </c>
      <c r="B88" s="50">
        <v>256</v>
      </c>
      <c r="C88" s="50"/>
      <c r="D88" s="50"/>
      <c r="E88" s="50">
        <f t="shared" si="29"/>
        <v>2816</v>
      </c>
      <c r="F88" s="50">
        <f t="shared" si="15"/>
        <v>184320</v>
      </c>
      <c r="G88" s="50">
        <f t="shared" si="30"/>
        <v>4194304</v>
      </c>
      <c r="H88" s="50"/>
      <c r="I88" s="50" t="str">
        <f t="shared" si="25"/>
        <v>{2816,184320,4194304,82},</v>
      </c>
      <c r="J88" s="50"/>
      <c r="K88">
        <f t="shared" si="16"/>
        <v>2.75</v>
      </c>
      <c r="L88" s="50"/>
      <c r="M88" s="50">
        <f t="shared" si="17"/>
        <v>2815</v>
      </c>
      <c r="N88" s="50">
        <f t="shared" si="18"/>
        <v>2816</v>
      </c>
      <c r="O88" s="50">
        <f t="shared" si="19"/>
        <v>2817</v>
      </c>
      <c r="P88" s="50"/>
      <c r="Q88" s="50">
        <f t="shared" si="26"/>
        <v>99</v>
      </c>
      <c r="R88" s="50">
        <f t="shared" si="27"/>
        <v>99</v>
      </c>
      <c r="S88" s="50">
        <f t="shared" si="28"/>
        <v>100</v>
      </c>
      <c r="T88" s="50"/>
      <c r="U88" s="50" t="str">
        <f t="shared" si="21"/>
        <v>NG</v>
      </c>
      <c r="V88" s="50" t="str">
        <f t="shared" si="22"/>
        <v>NG</v>
      </c>
      <c r="W88" s="50" t="str">
        <f t="shared" si="23"/>
        <v>NG</v>
      </c>
    </row>
    <row r="89" spans="1:23">
      <c r="A89" s="50">
        <v>83</v>
      </c>
      <c r="B89" s="50">
        <v>256</v>
      </c>
      <c r="C89" s="50"/>
      <c r="D89" s="50"/>
      <c r="E89" s="50">
        <f t="shared" si="29"/>
        <v>3072</v>
      </c>
      <c r="F89" s="50">
        <f t="shared" si="15"/>
        <v>200704</v>
      </c>
      <c r="G89" s="50">
        <f t="shared" si="30"/>
        <v>4194304</v>
      </c>
      <c r="H89" s="50"/>
      <c r="I89" s="50" t="str">
        <f t="shared" si="25"/>
        <v>{3072,200704,4194304,83},</v>
      </c>
      <c r="J89" s="50"/>
      <c r="K89">
        <f t="shared" si="16"/>
        <v>3</v>
      </c>
      <c r="L89" s="50"/>
      <c r="M89" s="50">
        <f t="shared" si="17"/>
        <v>3071</v>
      </c>
      <c r="N89" s="50">
        <f t="shared" si="18"/>
        <v>3072</v>
      </c>
      <c r="O89" s="50">
        <f t="shared" si="19"/>
        <v>3073</v>
      </c>
      <c r="P89" s="50"/>
      <c r="Q89" s="50">
        <f t="shared" si="26"/>
        <v>103</v>
      </c>
      <c r="R89" s="50">
        <f t="shared" si="27"/>
        <v>103</v>
      </c>
      <c r="S89" s="50">
        <f t="shared" si="28"/>
        <v>104</v>
      </c>
      <c r="T89" s="50"/>
      <c r="U89" s="50" t="str">
        <f t="shared" si="21"/>
        <v>NG</v>
      </c>
      <c r="V89" s="50" t="str">
        <f t="shared" si="22"/>
        <v>NG</v>
      </c>
      <c r="W89" s="50" t="str">
        <f t="shared" si="23"/>
        <v>NG</v>
      </c>
    </row>
    <row r="90" spans="1:23">
      <c r="A90" s="50">
        <v>84</v>
      </c>
      <c r="B90" s="50">
        <v>256</v>
      </c>
      <c r="C90" s="50"/>
      <c r="D90" s="50"/>
      <c r="E90" s="50">
        <f t="shared" si="29"/>
        <v>3328</v>
      </c>
      <c r="F90" s="50">
        <f t="shared" si="15"/>
        <v>217088</v>
      </c>
      <c r="G90" s="50">
        <f t="shared" si="30"/>
        <v>4194304</v>
      </c>
      <c r="H90" s="50"/>
      <c r="I90" s="50" t="str">
        <f t="shared" si="25"/>
        <v>{3328,217088,4194304,84},</v>
      </c>
      <c r="J90" s="50"/>
      <c r="K90">
        <f t="shared" si="16"/>
        <v>3.25</v>
      </c>
      <c r="L90" s="50"/>
      <c r="M90" s="50">
        <f t="shared" si="17"/>
        <v>3327</v>
      </c>
      <c r="N90" s="50">
        <f t="shared" si="18"/>
        <v>3328</v>
      </c>
      <c r="O90" s="50">
        <f t="shared" si="19"/>
        <v>3329</v>
      </c>
      <c r="P90" s="50"/>
      <c r="Q90" s="50">
        <f t="shared" si="26"/>
        <v>107</v>
      </c>
      <c r="R90" s="50">
        <f t="shared" si="27"/>
        <v>107</v>
      </c>
      <c r="S90" s="50">
        <f t="shared" si="28"/>
        <v>108</v>
      </c>
      <c r="T90" s="50"/>
      <c r="U90" s="50" t="str">
        <f t="shared" si="21"/>
        <v>NG</v>
      </c>
      <c r="V90" s="50" t="str">
        <f t="shared" si="22"/>
        <v>NG</v>
      </c>
      <c r="W90" s="50" t="str">
        <f t="shared" si="23"/>
        <v>NG</v>
      </c>
    </row>
    <row r="91" spans="1:23">
      <c r="A91" s="50">
        <v>85</v>
      </c>
      <c r="B91" s="50">
        <v>256</v>
      </c>
      <c r="C91" s="50"/>
      <c r="D91" s="50"/>
      <c r="E91" s="50">
        <f t="shared" si="29"/>
        <v>3584</v>
      </c>
      <c r="F91" s="50">
        <f t="shared" si="15"/>
        <v>233472</v>
      </c>
      <c r="G91" s="50">
        <f t="shared" si="30"/>
        <v>4194304</v>
      </c>
      <c r="H91" s="50"/>
      <c r="I91" s="50" t="str">
        <f t="shared" si="25"/>
        <v>{3584,233472,4194304,85},</v>
      </c>
      <c r="J91" s="50"/>
      <c r="K91">
        <f t="shared" si="16"/>
        <v>3.5</v>
      </c>
      <c r="L91" s="50"/>
      <c r="M91" s="50">
        <f t="shared" si="17"/>
        <v>3583</v>
      </c>
      <c r="N91" s="50">
        <f t="shared" si="18"/>
        <v>3584</v>
      </c>
      <c r="O91" s="50">
        <f t="shared" si="19"/>
        <v>3585</v>
      </c>
      <c r="P91" s="50"/>
      <c r="Q91" s="50">
        <f t="shared" si="26"/>
        <v>111</v>
      </c>
      <c r="R91" s="50">
        <f t="shared" si="27"/>
        <v>111</v>
      </c>
      <c r="S91" s="50">
        <f t="shared" si="28"/>
        <v>112</v>
      </c>
      <c r="T91" s="50"/>
      <c r="U91" s="50" t="str">
        <f t="shared" si="21"/>
        <v>NG</v>
      </c>
      <c r="V91" s="50" t="str">
        <f t="shared" si="22"/>
        <v>NG</v>
      </c>
      <c r="W91" s="50" t="str">
        <f t="shared" si="23"/>
        <v>NG</v>
      </c>
    </row>
    <row r="92" spans="1:23">
      <c r="A92" s="50">
        <v>86</v>
      </c>
      <c r="B92" s="50">
        <v>256</v>
      </c>
      <c r="C92" s="50"/>
      <c r="D92" s="50"/>
      <c r="E92" s="50">
        <f t="shared" si="29"/>
        <v>3840</v>
      </c>
      <c r="F92" s="50">
        <f t="shared" si="15"/>
        <v>249856</v>
      </c>
      <c r="G92" s="50">
        <f t="shared" si="30"/>
        <v>4194304</v>
      </c>
      <c r="H92" s="50"/>
      <c r="I92" s="50" t="str">
        <f t="shared" si="25"/>
        <v>{3840,249856,4194304,86},</v>
      </c>
      <c r="J92" s="50"/>
      <c r="K92">
        <f t="shared" si="16"/>
        <v>3.75</v>
      </c>
      <c r="L92" s="50"/>
      <c r="M92" s="50">
        <f t="shared" si="17"/>
        <v>3839</v>
      </c>
      <c r="N92" s="50">
        <f t="shared" si="18"/>
        <v>3840</v>
      </c>
      <c r="O92" s="50">
        <f t="shared" si="19"/>
        <v>3841</v>
      </c>
      <c r="P92" s="50"/>
      <c r="Q92" s="50">
        <f t="shared" si="26"/>
        <v>115</v>
      </c>
      <c r="R92" s="50">
        <f t="shared" si="27"/>
        <v>115</v>
      </c>
      <c r="S92" s="50">
        <f t="shared" si="28"/>
        <v>116</v>
      </c>
      <c r="T92" s="50"/>
      <c r="U92" s="50" t="str">
        <f t="shared" si="21"/>
        <v>NG</v>
      </c>
      <c r="V92" s="50" t="str">
        <f t="shared" si="22"/>
        <v>NG</v>
      </c>
      <c r="W92" s="50" t="str">
        <f t="shared" si="23"/>
        <v>NG</v>
      </c>
    </row>
    <row r="93" spans="1:23">
      <c r="A93" s="51">
        <v>87</v>
      </c>
      <c r="B93" s="50">
        <v>256</v>
      </c>
      <c r="C93" s="51"/>
      <c r="D93" s="51"/>
      <c r="E93" s="51">
        <f t="shared" si="29"/>
        <v>4096</v>
      </c>
      <c r="F93" s="51">
        <f t="shared" si="15"/>
        <v>266240</v>
      </c>
      <c r="G93" s="51">
        <f t="shared" si="30"/>
        <v>4194304</v>
      </c>
      <c r="H93" s="51"/>
      <c r="I93" s="51" t="str">
        <f t="shared" si="25"/>
        <v>{4096,266240,4194304,87},</v>
      </c>
      <c r="J93" s="51"/>
      <c r="K93">
        <f t="shared" si="16"/>
        <v>4</v>
      </c>
      <c r="L93" s="51"/>
      <c r="M93" s="51">
        <f t="shared" si="17"/>
        <v>4095</v>
      </c>
      <c r="N93" s="51">
        <f t="shared" si="18"/>
        <v>4096</v>
      </c>
      <c r="O93" s="51">
        <f t="shared" si="19"/>
        <v>4097</v>
      </c>
      <c r="P93" s="51"/>
      <c r="Q93" s="51">
        <f t="shared" si="26"/>
        <v>119</v>
      </c>
      <c r="R93" s="51">
        <f t="shared" si="27"/>
        <v>119</v>
      </c>
      <c r="S93" s="51">
        <f t="shared" si="28"/>
        <v>120</v>
      </c>
      <c r="T93" s="51"/>
      <c r="U93" s="51" t="str">
        <f t="shared" si="21"/>
        <v>NG</v>
      </c>
      <c r="V93" s="51" t="str">
        <f t="shared" si="22"/>
        <v>NG</v>
      </c>
      <c r="W93" s="51" t="str">
        <f t="shared" si="23"/>
        <v>NG</v>
      </c>
    </row>
    <row r="94" spans="1:23">
      <c r="A94" s="49">
        <v>88</v>
      </c>
      <c r="B94" s="49">
        <v>512</v>
      </c>
      <c r="C94" s="49"/>
      <c r="D94" s="49"/>
      <c r="E94" s="49">
        <f t="shared" si="29"/>
        <v>4608</v>
      </c>
      <c r="F94" s="49">
        <f t="shared" si="15"/>
        <v>299008</v>
      </c>
      <c r="G94" s="49">
        <f t="shared" si="30"/>
        <v>4194304</v>
      </c>
      <c r="H94" s="49"/>
      <c r="I94" s="49" t="str">
        <f t="shared" si="25"/>
        <v>{4608,299008,4194304,88},</v>
      </c>
      <c r="J94" s="49"/>
      <c r="K94">
        <f t="shared" si="16"/>
        <v>4.5</v>
      </c>
      <c r="L94" s="49"/>
      <c r="M94" s="49">
        <f t="shared" si="17"/>
        <v>4607</v>
      </c>
      <c r="N94" s="49">
        <f t="shared" si="18"/>
        <v>4608</v>
      </c>
      <c r="O94" s="49">
        <f t="shared" si="19"/>
        <v>4609</v>
      </c>
      <c r="P94" s="49"/>
      <c r="Q94" s="49">
        <f>INT((M94-2048-1)/128)+88</f>
        <v>107</v>
      </c>
      <c r="R94" s="49">
        <f t="shared" ref="R94:S94" si="35">INT((N94-2048-1)/128)+88</f>
        <v>107</v>
      </c>
      <c r="S94" s="49">
        <f t="shared" si="35"/>
        <v>108</v>
      </c>
      <c r="T94" s="49"/>
      <c r="U94" s="49" t="str">
        <f t="shared" si="21"/>
        <v>NG</v>
      </c>
      <c r="V94" s="49" t="str">
        <f t="shared" si="22"/>
        <v>NG</v>
      </c>
      <c r="W94" s="49" t="str">
        <f t="shared" si="23"/>
        <v>NG</v>
      </c>
    </row>
    <row r="95" spans="1:23">
      <c r="A95" s="50">
        <v>89</v>
      </c>
      <c r="B95" s="49">
        <v>512</v>
      </c>
      <c r="C95" s="50"/>
      <c r="D95" s="50"/>
      <c r="E95" s="50">
        <f t="shared" si="29"/>
        <v>5120</v>
      </c>
      <c r="F95" s="50">
        <f t="shared" si="15"/>
        <v>331776</v>
      </c>
      <c r="G95" s="50">
        <f t="shared" si="30"/>
        <v>4194304</v>
      </c>
      <c r="H95" s="50"/>
      <c r="I95" s="50" t="str">
        <f t="shared" si="25"/>
        <v>{5120,331776,4194304,89},</v>
      </c>
      <c r="J95" s="50"/>
      <c r="K95">
        <f t="shared" si="16"/>
        <v>5</v>
      </c>
      <c r="L95" s="50"/>
      <c r="M95" s="50">
        <f t="shared" si="17"/>
        <v>5119</v>
      </c>
      <c r="N95" s="50">
        <f t="shared" si="18"/>
        <v>5120</v>
      </c>
      <c r="O95" s="50">
        <f t="shared" si="19"/>
        <v>5121</v>
      </c>
      <c r="P95" s="50"/>
      <c r="Q95" s="50">
        <f t="shared" ref="Q95:Q110" si="36">INT((M95-2048-1)/128)+88</f>
        <v>111</v>
      </c>
      <c r="R95" s="50">
        <f t="shared" ref="R95:R109" si="37">INT((N95-2048-1)/128)+88</f>
        <v>111</v>
      </c>
      <c r="S95" s="50">
        <f t="shared" ref="S95:S109" si="38">INT((O95-2048-1)/128)+88</f>
        <v>112</v>
      </c>
      <c r="T95" s="50"/>
      <c r="U95" s="50" t="str">
        <f t="shared" si="21"/>
        <v>NG</v>
      </c>
      <c r="V95" s="50" t="str">
        <f t="shared" si="22"/>
        <v>NG</v>
      </c>
      <c r="W95" s="50" t="str">
        <f t="shared" si="23"/>
        <v>NG</v>
      </c>
    </row>
    <row r="96" spans="1:23">
      <c r="A96" s="50">
        <v>90</v>
      </c>
      <c r="B96" s="49">
        <v>512</v>
      </c>
      <c r="C96" s="50"/>
      <c r="D96" s="50"/>
      <c r="E96" s="50">
        <f t="shared" si="29"/>
        <v>5632</v>
      </c>
      <c r="F96" s="50">
        <f t="shared" si="15"/>
        <v>364544</v>
      </c>
      <c r="G96" s="50">
        <f t="shared" si="30"/>
        <v>4194304</v>
      </c>
      <c r="H96" s="50"/>
      <c r="I96" s="50" t="str">
        <f t="shared" si="25"/>
        <v>{5632,364544,4194304,90},</v>
      </c>
      <c r="J96" s="50"/>
      <c r="K96">
        <f t="shared" si="16"/>
        <v>5.5</v>
      </c>
      <c r="L96" s="50"/>
      <c r="M96" s="50">
        <f t="shared" si="17"/>
        <v>5631</v>
      </c>
      <c r="N96" s="50">
        <f t="shared" si="18"/>
        <v>5632</v>
      </c>
      <c r="O96" s="50">
        <f t="shared" si="19"/>
        <v>5633</v>
      </c>
      <c r="P96" s="50"/>
      <c r="Q96" s="50">
        <f t="shared" si="36"/>
        <v>115</v>
      </c>
      <c r="R96" s="50">
        <f t="shared" si="37"/>
        <v>115</v>
      </c>
      <c r="S96" s="50">
        <f t="shared" si="38"/>
        <v>116</v>
      </c>
      <c r="T96" s="50"/>
      <c r="U96" s="50" t="str">
        <f t="shared" si="21"/>
        <v>NG</v>
      </c>
      <c r="V96" s="50" t="str">
        <f t="shared" si="22"/>
        <v>NG</v>
      </c>
      <c r="W96" s="50" t="str">
        <f t="shared" si="23"/>
        <v>NG</v>
      </c>
    </row>
    <row r="97" spans="1:23">
      <c r="A97" s="50">
        <v>91</v>
      </c>
      <c r="B97" s="49">
        <v>512</v>
      </c>
      <c r="C97" s="50"/>
      <c r="D97" s="50"/>
      <c r="E97" s="50">
        <f t="shared" si="29"/>
        <v>6144</v>
      </c>
      <c r="F97" s="50">
        <f t="shared" si="15"/>
        <v>397312</v>
      </c>
      <c r="G97" s="50">
        <f t="shared" si="30"/>
        <v>4194304</v>
      </c>
      <c r="H97" s="50"/>
      <c r="I97" s="50" t="str">
        <f t="shared" si="25"/>
        <v>{6144,397312,4194304,91},</v>
      </c>
      <c r="J97" s="50"/>
      <c r="K97">
        <f t="shared" si="16"/>
        <v>6</v>
      </c>
      <c r="L97" s="50"/>
      <c r="M97" s="50">
        <f t="shared" si="17"/>
        <v>6143</v>
      </c>
      <c r="N97" s="50">
        <f t="shared" si="18"/>
        <v>6144</v>
      </c>
      <c r="O97" s="50">
        <f t="shared" si="19"/>
        <v>6145</v>
      </c>
      <c r="P97" s="50"/>
      <c r="Q97" s="50">
        <f t="shared" si="36"/>
        <v>119</v>
      </c>
      <c r="R97" s="50">
        <f t="shared" si="37"/>
        <v>119</v>
      </c>
      <c r="S97" s="50">
        <f t="shared" si="38"/>
        <v>120</v>
      </c>
      <c r="T97" s="50"/>
      <c r="U97" s="50" t="str">
        <f t="shared" si="21"/>
        <v>NG</v>
      </c>
      <c r="V97" s="50" t="str">
        <f t="shared" si="22"/>
        <v>NG</v>
      </c>
      <c r="W97" s="50" t="str">
        <f t="shared" si="23"/>
        <v>NG</v>
      </c>
    </row>
    <row r="98" spans="1:23">
      <c r="A98" s="50">
        <v>92</v>
      </c>
      <c r="B98" s="49">
        <v>512</v>
      </c>
      <c r="C98" s="50"/>
      <c r="D98" s="50"/>
      <c r="E98" s="50">
        <f t="shared" si="29"/>
        <v>6656</v>
      </c>
      <c r="F98" s="50">
        <f t="shared" si="15"/>
        <v>430080</v>
      </c>
      <c r="G98" s="50">
        <f t="shared" si="30"/>
        <v>4194304</v>
      </c>
      <c r="H98" s="50"/>
      <c r="I98" s="50" t="str">
        <f t="shared" si="25"/>
        <v>{6656,430080,4194304,92},</v>
      </c>
      <c r="J98" s="50"/>
      <c r="K98">
        <f t="shared" si="16"/>
        <v>6.5</v>
      </c>
      <c r="L98" s="50"/>
      <c r="M98" s="50">
        <f t="shared" si="17"/>
        <v>6655</v>
      </c>
      <c r="N98" s="50">
        <f t="shared" si="18"/>
        <v>6656</v>
      </c>
      <c r="O98" s="50">
        <f t="shared" si="19"/>
        <v>6657</v>
      </c>
      <c r="P98" s="50"/>
      <c r="Q98" s="50">
        <f t="shared" si="36"/>
        <v>123</v>
      </c>
      <c r="R98" s="50">
        <f t="shared" si="37"/>
        <v>123</v>
      </c>
      <c r="S98" s="50">
        <f t="shared" si="38"/>
        <v>124</v>
      </c>
      <c r="T98" s="50"/>
      <c r="U98" s="50" t="str">
        <f t="shared" si="21"/>
        <v>NG</v>
      </c>
      <c r="V98" s="50" t="str">
        <f t="shared" si="22"/>
        <v>NG</v>
      </c>
      <c r="W98" s="50" t="str">
        <f t="shared" si="23"/>
        <v>NG</v>
      </c>
    </row>
    <row r="99" spans="1:23">
      <c r="A99" s="50">
        <v>93</v>
      </c>
      <c r="B99" s="49">
        <v>512</v>
      </c>
      <c r="C99" s="50"/>
      <c r="D99" s="50"/>
      <c r="E99" s="50">
        <f t="shared" si="29"/>
        <v>7168</v>
      </c>
      <c r="F99" s="50">
        <f t="shared" si="15"/>
        <v>462848</v>
      </c>
      <c r="G99" s="50">
        <f t="shared" si="30"/>
        <v>4194304</v>
      </c>
      <c r="H99" s="50"/>
      <c r="I99" s="50" t="str">
        <f t="shared" si="25"/>
        <v>{7168,462848,4194304,93},</v>
      </c>
      <c r="J99" s="50"/>
      <c r="K99">
        <f t="shared" si="16"/>
        <v>7</v>
      </c>
      <c r="L99" s="50"/>
      <c r="M99" s="50">
        <f t="shared" si="17"/>
        <v>7167</v>
      </c>
      <c r="N99" s="50">
        <f t="shared" si="18"/>
        <v>7168</v>
      </c>
      <c r="O99" s="50">
        <f t="shared" si="19"/>
        <v>7169</v>
      </c>
      <c r="P99" s="50"/>
      <c r="Q99" s="50">
        <f t="shared" si="36"/>
        <v>127</v>
      </c>
      <c r="R99" s="50">
        <f t="shared" si="37"/>
        <v>127</v>
      </c>
      <c r="S99" s="50">
        <f t="shared" si="38"/>
        <v>128</v>
      </c>
      <c r="T99" s="50"/>
      <c r="U99" s="50" t="str">
        <f t="shared" si="21"/>
        <v>NG</v>
      </c>
      <c r="V99" s="50" t="str">
        <f t="shared" si="22"/>
        <v>NG</v>
      </c>
      <c r="W99" s="50" t="str">
        <f t="shared" si="23"/>
        <v>NG</v>
      </c>
    </row>
    <row r="100" spans="1:23">
      <c r="A100" s="50">
        <v>94</v>
      </c>
      <c r="B100" s="49">
        <v>512</v>
      </c>
      <c r="C100" s="50"/>
      <c r="D100" s="50"/>
      <c r="E100" s="50">
        <f t="shared" si="29"/>
        <v>7680</v>
      </c>
      <c r="F100" s="50">
        <f t="shared" si="15"/>
        <v>495616</v>
      </c>
      <c r="G100" s="50">
        <f t="shared" si="30"/>
        <v>4194304</v>
      </c>
      <c r="H100" s="50"/>
      <c r="I100" s="50" t="str">
        <f t="shared" si="25"/>
        <v>{7680,495616,4194304,94},</v>
      </c>
      <c r="J100" s="50"/>
      <c r="K100">
        <f t="shared" si="16"/>
        <v>7.5</v>
      </c>
      <c r="L100" s="50"/>
      <c r="M100" s="50">
        <f t="shared" si="17"/>
        <v>7679</v>
      </c>
      <c r="N100" s="50">
        <f t="shared" si="18"/>
        <v>7680</v>
      </c>
      <c r="O100" s="50">
        <f t="shared" si="19"/>
        <v>7681</v>
      </c>
      <c r="P100" s="50"/>
      <c r="Q100" s="50">
        <f t="shared" si="36"/>
        <v>131</v>
      </c>
      <c r="R100" s="50">
        <f t="shared" si="37"/>
        <v>131</v>
      </c>
      <c r="S100" s="50">
        <f t="shared" si="38"/>
        <v>132</v>
      </c>
      <c r="T100" s="50"/>
      <c r="U100" s="50" t="str">
        <f t="shared" si="21"/>
        <v>NG</v>
      </c>
      <c r="V100" s="50" t="str">
        <f t="shared" si="22"/>
        <v>NG</v>
      </c>
      <c r="W100" s="50" t="str">
        <f t="shared" si="23"/>
        <v>NG</v>
      </c>
    </row>
    <row r="101" spans="1:23">
      <c r="A101" s="50">
        <v>95</v>
      </c>
      <c r="B101" s="49">
        <v>512</v>
      </c>
      <c r="C101" s="50"/>
      <c r="D101" s="50"/>
      <c r="E101" s="50">
        <f t="shared" si="29"/>
        <v>8192</v>
      </c>
      <c r="F101" s="50">
        <f t="shared" si="15"/>
        <v>528384</v>
      </c>
      <c r="G101" s="50">
        <f t="shared" si="30"/>
        <v>4194304</v>
      </c>
      <c r="H101" s="50"/>
      <c r="I101" s="50" t="str">
        <f t="shared" si="25"/>
        <v>{8192,528384,4194304,95},</v>
      </c>
      <c r="J101" s="50"/>
      <c r="K101">
        <f t="shared" si="16"/>
        <v>8</v>
      </c>
      <c r="L101" s="50"/>
      <c r="M101" s="50">
        <f t="shared" si="17"/>
        <v>8191</v>
      </c>
      <c r="N101" s="50">
        <f t="shared" si="18"/>
        <v>8192</v>
      </c>
      <c r="O101" s="50">
        <f t="shared" si="19"/>
        <v>8193</v>
      </c>
      <c r="P101" s="50"/>
      <c r="Q101" s="50">
        <f t="shared" si="36"/>
        <v>135</v>
      </c>
      <c r="R101" s="50">
        <f t="shared" si="37"/>
        <v>135</v>
      </c>
      <c r="S101" s="50">
        <f t="shared" si="38"/>
        <v>136</v>
      </c>
      <c r="T101" s="50"/>
      <c r="U101" s="50" t="str">
        <f t="shared" si="21"/>
        <v>NG</v>
      </c>
      <c r="V101" s="50" t="str">
        <f t="shared" si="22"/>
        <v>NG</v>
      </c>
      <c r="W101" s="50" t="str">
        <f t="shared" si="23"/>
        <v>NG</v>
      </c>
    </row>
    <row r="102" spans="1:23">
      <c r="A102" s="50">
        <v>96</v>
      </c>
      <c r="B102" s="49">
        <v>1024</v>
      </c>
      <c r="C102" s="50"/>
      <c r="D102" s="50"/>
      <c r="E102" s="50">
        <f t="shared" si="29"/>
        <v>9216</v>
      </c>
      <c r="F102" s="50">
        <f>IF(E102*32 &gt;F$101, INT((E102*32+4096)/4096)*4096,F$101)</f>
        <v>528384</v>
      </c>
      <c r="G102" s="50">
        <f t="shared" si="30"/>
        <v>4194304</v>
      </c>
      <c r="H102" s="50"/>
      <c r="I102" s="50" t="str">
        <f t="shared" si="25"/>
        <v>{9216,528384,4194304,96},</v>
      </c>
      <c r="J102" s="50"/>
      <c r="K102">
        <f t="shared" si="16"/>
        <v>9</v>
      </c>
      <c r="L102" s="50"/>
      <c r="M102" s="50">
        <f t="shared" si="17"/>
        <v>9215</v>
      </c>
      <c r="N102" s="50">
        <f t="shared" si="18"/>
        <v>9216</v>
      </c>
      <c r="O102" s="50">
        <f t="shared" si="19"/>
        <v>9217</v>
      </c>
      <c r="P102" s="50"/>
      <c r="Q102" s="50">
        <f t="shared" si="36"/>
        <v>143</v>
      </c>
      <c r="R102" s="50">
        <f t="shared" si="37"/>
        <v>143</v>
      </c>
      <c r="S102" s="50">
        <f t="shared" si="38"/>
        <v>144</v>
      </c>
      <c r="T102" s="50"/>
      <c r="U102" s="50" t="str">
        <f t="shared" si="21"/>
        <v>NG</v>
      </c>
      <c r="V102" s="50" t="str">
        <f t="shared" si="22"/>
        <v>NG</v>
      </c>
      <c r="W102" s="50" t="str">
        <f t="shared" si="23"/>
        <v>NG</v>
      </c>
    </row>
    <row r="103" spans="1:23">
      <c r="A103" s="50">
        <v>97</v>
      </c>
      <c r="B103" s="49">
        <v>1024</v>
      </c>
      <c r="C103" s="50"/>
      <c r="D103" s="50"/>
      <c r="E103" s="50">
        <f t="shared" si="29"/>
        <v>10240</v>
      </c>
      <c r="F103" s="50">
        <f t="shared" ref="F103:F117" si="39">IF(E103*32 &gt;F$101, INT((E103*32+4096)/4096)*4096,F$101)</f>
        <v>528384</v>
      </c>
      <c r="G103" s="50">
        <f t="shared" si="30"/>
        <v>4194304</v>
      </c>
      <c r="H103" s="50"/>
      <c r="I103" s="50" t="str">
        <f t="shared" si="25"/>
        <v>{10240,528384,4194304,97},</v>
      </c>
      <c r="J103" s="50"/>
      <c r="K103">
        <f t="shared" si="16"/>
        <v>10</v>
      </c>
      <c r="L103" s="50"/>
      <c r="M103" s="50">
        <f t="shared" si="17"/>
        <v>10239</v>
      </c>
      <c r="N103" s="50">
        <f t="shared" si="18"/>
        <v>10240</v>
      </c>
      <c r="O103" s="50">
        <f t="shared" si="19"/>
        <v>10241</v>
      </c>
      <c r="P103" s="50"/>
      <c r="Q103" s="50">
        <f t="shared" si="36"/>
        <v>151</v>
      </c>
      <c r="R103" s="50">
        <f t="shared" si="37"/>
        <v>151</v>
      </c>
      <c r="S103" s="50">
        <f t="shared" si="38"/>
        <v>152</v>
      </c>
      <c r="T103" s="50"/>
      <c r="U103" s="50" t="str">
        <f t="shared" si="21"/>
        <v>NG</v>
      </c>
      <c r="V103" s="50" t="str">
        <f t="shared" si="22"/>
        <v>NG</v>
      </c>
      <c r="W103" s="50" t="str">
        <f t="shared" si="23"/>
        <v>NG</v>
      </c>
    </row>
    <row r="104" spans="1:23">
      <c r="A104" s="50">
        <v>98</v>
      </c>
      <c r="B104" s="49">
        <v>1024</v>
      </c>
      <c r="C104" s="50"/>
      <c r="D104" s="50"/>
      <c r="E104" s="50">
        <f t="shared" si="29"/>
        <v>11264</v>
      </c>
      <c r="F104" s="50">
        <f t="shared" si="39"/>
        <v>528384</v>
      </c>
      <c r="G104" s="50">
        <f t="shared" si="30"/>
        <v>4194304</v>
      </c>
      <c r="H104" s="50"/>
      <c r="I104" s="50" t="str">
        <f t="shared" si="25"/>
        <v>{11264,528384,4194304,98},</v>
      </c>
      <c r="J104" s="50"/>
      <c r="K104">
        <f t="shared" si="16"/>
        <v>11</v>
      </c>
      <c r="L104" s="50"/>
      <c r="M104" s="50">
        <f t="shared" si="17"/>
        <v>11263</v>
      </c>
      <c r="N104" s="50">
        <f t="shared" si="18"/>
        <v>11264</v>
      </c>
      <c r="O104" s="50">
        <f t="shared" si="19"/>
        <v>11265</v>
      </c>
      <c r="P104" s="50"/>
      <c r="Q104" s="50">
        <f t="shared" si="36"/>
        <v>159</v>
      </c>
      <c r="R104" s="50">
        <f t="shared" si="37"/>
        <v>159</v>
      </c>
      <c r="S104" s="50">
        <f t="shared" si="38"/>
        <v>160</v>
      </c>
      <c r="T104" s="50"/>
      <c r="U104" s="50" t="str">
        <f t="shared" si="21"/>
        <v>NG</v>
      </c>
      <c r="V104" s="50" t="str">
        <f t="shared" si="22"/>
        <v>NG</v>
      </c>
      <c r="W104" s="50" t="str">
        <f t="shared" si="23"/>
        <v>NG</v>
      </c>
    </row>
    <row r="105" spans="1:23">
      <c r="A105" s="50">
        <v>99</v>
      </c>
      <c r="B105" s="49">
        <v>1024</v>
      </c>
      <c r="C105" s="50"/>
      <c r="D105" s="50"/>
      <c r="E105" s="50">
        <f t="shared" si="29"/>
        <v>12288</v>
      </c>
      <c r="F105" s="50">
        <f t="shared" si="39"/>
        <v>528384</v>
      </c>
      <c r="G105" s="50">
        <f t="shared" si="30"/>
        <v>4194304</v>
      </c>
      <c r="H105" s="50"/>
      <c r="I105" s="50" t="str">
        <f t="shared" si="25"/>
        <v>{12288,528384,4194304,99},</v>
      </c>
      <c r="J105" s="50"/>
      <c r="K105">
        <f t="shared" si="16"/>
        <v>12</v>
      </c>
      <c r="L105" s="50"/>
      <c r="M105" s="50">
        <f t="shared" si="17"/>
        <v>12287</v>
      </c>
      <c r="N105" s="50">
        <f t="shared" si="18"/>
        <v>12288</v>
      </c>
      <c r="O105" s="50">
        <f t="shared" si="19"/>
        <v>12289</v>
      </c>
      <c r="P105" s="50"/>
      <c r="Q105" s="50">
        <f t="shared" si="36"/>
        <v>167</v>
      </c>
      <c r="R105" s="50">
        <f t="shared" si="37"/>
        <v>167</v>
      </c>
      <c r="S105" s="50">
        <f t="shared" si="38"/>
        <v>168</v>
      </c>
      <c r="T105" s="50"/>
      <c r="U105" s="50" t="str">
        <f t="shared" si="21"/>
        <v>NG</v>
      </c>
      <c r="V105" s="50" t="str">
        <f t="shared" si="22"/>
        <v>NG</v>
      </c>
      <c r="W105" s="50" t="str">
        <f t="shared" si="23"/>
        <v>NG</v>
      </c>
    </row>
    <row r="106" spans="1:23">
      <c r="A106" s="50">
        <v>100</v>
      </c>
      <c r="B106" s="49">
        <v>1024</v>
      </c>
      <c r="C106" s="50"/>
      <c r="D106" s="50"/>
      <c r="E106" s="50">
        <f t="shared" si="29"/>
        <v>13312</v>
      </c>
      <c r="F106" s="50">
        <f t="shared" si="39"/>
        <v>528384</v>
      </c>
      <c r="G106" s="50">
        <f t="shared" si="30"/>
        <v>4194304</v>
      </c>
      <c r="H106" s="50"/>
      <c r="I106" s="50" t="str">
        <f t="shared" si="25"/>
        <v>{13312,528384,4194304,100},</v>
      </c>
      <c r="J106" s="50"/>
      <c r="K106">
        <f t="shared" si="16"/>
        <v>13</v>
      </c>
      <c r="L106" s="50"/>
      <c r="M106" s="50">
        <f t="shared" si="17"/>
        <v>13311</v>
      </c>
      <c r="N106" s="50">
        <f t="shared" si="18"/>
        <v>13312</v>
      </c>
      <c r="O106" s="50">
        <f t="shared" si="19"/>
        <v>13313</v>
      </c>
      <c r="P106" s="50"/>
      <c r="Q106" s="50">
        <f t="shared" si="36"/>
        <v>175</v>
      </c>
      <c r="R106" s="50">
        <f t="shared" si="37"/>
        <v>175</v>
      </c>
      <c r="S106" s="50">
        <f t="shared" si="38"/>
        <v>176</v>
      </c>
      <c r="T106" s="50"/>
      <c r="U106" s="50" t="str">
        <f t="shared" si="21"/>
        <v>NG</v>
      </c>
      <c r="V106" s="50" t="str">
        <f t="shared" si="22"/>
        <v>NG</v>
      </c>
      <c r="W106" s="50" t="str">
        <f t="shared" si="23"/>
        <v>NG</v>
      </c>
    </row>
    <row r="107" spans="1:23">
      <c r="A107" s="50">
        <v>101</v>
      </c>
      <c r="B107" s="49">
        <v>1024</v>
      </c>
      <c r="C107" s="50"/>
      <c r="D107" s="50"/>
      <c r="E107" s="50">
        <f t="shared" si="29"/>
        <v>14336</v>
      </c>
      <c r="F107" s="50">
        <f t="shared" si="39"/>
        <v>528384</v>
      </c>
      <c r="G107" s="50">
        <f t="shared" si="30"/>
        <v>4194304</v>
      </c>
      <c r="H107" s="50"/>
      <c r="I107" s="50" t="str">
        <f t="shared" si="25"/>
        <v>{14336,528384,4194304,101},</v>
      </c>
      <c r="J107" s="50"/>
      <c r="K107">
        <f t="shared" si="16"/>
        <v>14</v>
      </c>
      <c r="L107" s="50"/>
      <c r="M107" s="50">
        <f t="shared" si="17"/>
        <v>14335</v>
      </c>
      <c r="N107" s="50">
        <f t="shared" si="18"/>
        <v>14336</v>
      </c>
      <c r="O107" s="50">
        <f t="shared" si="19"/>
        <v>14337</v>
      </c>
      <c r="P107" s="50"/>
      <c r="Q107" s="50">
        <f t="shared" si="36"/>
        <v>183</v>
      </c>
      <c r="R107" s="50">
        <f t="shared" si="37"/>
        <v>183</v>
      </c>
      <c r="S107" s="50">
        <f t="shared" si="38"/>
        <v>184</v>
      </c>
      <c r="T107" s="50"/>
      <c r="U107" s="50" t="str">
        <f t="shared" si="21"/>
        <v>NG</v>
      </c>
      <c r="V107" s="50" t="str">
        <f t="shared" si="22"/>
        <v>NG</v>
      </c>
      <c r="W107" s="50" t="str">
        <f t="shared" si="23"/>
        <v>NG</v>
      </c>
    </row>
    <row r="108" spans="1:23">
      <c r="A108" s="50">
        <v>102</v>
      </c>
      <c r="B108" s="49">
        <v>1024</v>
      </c>
      <c r="C108" s="50"/>
      <c r="D108" s="50"/>
      <c r="E108" s="50">
        <f t="shared" si="29"/>
        <v>15360</v>
      </c>
      <c r="F108" s="50">
        <f t="shared" si="39"/>
        <v>528384</v>
      </c>
      <c r="G108" s="50">
        <f t="shared" si="30"/>
        <v>4194304</v>
      </c>
      <c r="H108" s="50"/>
      <c r="I108" s="50" t="str">
        <f t="shared" si="25"/>
        <v>{15360,528384,4194304,102},</v>
      </c>
      <c r="J108" s="50"/>
      <c r="K108">
        <f t="shared" si="16"/>
        <v>15</v>
      </c>
      <c r="L108" s="50"/>
      <c r="M108" s="50">
        <f t="shared" si="17"/>
        <v>15359</v>
      </c>
      <c r="N108" s="50">
        <f t="shared" si="18"/>
        <v>15360</v>
      </c>
      <c r="O108" s="50">
        <f t="shared" si="19"/>
        <v>15361</v>
      </c>
      <c r="P108" s="50"/>
      <c r="Q108" s="50">
        <f t="shared" si="36"/>
        <v>191</v>
      </c>
      <c r="R108" s="50">
        <f t="shared" si="37"/>
        <v>191</v>
      </c>
      <c r="S108" s="50">
        <f t="shared" si="38"/>
        <v>192</v>
      </c>
      <c r="T108" s="50"/>
      <c r="U108" s="50" t="str">
        <f t="shared" si="21"/>
        <v>NG</v>
      </c>
      <c r="V108" s="50" t="str">
        <f t="shared" si="22"/>
        <v>NG</v>
      </c>
      <c r="W108" s="50" t="str">
        <f t="shared" si="23"/>
        <v>NG</v>
      </c>
    </row>
    <row r="109" spans="1:23">
      <c r="A109" s="51">
        <v>103</v>
      </c>
      <c r="B109" s="49">
        <v>1024</v>
      </c>
      <c r="C109" s="51"/>
      <c r="D109" s="51"/>
      <c r="E109" s="51">
        <f t="shared" si="29"/>
        <v>16384</v>
      </c>
      <c r="F109" s="51">
        <f t="shared" si="39"/>
        <v>528384</v>
      </c>
      <c r="G109" s="51">
        <f t="shared" si="30"/>
        <v>4194304</v>
      </c>
      <c r="H109" s="51"/>
      <c r="I109" s="51" t="str">
        <f t="shared" si="25"/>
        <v>{16384,528384,4194304,103},</v>
      </c>
      <c r="J109" s="51"/>
      <c r="K109">
        <f t="shared" si="16"/>
        <v>16</v>
      </c>
      <c r="L109" s="51"/>
      <c r="M109" s="51">
        <f t="shared" si="17"/>
        <v>16383</v>
      </c>
      <c r="N109" s="51">
        <f t="shared" si="18"/>
        <v>16384</v>
      </c>
      <c r="O109" s="51">
        <f t="shared" si="19"/>
        <v>16385</v>
      </c>
      <c r="P109" s="51"/>
      <c r="Q109" s="51">
        <f t="shared" si="36"/>
        <v>199</v>
      </c>
      <c r="R109" s="51">
        <f t="shared" si="37"/>
        <v>199</v>
      </c>
      <c r="S109" s="51">
        <f t="shared" si="38"/>
        <v>200</v>
      </c>
      <c r="T109" s="51"/>
      <c r="U109" s="51" t="str">
        <f t="shared" si="21"/>
        <v>NG</v>
      </c>
      <c r="V109" s="51" t="str">
        <f t="shared" si="22"/>
        <v>NG</v>
      </c>
      <c r="W109" s="51" t="str">
        <f t="shared" si="23"/>
        <v>NG</v>
      </c>
    </row>
    <row r="110" spans="1:23">
      <c r="A110" s="49">
        <v>104</v>
      </c>
      <c r="B110" s="49">
        <v>2048</v>
      </c>
      <c r="C110" s="49"/>
      <c r="D110" s="49"/>
      <c r="E110" s="49">
        <f t="shared" si="29"/>
        <v>18432</v>
      </c>
      <c r="F110" s="49">
        <f t="shared" si="39"/>
        <v>593920</v>
      </c>
      <c r="G110" s="49">
        <f t="shared" si="30"/>
        <v>4194304</v>
      </c>
      <c r="H110" s="49"/>
      <c r="I110" s="49" t="str">
        <f t="shared" si="25"/>
        <v>{18432,593920,4194304,104},</v>
      </c>
      <c r="J110" s="49"/>
      <c r="K110">
        <f t="shared" si="16"/>
        <v>18</v>
      </c>
      <c r="L110" s="49"/>
      <c r="M110" s="49">
        <f t="shared" si="17"/>
        <v>18431</v>
      </c>
      <c r="N110" s="49">
        <f t="shared" si="18"/>
        <v>18432</v>
      </c>
      <c r="O110" s="49">
        <f t="shared" si="19"/>
        <v>18433</v>
      </c>
      <c r="P110" s="49"/>
      <c r="Q110" s="49">
        <f>INT((M110-4096-1)/256)+104</f>
        <v>159</v>
      </c>
      <c r="R110" s="49">
        <f t="shared" ref="R110:S110" si="40">INT((N110-4096-1)/256)+104</f>
        <v>159</v>
      </c>
      <c r="S110" s="49">
        <f t="shared" si="40"/>
        <v>160</v>
      </c>
      <c r="T110" s="49"/>
      <c r="U110" s="49" t="str">
        <f t="shared" si="21"/>
        <v>NG</v>
      </c>
      <c r="V110" s="49" t="str">
        <f t="shared" si="22"/>
        <v>NG</v>
      </c>
      <c r="W110" s="49" t="str">
        <f t="shared" si="23"/>
        <v>NG</v>
      </c>
    </row>
    <row r="111" spans="1:23">
      <c r="A111" s="50">
        <v>105</v>
      </c>
      <c r="B111" s="49">
        <v>2048</v>
      </c>
      <c r="C111" s="50"/>
      <c r="D111" s="50"/>
      <c r="E111" s="50">
        <f t="shared" si="29"/>
        <v>20480</v>
      </c>
      <c r="F111" s="50">
        <f t="shared" si="39"/>
        <v>659456</v>
      </c>
      <c r="G111" s="50">
        <f t="shared" si="30"/>
        <v>4194304</v>
      </c>
      <c r="H111" s="50"/>
      <c r="I111" s="50" t="str">
        <f t="shared" si="25"/>
        <v>{20480,659456,4194304,105},</v>
      </c>
      <c r="J111" s="50"/>
      <c r="K111">
        <f t="shared" si="16"/>
        <v>20</v>
      </c>
      <c r="L111" s="50"/>
      <c r="M111" s="50">
        <f t="shared" si="17"/>
        <v>20479</v>
      </c>
      <c r="N111" s="50">
        <f t="shared" si="18"/>
        <v>20480</v>
      </c>
      <c r="O111" s="50">
        <f t="shared" si="19"/>
        <v>20481</v>
      </c>
      <c r="P111" s="50"/>
      <c r="Q111" s="50">
        <f t="shared" ref="Q111:Q117" si="41">INT((M111-4096-1)/256)+104</f>
        <v>167</v>
      </c>
      <c r="R111" s="50">
        <f t="shared" ref="R111:R117" si="42">INT((N111-4096-1)/256)+104</f>
        <v>167</v>
      </c>
      <c r="S111" s="50">
        <f t="shared" ref="S111:S117" si="43">INT((O111-4096-1)/256)+104</f>
        <v>168</v>
      </c>
      <c r="T111" s="50"/>
      <c r="U111" s="50" t="str">
        <f t="shared" si="21"/>
        <v>NG</v>
      </c>
      <c r="V111" s="50" t="str">
        <f t="shared" si="22"/>
        <v>NG</v>
      </c>
      <c r="W111" s="50" t="str">
        <f t="shared" si="23"/>
        <v>NG</v>
      </c>
    </row>
    <row r="112" spans="1:23">
      <c r="A112" s="50">
        <v>106</v>
      </c>
      <c r="B112" s="49">
        <v>2048</v>
      </c>
      <c r="C112" s="50"/>
      <c r="D112" s="50"/>
      <c r="E112" s="50">
        <f t="shared" si="29"/>
        <v>22528</v>
      </c>
      <c r="F112" s="50">
        <f t="shared" si="39"/>
        <v>724992</v>
      </c>
      <c r="G112" s="50">
        <f t="shared" si="30"/>
        <v>4194304</v>
      </c>
      <c r="H112" s="50"/>
      <c r="I112" s="50" t="str">
        <f t="shared" si="25"/>
        <v>{22528,724992,4194304,106},</v>
      </c>
      <c r="J112" s="50"/>
      <c r="K112">
        <f t="shared" si="16"/>
        <v>22</v>
      </c>
      <c r="L112" s="50"/>
      <c r="M112" s="50">
        <f t="shared" si="17"/>
        <v>22527</v>
      </c>
      <c r="N112" s="50">
        <f t="shared" si="18"/>
        <v>22528</v>
      </c>
      <c r="O112" s="50">
        <f t="shared" si="19"/>
        <v>22529</v>
      </c>
      <c r="P112" s="50"/>
      <c r="Q112" s="50">
        <f t="shared" si="41"/>
        <v>175</v>
      </c>
      <c r="R112" s="50">
        <f t="shared" si="42"/>
        <v>175</v>
      </c>
      <c r="S112" s="50">
        <f t="shared" si="43"/>
        <v>176</v>
      </c>
      <c r="T112" s="50"/>
      <c r="U112" s="50" t="str">
        <f t="shared" si="21"/>
        <v>NG</v>
      </c>
      <c r="V112" s="50" t="str">
        <f t="shared" si="22"/>
        <v>NG</v>
      </c>
      <c r="W112" s="50" t="str">
        <f t="shared" si="23"/>
        <v>NG</v>
      </c>
    </row>
    <row r="113" spans="1:23">
      <c r="A113" s="50">
        <v>107</v>
      </c>
      <c r="B113" s="49">
        <v>2048</v>
      </c>
      <c r="C113" s="50"/>
      <c r="D113" s="50"/>
      <c r="E113" s="50">
        <f t="shared" si="29"/>
        <v>24576</v>
      </c>
      <c r="F113" s="50">
        <f t="shared" si="39"/>
        <v>790528</v>
      </c>
      <c r="G113" s="50">
        <f t="shared" si="30"/>
        <v>4194304</v>
      </c>
      <c r="H113" s="50"/>
      <c r="I113" s="50" t="str">
        <f t="shared" si="25"/>
        <v>{24576,790528,4194304,107},</v>
      </c>
      <c r="J113" s="50"/>
      <c r="K113">
        <f t="shared" si="16"/>
        <v>24</v>
      </c>
      <c r="L113" s="50"/>
      <c r="M113" s="50">
        <f t="shared" si="17"/>
        <v>24575</v>
      </c>
      <c r="N113" s="50">
        <f t="shared" si="18"/>
        <v>24576</v>
      </c>
      <c r="O113" s="50">
        <f t="shared" si="19"/>
        <v>24577</v>
      </c>
      <c r="P113" s="50"/>
      <c r="Q113" s="50">
        <f t="shared" si="41"/>
        <v>183</v>
      </c>
      <c r="R113" s="50">
        <f t="shared" si="42"/>
        <v>183</v>
      </c>
      <c r="S113" s="50">
        <f t="shared" si="43"/>
        <v>184</v>
      </c>
      <c r="T113" s="50"/>
      <c r="U113" s="50" t="str">
        <f t="shared" si="21"/>
        <v>NG</v>
      </c>
      <c r="V113" s="50" t="str">
        <f t="shared" si="22"/>
        <v>NG</v>
      </c>
      <c r="W113" s="50" t="str">
        <f t="shared" si="23"/>
        <v>NG</v>
      </c>
    </row>
    <row r="114" spans="1:23">
      <c r="A114" s="50">
        <v>108</v>
      </c>
      <c r="B114" s="49">
        <v>2048</v>
      </c>
      <c r="C114" s="50"/>
      <c r="D114" s="50"/>
      <c r="E114" s="50">
        <f t="shared" si="29"/>
        <v>26624</v>
      </c>
      <c r="F114" s="50">
        <f t="shared" si="39"/>
        <v>856064</v>
      </c>
      <c r="G114" s="50">
        <f t="shared" si="30"/>
        <v>4194304</v>
      </c>
      <c r="H114" s="50"/>
      <c r="I114" s="50" t="str">
        <f t="shared" si="25"/>
        <v>{26624,856064,4194304,108},</v>
      </c>
      <c r="J114" s="50"/>
      <c r="K114">
        <f t="shared" si="16"/>
        <v>26</v>
      </c>
      <c r="L114" s="50"/>
      <c r="M114" s="50">
        <f t="shared" si="17"/>
        <v>26623</v>
      </c>
      <c r="N114" s="50">
        <f t="shared" si="18"/>
        <v>26624</v>
      </c>
      <c r="O114" s="50">
        <f t="shared" si="19"/>
        <v>26625</v>
      </c>
      <c r="P114" s="50"/>
      <c r="Q114" s="50">
        <f t="shared" si="41"/>
        <v>191</v>
      </c>
      <c r="R114" s="50">
        <f t="shared" si="42"/>
        <v>191</v>
      </c>
      <c r="S114" s="50">
        <f t="shared" si="43"/>
        <v>192</v>
      </c>
      <c r="T114" s="50"/>
      <c r="U114" s="50" t="str">
        <f t="shared" si="21"/>
        <v>NG</v>
      </c>
      <c r="V114" s="50" t="str">
        <f t="shared" si="22"/>
        <v>NG</v>
      </c>
      <c r="W114" s="50" t="str">
        <f t="shared" si="23"/>
        <v>NG</v>
      </c>
    </row>
    <row r="115" spans="1:23">
      <c r="A115" s="50">
        <v>109</v>
      </c>
      <c r="B115" s="49">
        <v>2048</v>
      </c>
      <c r="C115" s="50"/>
      <c r="D115" s="50"/>
      <c r="E115" s="50">
        <f t="shared" si="29"/>
        <v>28672</v>
      </c>
      <c r="F115" s="50">
        <f t="shared" si="39"/>
        <v>921600</v>
      </c>
      <c r="G115" s="50">
        <f t="shared" si="30"/>
        <v>4194304</v>
      </c>
      <c r="H115" s="50"/>
      <c r="I115" s="50" t="str">
        <f t="shared" si="25"/>
        <v>{28672,921600,4194304,109},</v>
      </c>
      <c r="J115" s="50"/>
      <c r="K115">
        <f t="shared" si="16"/>
        <v>28</v>
      </c>
      <c r="L115" s="50"/>
      <c r="M115" s="50">
        <f t="shared" si="17"/>
        <v>28671</v>
      </c>
      <c r="N115" s="50">
        <f t="shared" si="18"/>
        <v>28672</v>
      </c>
      <c r="O115" s="50">
        <f t="shared" si="19"/>
        <v>28673</v>
      </c>
      <c r="P115" s="50"/>
      <c r="Q115" s="50">
        <f t="shared" si="41"/>
        <v>199</v>
      </c>
      <c r="R115" s="50">
        <f t="shared" si="42"/>
        <v>199</v>
      </c>
      <c r="S115" s="50">
        <f t="shared" si="43"/>
        <v>200</v>
      </c>
      <c r="T115" s="50"/>
      <c r="U115" s="50" t="str">
        <f t="shared" si="21"/>
        <v>NG</v>
      </c>
      <c r="V115" s="50" t="str">
        <f t="shared" si="22"/>
        <v>NG</v>
      </c>
      <c r="W115" s="50" t="str">
        <f t="shared" si="23"/>
        <v>NG</v>
      </c>
    </row>
    <row r="116" spans="1:23">
      <c r="A116" s="50">
        <v>110</v>
      </c>
      <c r="B116" s="49">
        <v>2048</v>
      </c>
      <c r="C116" s="50"/>
      <c r="D116" s="50"/>
      <c r="E116" s="50">
        <f t="shared" si="29"/>
        <v>30720</v>
      </c>
      <c r="F116" s="50">
        <f t="shared" si="39"/>
        <v>987136</v>
      </c>
      <c r="G116" s="50">
        <f t="shared" si="30"/>
        <v>4194304</v>
      </c>
      <c r="H116" s="50"/>
      <c r="I116" s="50" t="str">
        <f t="shared" si="25"/>
        <v>{30720,987136,4194304,110},</v>
      </c>
      <c r="J116" s="50"/>
      <c r="K116">
        <f t="shared" si="16"/>
        <v>30</v>
      </c>
      <c r="L116" s="50"/>
      <c r="M116" s="50">
        <f t="shared" si="17"/>
        <v>30719</v>
      </c>
      <c r="N116" s="50">
        <f t="shared" si="18"/>
        <v>30720</v>
      </c>
      <c r="O116" s="50">
        <f t="shared" si="19"/>
        <v>30721</v>
      </c>
      <c r="P116" s="50"/>
      <c r="Q116" s="50">
        <f t="shared" si="41"/>
        <v>207</v>
      </c>
      <c r="R116" s="50">
        <f t="shared" si="42"/>
        <v>207</v>
      </c>
      <c r="S116" s="50">
        <f t="shared" si="43"/>
        <v>208</v>
      </c>
      <c r="T116" s="50"/>
      <c r="U116" s="50" t="str">
        <f t="shared" si="21"/>
        <v>NG</v>
      </c>
      <c r="V116" s="50" t="str">
        <f t="shared" si="22"/>
        <v>NG</v>
      </c>
      <c r="W116" s="50" t="str">
        <f t="shared" si="23"/>
        <v>NG</v>
      </c>
    </row>
    <row r="117" spans="1:23">
      <c r="A117" s="50">
        <v>111</v>
      </c>
      <c r="B117" s="49">
        <v>2048</v>
      </c>
      <c r="C117" s="50"/>
      <c r="D117" s="50"/>
      <c r="E117" s="50">
        <f t="shared" si="29"/>
        <v>32768</v>
      </c>
      <c r="F117" s="50">
        <f t="shared" si="39"/>
        <v>1052672</v>
      </c>
      <c r="G117" s="50">
        <f t="shared" si="30"/>
        <v>4194304</v>
      </c>
      <c r="H117" s="50"/>
      <c r="I117" s="50" t="str">
        <f t="shared" si="25"/>
        <v>{32768,1052672,4194304,111},</v>
      </c>
      <c r="J117" s="50"/>
      <c r="K117">
        <f t="shared" si="16"/>
        <v>32</v>
      </c>
      <c r="L117" s="50"/>
      <c r="M117" s="50">
        <f t="shared" si="17"/>
        <v>32767</v>
      </c>
      <c r="N117" s="50">
        <f t="shared" si="18"/>
        <v>32768</v>
      </c>
      <c r="O117" s="50">
        <f t="shared" si="19"/>
        <v>32769</v>
      </c>
      <c r="P117" s="50"/>
      <c r="Q117" s="50">
        <f t="shared" si="41"/>
        <v>215</v>
      </c>
      <c r="R117" s="50">
        <f t="shared" si="42"/>
        <v>215</v>
      </c>
      <c r="S117" s="50">
        <f t="shared" si="43"/>
        <v>216</v>
      </c>
      <c r="T117" s="50"/>
      <c r="U117" s="50" t="str">
        <f t="shared" si="21"/>
        <v>NG</v>
      </c>
      <c r="V117" s="50" t="str">
        <f t="shared" si="22"/>
        <v>NG</v>
      </c>
      <c r="W117" s="50" t="str">
        <f t="shared" si="23"/>
        <v>NG</v>
      </c>
    </row>
    <row r="118" spans="1:23">
      <c r="A118" s="49">
        <v>112</v>
      </c>
      <c r="B118" s="49">
        <v>4096</v>
      </c>
      <c r="C118" s="49"/>
      <c r="D118" s="49"/>
      <c r="E118" s="49">
        <f t="shared" si="29"/>
        <v>36864</v>
      </c>
      <c r="F118" s="49">
        <f>IF(E118*16 &gt;F$117, INT((E118*16+4096)/4096)*4096,F$117)</f>
        <v>1052672</v>
      </c>
      <c r="G118" s="49">
        <f t="shared" si="30"/>
        <v>4194304</v>
      </c>
      <c r="H118" s="49"/>
      <c r="I118" s="49" t="str">
        <f t="shared" si="25"/>
        <v>{36864,1052672,4194304,112},</v>
      </c>
      <c r="J118" s="49"/>
      <c r="K118" s="49">
        <f t="shared" si="16"/>
        <v>36</v>
      </c>
      <c r="L118" s="49"/>
      <c r="M118" s="49">
        <f t="shared" si="17"/>
        <v>36863</v>
      </c>
      <c r="N118" s="49">
        <f t="shared" si="18"/>
        <v>36864</v>
      </c>
      <c r="O118" s="49">
        <f t="shared" si="19"/>
        <v>36865</v>
      </c>
      <c r="P118" s="49"/>
      <c r="Q118" s="49">
        <f>INT((M118-6144-1)/512)+112</f>
        <v>171</v>
      </c>
      <c r="R118" s="49">
        <f t="shared" ref="R118:S118" si="44">INT((N118-6144-1)/512)+112</f>
        <v>171</v>
      </c>
      <c r="S118" s="49">
        <f t="shared" si="44"/>
        <v>172</v>
      </c>
      <c r="T118" s="49"/>
      <c r="U118" s="49" t="str">
        <f t="shared" si="21"/>
        <v>NG</v>
      </c>
      <c r="V118" s="49" t="str">
        <f t="shared" si="22"/>
        <v>NG</v>
      </c>
      <c r="W118" s="49" t="str">
        <f t="shared" si="23"/>
        <v>NG</v>
      </c>
    </row>
    <row r="119" spans="1:23">
      <c r="A119" s="50">
        <v>113</v>
      </c>
      <c r="B119" s="49">
        <v>4096</v>
      </c>
      <c r="C119" s="50"/>
      <c r="D119" s="50"/>
      <c r="E119" s="50">
        <f t="shared" si="29"/>
        <v>40960</v>
      </c>
      <c r="F119" s="50">
        <f t="shared" ref="F119:F125" si="45">IF(E119*16 &gt;F$117, INT((E119*16+4096)/4096)*4096,F$117)</f>
        <v>1052672</v>
      </c>
      <c r="G119" s="50">
        <f t="shared" si="30"/>
        <v>4194304</v>
      </c>
      <c r="H119" s="50"/>
      <c r="I119" s="50" t="str">
        <f t="shared" si="25"/>
        <v>{40960,1052672,4194304,113},</v>
      </c>
      <c r="J119" s="50"/>
      <c r="K119" s="50">
        <f t="shared" si="16"/>
        <v>40</v>
      </c>
      <c r="L119" s="50"/>
      <c r="M119" s="50">
        <f t="shared" si="17"/>
        <v>40959</v>
      </c>
      <c r="N119" s="50">
        <f t="shared" si="18"/>
        <v>40960</v>
      </c>
      <c r="O119" s="50">
        <f t="shared" si="19"/>
        <v>40961</v>
      </c>
      <c r="P119" s="50"/>
      <c r="Q119" s="50">
        <f t="shared" ref="Q119:Q121" si="46">INT((M119-6144-1)/512)+112</f>
        <v>179</v>
      </c>
      <c r="R119" s="50">
        <f t="shared" ref="R119:R121" si="47">INT((N119-6144-1)/512)+112</f>
        <v>179</v>
      </c>
      <c r="S119" s="50">
        <f t="shared" ref="S119:S121" si="48">INT((O119-6144-1)/512)+112</f>
        <v>180</v>
      </c>
      <c r="T119" s="50"/>
      <c r="U119" s="50" t="str">
        <f t="shared" si="21"/>
        <v>NG</v>
      </c>
      <c r="V119" s="50" t="str">
        <f t="shared" si="22"/>
        <v>NG</v>
      </c>
      <c r="W119" s="50" t="str">
        <f t="shared" si="23"/>
        <v>NG</v>
      </c>
    </row>
    <row r="120" spans="1:23">
      <c r="A120" s="50">
        <v>114</v>
      </c>
      <c r="B120" s="49">
        <v>4096</v>
      </c>
      <c r="C120" s="50"/>
      <c r="D120" s="50"/>
      <c r="E120" s="50">
        <f t="shared" si="29"/>
        <v>45056</v>
      </c>
      <c r="F120" s="50">
        <f t="shared" si="45"/>
        <v>1052672</v>
      </c>
      <c r="G120" s="50">
        <f t="shared" si="30"/>
        <v>4194304</v>
      </c>
      <c r="H120" s="50"/>
      <c r="I120" s="50" t="str">
        <f t="shared" si="25"/>
        <v>{45056,1052672,4194304,114},</v>
      </c>
      <c r="J120" s="50"/>
      <c r="K120" s="50">
        <f t="shared" si="16"/>
        <v>44</v>
      </c>
      <c r="L120" s="50"/>
      <c r="M120" s="50">
        <f t="shared" si="17"/>
        <v>45055</v>
      </c>
      <c r="N120" s="50">
        <f t="shared" si="18"/>
        <v>45056</v>
      </c>
      <c r="O120" s="50">
        <f t="shared" si="19"/>
        <v>45057</v>
      </c>
      <c r="P120" s="50"/>
      <c r="Q120" s="50">
        <f t="shared" si="46"/>
        <v>187</v>
      </c>
      <c r="R120" s="50">
        <f t="shared" si="47"/>
        <v>187</v>
      </c>
      <c r="S120" s="50">
        <f t="shared" si="48"/>
        <v>188</v>
      </c>
      <c r="T120" s="50"/>
      <c r="U120" s="50" t="str">
        <f t="shared" si="21"/>
        <v>NG</v>
      </c>
      <c r="V120" s="50" t="str">
        <f t="shared" si="22"/>
        <v>NG</v>
      </c>
      <c r="W120" s="50" t="str">
        <f t="shared" si="23"/>
        <v>NG</v>
      </c>
    </row>
    <row r="121" spans="1:23">
      <c r="A121" s="51">
        <v>115</v>
      </c>
      <c r="B121" s="49">
        <v>4096</v>
      </c>
      <c r="C121" s="51"/>
      <c r="D121" s="51"/>
      <c r="E121" s="51">
        <f t="shared" si="29"/>
        <v>49152</v>
      </c>
      <c r="F121" s="51">
        <f t="shared" si="45"/>
        <v>1052672</v>
      </c>
      <c r="G121" s="51">
        <f t="shared" si="30"/>
        <v>4194304</v>
      </c>
      <c r="H121" s="51"/>
      <c r="I121" s="51" t="str">
        <f t="shared" si="25"/>
        <v>{49152,1052672,4194304,115},</v>
      </c>
      <c r="J121" s="51"/>
      <c r="K121" s="51">
        <f t="shared" si="16"/>
        <v>48</v>
      </c>
      <c r="L121" s="51"/>
      <c r="M121" s="51">
        <f t="shared" si="17"/>
        <v>49151</v>
      </c>
      <c r="N121" s="51">
        <f t="shared" si="18"/>
        <v>49152</v>
      </c>
      <c r="O121" s="51">
        <f t="shared" si="19"/>
        <v>49153</v>
      </c>
      <c r="P121" s="51"/>
      <c r="Q121" s="51">
        <f t="shared" si="46"/>
        <v>195</v>
      </c>
      <c r="R121" s="51">
        <f t="shared" si="47"/>
        <v>195</v>
      </c>
      <c r="S121" s="51">
        <f t="shared" si="48"/>
        <v>196</v>
      </c>
      <c r="T121" s="51"/>
      <c r="U121" s="51" t="str">
        <f t="shared" si="21"/>
        <v>NG</v>
      </c>
      <c r="V121" s="51" t="str">
        <f t="shared" si="22"/>
        <v>NG</v>
      </c>
      <c r="W121" s="51" t="str">
        <f t="shared" si="23"/>
        <v>NG</v>
      </c>
    </row>
    <row r="122" spans="1:23">
      <c r="A122">
        <v>116</v>
      </c>
      <c r="B122" s="49">
        <v>4096</v>
      </c>
      <c r="E122">
        <f t="shared" si="29"/>
        <v>53248</v>
      </c>
      <c r="F122">
        <f t="shared" si="45"/>
        <v>1052672</v>
      </c>
      <c r="G122">
        <f t="shared" si="30"/>
        <v>4194304</v>
      </c>
      <c r="I122" t="str">
        <f t="shared" si="25"/>
        <v>{53248,1052672,4194304,116},</v>
      </c>
      <c r="K122">
        <f t="shared" si="16"/>
        <v>52</v>
      </c>
      <c r="M122">
        <f t="shared" si="17"/>
        <v>53247</v>
      </c>
      <c r="N122">
        <f t="shared" si="18"/>
        <v>53248</v>
      </c>
      <c r="O122">
        <f t="shared" si="19"/>
        <v>53249</v>
      </c>
      <c r="Q122">
        <f t="shared" ref="Q70:Q133" si="49">INT((M122-1)/8)</f>
        <v>6655</v>
      </c>
      <c r="R122">
        <f t="shared" ref="R70:R133" si="50">INT((N122-1)/8)</f>
        <v>6655</v>
      </c>
      <c r="S122">
        <f t="shared" ref="S70:S133" si="51">INT((O122-1)/8)</f>
        <v>6656</v>
      </c>
      <c r="U122" t="str">
        <f t="shared" si="21"/>
        <v>NG</v>
      </c>
      <c r="V122" t="str">
        <f t="shared" si="22"/>
        <v>NG</v>
      </c>
      <c r="W122" t="str">
        <f t="shared" si="23"/>
        <v>NG</v>
      </c>
    </row>
    <row r="123" spans="1:23">
      <c r="A123">
        <v>117</v>
      </c>
      <c r="B123" s="49">
        <v>4096</v>
      </c>
      <c r="E123">
        <f t="shared" si="29"/>
        <v>57344</v>
      </c>
      <c r="F123">
        <f t="shared" si="45"/>
        <v>1052672</v>
      </c>
      <c r="G123">
        <f t="shared" si="30"/>
        <v>4194304</v>
      </c>
      <c r="I123" t="str">
        <f t="shared" si="25"/>
        <v>{57344,1052672,4194304,117},</v>
      </c>
      <c r="K123">
        <f t="shared" si="16"/>
        <v>56</v>
      </c>
      <c r="M123">
        <f t="shared" si="17"/>
        <v>57343</v>
      </c>
      <c r="N123">
        <f t="shared" si="18"/>
        <v>57344</v>
      </c>
      <c r="O123">
        <f t="shared" si="19"/>
        <v>57345</v>
      </c>
      <c r="Q123">
        <f t="shared" si="49"/>
        <v>7167</v>
      </c>
      <c r="R123">
        <f t="shared" si="50"/>
        <v>7167</v>
      </c>
      <c r="S123">
        <f t="shared" si="51"/>
        <v>7168</v>
      </c>
      <c r="U123" t="str">
        <f t="shared" si="21"/>
        <v>NG</v>
      </c>
      <c r="V123" t="str">
        <f t="shared" si="22"/>
        <v>NG</v>
      </c>
      <c r="W123" t="str">
        <f t="shared" si="23"/>
        <v>NG</v>
      </c>
    </row>
    <row r="124" spans="1:23">
      <c r="A124">
        <v>118</v>
      </c>
      <c r="B124" s="49">
        <v>4096</v>
      </c>
      <c r="E124">
        <f t="shared" si="29"/>
        <v>61440</v>
      </c>
      <c r="F124">
        <f t="shared" si="45"/>
        <v>1052672</v>
      </c>
      <c r="G124">
        <f t="shared" si="30"/>
        <v>4194304</v>
      </c>
      <c r="I124" t="str">
        <f t="shared" si="25"/>
        <v>{61440,1052672,4194304,118},</v>
      </c>
      <c r="K124">
        <f t="shared" si="16"/>
        <v>60</v>
      </c>
      <c r="M124">
        <f t="shared" si="17"/>
        <v>61439</v>
      </c>
      <c r="N124">
        <f t="shared" si="18"/>
        <v>61440</v>
      </c>
      <c r="O124">
        <f t="shared" si="19"/>
        <v>61441</v>
      </c>
      <c r="Q124">
        <f t="shared" si="49"/>
        <v>7679</v>
      </c>
      <c r="R124">
        <f t="shared" si="50"/>
        <v>7679</v>
      </c>
      <c r="S124">
        <f t="shared" si="51"/>
        <v>7680</v>
      </c>
      <c r="U124" t="str">
        <f t="shared" si="21"/>
        <v>NG</v>
      </c>
      <c r="V124" t="str">
        <f t="shared" si="22"/>
        <v>NG</v>
      </c>
      <c r="W124" t="str">
        <f t="shared" si="23"/>
        <v>NG</v>
      </c>
    </row>
    <row r="125" spans="1:23">
      <c r="A125">
        <v>119</v>
      </c>
      <c r="B125" s="49">
        <v>4096</v>
      </c>
      <c r="E125">
        <f t="shared" si="29"/>
        <v>65536</v>
      </c>
      <c r="F125">
        <f t="shared" si="45"/>
        <v>1052672</v>
      </c>
      <c r="G125">
        <f t="shared" si="30"/>
        <v>4194304</v>
      </c>
      <c r="I125" t="str">
        <f t="shared" si="25"/>
        <v>{65536,1052672,4194304,119},</v>
      </c>
      <c r="K125">
        <f t="shared" si="16"/>
        <v>64</v>
      </c>
      <c r="M125">
        <f t="shared" si="17"/>
        <v>65535</v>
      </c>
      <c r="N125">
        <f t="shared" si="18"/>
        <v>65536</v>
      </c>
      <c r="O125">
        <f t="shared" si="19"/>
        <v>65537</v>
      </c>
      <c r="Q125">
        <f t="shared" si="49"/>
        <v>8191</v>
      </c>
      <c r="R125">
        <f t="shared" si="50"/>
        <v>8191</v>
      </c>
      <c r="S125">
        <f t="shared" si="51"/>
        <v>8192</v>
      </c>
      <c r="U125" t="str">
        <f t="shared" si="21"/>
        <v>NG</v>
      </c>
      <c r="V125" t="str">
        <f t="shared" si="22"/>
        <v>NG</v>
      </c>
      <c r="W125" t="str">
        <f t="shared" si="23"/>
        <v>NG</v>
      </c>
    </row>
    <row r="126" spans="1:23">
      <c r="A126">
        <v>120</v>
      </c>
      <c r="B126">
        <f>1024*8</f>
        <v>8192</v>
      </c>
      <c r="E126">
        <f t="shared" si="29"/>
        <v>73728</v>
      </c>
      <c r="F126">
        <f>IF(E126*8 &gt;F$125, INT((E126*8+4096)/4096)*4096,F$125)</f>
        <v>1052672</v>
      </c>
      <c r="G126">
        <f t="shared" si="30"/>
        <v>4194304</v>
      </c>
      <c r="I126" t="str">
        <f t="shared" si="25"/>
        <v>{73728,1052672,4194304,120},</v>
      </c>
      <c r="K126">
        <f t="shared" si="16"/>
        <v>72</v>
      </c>
      <c r="M126">
        <f t="shared" si="17"/>
        <v>73727</v>
      </c>
      <c r="N126">
        <f t="shared" si="18"/>
        <v>73728</v>
      </c>
      <c r="O126">
        <f t="shared" si="19"/>
        <v>73729</v>
      </c>
      <c r="Q126">
        <f t="shared" si="49"/>
        <v>9215</v>
      </c>
      <c r="R126">
        <f t="shared" si="50"/>
        <v>9215</v>
      </c>
      <c r="S126">
        <f t="shared" si="51"/>
        <v>9216</v>
      </c>
      <c r="U126" t="str">
        <f t="shared" si="21"/>
        <v>NG</v>
      </c>
      <c r="V126" t="str">
        <f t="shared" si="22"/>
        <v>NG</v>
      </c>
      <c r="W126" t="str">
        <f t="shared" si="23"/>
        <v>NG</v>
      </c>
    </row>
    <row r="127" spans="1:23">
      <c r="A127">
        <v>121</v>
      </c>
      <c r="B127">
        <f t="shared" ref="B127:B133" si="52">1024*8</f>
        <v>8192</v>
      </c>
      <c r="E127">
        <f t="shared" si="29"/>
        <v>81920</v>
      </c>
      <c r="F127">
        <f t="shared" ref="F127:F132" si="53">IF(E127*8 &gt;F$125, INT((E127*8+4096)/4096)*4096,F$125)</f>
        <v>1052672</v>
      </c>
      <c r="G127">
        <f t="shared" si="30"/>
        <v>4194304</v>
      </c>
      <c r="I127" t="str">
        <f t="shared" si="25"/>
        <v>{81920,1052672,4194304,121},</v>
      </c>
      <c r="K127">
        <f t="shared" si="16"/>
        <v>80</v>
      </c>
      <c r="M127">
        <f t="shared" si="17"/>
        <v>81919</v>
      </c>
      <c r="N127">
        <f t="shared" si="18"/>
        <v>81920</v>
      </c>
      <c r="O127">
        <f t="shared" si="19"/>
        <v>81921</v>
      </c>
      <c r="Q127">
        <f t="shared" si="49"/>
        <v>10239</v>
      </c>
      <c r="R127">
        <f t="shared" si="50"/>
        <v>10239</v>
      </c>
      <c r="S127">
        <f t="shared" si="51"/>
        <v>10240</v>
      </c>
      <c r="U127" t="str">
        <f t="shared" si="21"/>
        <v>NG</v>
      </c>
      <c r="V127" t="str">
        <f t="shared" si="22"/>
        <v>NG</v>
      </c>
      <c r="W127" t="str">
        <f t="shared" si="23"/>
        <v>NG</v>
      </c>
    </row>
    <row r="128" spans="1:23">
      <c r="A128">
        <v>122</v>
      </c>
      <c r="B128">
        <f t="shared" si="52"/>
        <v>8192</v>
      </c>
      <c r="E128">
        <f t="shared" si="29"/>
        <v>90112</v>
      </c>
      <c r="F128">
        <f t="shared" si="53"/>
        <v>1052672</v>
      </c>
      <c r="G128">
        <f t="shared" si="30"/>
        <v>4194304</v>
      </c>
      <c r="I128" t="str">
        <f t="shared" si="25"/>
        <v>{90112,1052672,4194304,122},</v>
      </c>
      <c r="K128">
        <f t="shared" si="16"/>
        <v>88</v>
      </c>
      <c r="M128">
        <f t="shared" si="17"/>
        <v>90111</v>
      </c>
      <c r="N128">
        <f t="shared" si="18"/>
        <v>90112</v>
      </c>
      <c r="O128">
        <f t="shared" si="19"/>
        <v>90113</v>
      </c>
      <c r="Q128">
        <f t="shared" si="49"/>
        <v>11263</v>
      </c>
      <c r="R128">
        <f t="shared" si="50"/>
        <v>11263</v>
      </c>
      <c r="S128">
        <f t="shared" si="51"/>
        <v>11264</v>
      </c>
      <c r="U128" t="str">
        <f t="shared" si="21"/>
        <v>NG</v>
      </c>
      <c r="V128" t="str">
        <f t="shared" si="22"/>
        <v>NG</v>
      </c>
      <c r="W128" t="str">
        <f t="shared" si="23"/>
        <v>NG</v>
      </c>
    </row>
    <row r="129" spans="1:23">
      <c r="A129">
        <v>123</v>
      </c>
      <c r="B129">
        <f t="shared" si="52"/>
        <v>8192</v>
      </c>
      <c r="E129">
        <f t="shared" si="29"/>
        <v>98304</v>
      </c>
      <c r="F129">
        <f t="shared" si="53"/>
        <v>1052672</v>
      </c>
      <c r="G129">
        <f t="shared" si="30"/>
        <v>4194304</v>
      </c>
      <c r="I129" t="str">
        <f t="shared" si="25"/>
        <v>{98304,1052672,4194304,123},</v>
      </c>
      <c r="K129">
        <f t="shared" si="16"/>
        <v>96</v>
      </c>
      <c r="M129">
        <f t="shared" si="17"/>
        <v>98303</v>
      </c>
      <c r="N129">
        <f t="shared" si="18"/>
        <v>98304</v>
      </c>
      <c r="O129">
        <f t="shared" si="19"/>
        <v>98305</v>
      </c>
      <c r="Q129">
        <f t="shared" si="49"/>
        <v>12287</v>
      </c>
      <c r="R129">
        <f t="shared" si="50"/>
        <v>12287</v>
      </c>
      <c r="S129">
        <f t="shared" si="51"/>
        <v>12288</v>
      </c>
      <c r="U129" t="str">
        <f t="shared" si="21"/>
        <v>NG</v>
      </c>
      <c r="V129" t="str">
        <f t="shared" si="22"/>
        <v>NG</v>
      </c>
      <c r="W129" t="str">
        <f t="shared" si="23"/>
        <v>NG</v>
      </c>
    </row>
    <row r="130" spans="1:23">
      <c r="A130">
        <v>124</v>
      </c>
      <c r="B130">
        <f t="shared" si="52"/>
        <v>8192</v>
      </c>
      <c r="E130">
        <f t="shared" si="29"/>
        <v>106496</v>
      </c>
      <c r="F130">
        <f t="shared" si="53"/>
        <v>1052672</v>
      </c>
      <c r="G130">
        <f t="shared" si="30"/>
        <v>4194304</v>
      </c>
      <c r="I130" t="str">
        <f t="shared" si="25"/>
        <v>{106496,1052672,4194304,124},</v>
      </c>
      <c r="K130">
        <f t="shared" si="16"/>
        <v>104</v>
      </c>
      <c r="M130">
        <f t="shared" si="17"/>
        <v>106495</v>
      </c>
      <c r="N130">
        <f t="shared" si="18"/>
        <v>106496</v>
      </c>
      <c r="O130">
        <f t="shared" si="19"/>
        <v>106497</v>
      </c>
      <c r="Q130">
        <f t="shared" si="49"/>
        <v>13311</v>
      </c>
      <c r="R130">
        <f t="shared" si="50"/>
        <v>13311</v>
      </c>
      <c r="S130">
        <f t="shared" si="51"/>
        <v>13312</v>
      </c>
      <c r="U130" t="str">
        <f t="shared" si="21"/>
        <v>NG</v>
      </c>
      <c r="V130" t="str">
        <f t="shared" si="22"/>
        <v>NG</v>
      </c>
      <c r="W130" t="str">
        <f t="shared" si="23"/>
        <v>NG</v>
      </c>
    </row>
    <row r="131" spans="1:23">
      <c r="A131">
        <v>125</v>
      </c>
      <c r="B131">
        <f t="shared" si="52"/>
        <v>8192</v>
      </c>
      <c r="E131">
        <f t="shared" si="29"/>
        <v>114688</v>
      </c>
      <c r="F131">
        <f t="shared" si="53"/>
        <v>1052672</v>
      </c>
      <c r="G131">
        <f t="shared" si="30"/>
        <v>4194304</v>
      </c>
      <c r="I131" t="str">
        <f t="shared" si="25"/>
        <v>{114688,1052672,4194304,125},</v>
      </c>
      <c r="K131">
        <f t="shared" si="16"/>
        <v>112</v>
      </c>
      <c r="M131">
        <f t="shared" si="17"/>
        <v>114687</v>
      </c>
      <c r="N131">
        <f t="shared" si="18"/>
        <v>114688</v>
      </c>
      <c r="O131">
        <f t="shared" si="19"/>
        <v>114689</v>
      </c>
      <c r="Q131">
        <f t="shared" si="49"/>
        <v>14335</v>
      </c>
      <c r="R131">
        <f t="shared" si="50"/>
        <v>14335</v>
      </c>
      <c r="S131">
        <f t="shared" si="51"/>
        <v>14336</v>
      </c>
      <c r="U131" t="str">
        <f t="shared" si="21"/>
        <v>NG</v>
      </c>
      <c r="V131" t="str">
        <f t="shared" si="22"/>
        <v>NG</v>
      </c>
      <c r="W131" t="str">
        <f t="shared" si="23"/>
        <v>NG</v>
      </c>
    </row>
    <row r="132" spans="1:23">
      <c r="A132">
        <v>126</v>
      </c>
      <c r="B132">
        <f t="shared" si="52"/>
        <v>8192</v>
      </c>
      <c r="E132">
        <f t="shared" si="29"/>
        <v>122880</v>
      </c>
      <c r="F132">
        <f t="shared" si="53"/>
        <v>1052672</v>
      </c>
      <c r="G132">
        <f t="shared" si="30"/>
        <v>4194304</v>
      </c>
      <c r="I132" t="str">
        <f t="shared" si="25"/>
        <v>{122880,1052672,4194304,126},</v>
      </c>
      <c r="K132">
        <f t="shared" si="16"/>
        <v>120</v>
      </c>
      <c r="M132">
        <f t="shared" si="17"/>
        <v>122879</v>
      </c>
      <c r="N132">
        <f t="shared" si="18"/>
        <v>122880</v>
      </c>
      <c r="O132">
        <f t="shared" si="19"/>
        <v>122881</v>
      </c>
      <c r="Q132">
        <f t="shared" si="49"/>
        <v>15359</v>
      </c>
      <c r="R132">
        <f t="shared" si="50"/>
        <v>15359</v>
      </c>
      <c r="S132">
        <f t="shared" si="51"/>
        <v>15360</v>
      </c>
      <c r="U132" t="str">
        <f t="shared" si="21"/>
        <v>NG</v>
      </c>
      <c r="V132" t="str">
        <f t="shared" si="22"/>
        <v>NG</v>
      </c>
      <c r="W132" t="str">
        <f t="shared" si="23"/>
        <v>NG</v>
      </c>
    </row>
    <row r="133" spans="1:23">
      <c r="A133">
        <v>127</v>
      </c>
      <c r="B133">
        <f t="shared" si="52"/>
        <v>8192</v>
      </c>
      <c r="E133">
        <f t="shared" si="29"/>
        <v>131072</v>
      </c>
      <c r="F133">
        <f>IF(E133*4 &gt;F$125, INT((E133*4+4096)/4096)*4096,F$125)</f>
        <v>1052672</v>
      </c>
      <c r="G133">
        <f t="shared" si="30"/>
        <v>4194304</v>
      </c>
      <c r="I133" t="str">
        <f t="shared" si="25"/>
        <v>{131072,1052672,4194304,127},</v>
      </c>
      <c r="K133">
        <f>E133/1024</f>
        <v>128</v>
      </c>
      <c r="M133">
        <f t="shared" si="17"/>
        <v>131071</v>
      </c>
      <c r="N133">
        <f t="shared" si="18"/>
        <v>131072</v>
      </c>
      <c r="O133">
        <f t="shared" si="19"/>
        <v>131073</v>
      </c>
      <c r="Q133">
        <f t="shared" si="49"/>
        <v>16383</v>
      </c>
      <c r="R133">
        <f t="shared" si="50"/>
        <v>16383</v>
      </c>
      <c r="S133">
        <f t="shared" si="51"/>
        <v>16384</v>
      </c>
      <c r="U133" t="str">
        <f t="shared" si="21"/>
        <v>NG</v>
      </c>
      <c r="V133" t="str">
        <f t="shared" si="22"/>
        <v>NG</v>
      </c>
      <c r="W133" t="str">
        <f t="shared" si="23"/>
        <v>NG</v>
      </c>
    </row>
  </sheetData>
  <phoneticPr fontId="1"/>
  <conditionalFormatting sqref="U6:W133">
    <cfRule type="containsText" dxfId="1" priority="2" operator="containsText" text="NG">
      <formula>NOT(ISERROR(SEARCH("NG",U6)))</formula>
    </cfRule>
  </conditionalFormatting>
  <conditionalFormatting sqref="T6">
    <cfRule type="containsText" dxfId="0" priority="1" operator="containsText" text="NG">
      <formula>NOT(ISERROR(SEARCH("NG",T6)))</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design overview</vt:lpstr>
      <vt:lpstr>global slot 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alpha</dc:creator>
  <cp:lastModifiedBy>T A</cp:lastModifiedBy>
  <dcterms:created xsi:type="dcterms:W3CDTF">2015-06-05T18:19:34Z</dcterms:created>
  <dcterms:modified xsi:type="dcterms:W3CDTF">2025-01-12T15:42:24Z</dcterms:modified>
</cp:coreProperties>
</file>