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2" sheetId="1" state="visible" r:id="rId2"/>
    <sheet name="4" sheetId="2" state="visible" r:id="rId3"/>
  </sheets>
  <externalReferences>
    <externalReference r:id="rId4"/>
  </externalReferences>
  <definedNames>
    <definedName function="false" hidden="false" localSheetId="1" name="_xlnm.Print_Area" vbProcedure="false">'4'!$A$1:$AE$44</definedName>
    <definedName function="false" hidden="false" name="Diagramm5" vbProcedure="false">[1]EB97_Zahlen_für_Grafiken!$A$11:$S$24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<sst xmlns="http://schemas.openxmlformats.org/spreadsheetml/2006/main" count="43" uniqueCount="33">
  <si>
    <t xml:space="preserve">Primärenergieverbrauch nach Energieträgern</t>
  </si>
  <si>
    <t xml:space="preserve">Energiedaten</t>
  </si>
  <si>
    <t xml:space="preserve">Tabelle 4</t>
  </si>
  <si>
    <t xml:space="preserve">Deutschland</t>
  </si>
  <si>
    <t xml:space="preserve">letzte Änderung: 22.06.2020</t>
  </si>
  <si>
    <r>
      <rPr>
        <b val="true"/>
        <sz val="28"/>
        <rFont val="Times New Roman"/>
        <family val="1"/>
        <charset val="1"/>
      </rPr>
      <t xml:space="preserve">Consumption</t>
    </r>
    <r>
      <rPr>
        <b val="true"/>
        <sz val="12"/>
        <rFont val="Times New Roman"/>
        <family val="1"/>
        <charset val="1"/>
      </rPr>
      <t xml:space="preserve">!</t>
    </r>
  </si>
  <si>
    <t xml:space="preserve">in Petajoule (PJ)</t>
  </si>
  <si>
    <t xml:space="preserve">PJ in kWh</t>
  </si>
  <si>
    <t xml:space="preserve">kWh per person</t>
  </si>
  <si>
    <t xml:space="preserve">kwh per day per person</t>
  </si>
  <si>
    <t xml:space="preserve">  Energieträger</t>
  </si>
  <si>
    <t xml:space="preserve">   Mineralöl</t>
  </si>
  <si>
    <t xml:space="preserve">Transport</t>
  </si>
  <si>
    <t xml:space="preserve">   Steinkohle</t>
  </si>
  <si>
    <t xml:space="preserve">Services</t>
  </si>
  <si>
    <t xml:space="preserve">   Braunkohle</t>
  </si>
  <si>
    <t xml:space="preserve">Households</t>
  </si>
  <si>
    <t xml:space="preserve">   Erdgas, Erdölgas</t>
  </si>
  <si>
    <t xml:space="preserve">Industry</t>
  </si>
  <si>
    <t xml:space="preserve">   Kernenergie</t>
  </si>
  <si>
    <r>
      <rPr>
        <sz val="10"/>
        <rFont val="Times New Roman"/>
        <family val="1"/>
        <charset val="1"/>
      </rPr>
      <t xml:space="preserve">   Wasser- und Windkraft </t>
    </r>
    <r>
      <rPr>
        <vertAlign val="superscript"/>
        <sz val="10"/>
        <rFont val="Times New Roman"/>
        <family val="1"/>
        <charset val="1"/>
      </rPr>
      <t xml:space="preserve">1) 3)</t>
    </r>
  </si>
  <si>
    <r>
      <rPr>
        <sz val="10"/>
        <rFont val="Times New Roman"/>
        <family val="1"/>
        <charset val="1"/>
      </rPr>
      <t xml:space="preserve">   andere Erneuerbare</t>
    </r>
    <r>
      <rPr>
        <vertAlign val="superscript"/>
        <sz val="10"/>
        <rFont val="Times New Roman"/>
        <family val="1"/>
        <charset val="1"/>
      </rPr>
      <t xml:space="preserve"> 2)</t>
    </r>
  </si>
  <si>
    <t xml:space="preserve">   Außenhandelssaldo Strom</t>
  </si>
  <si>
    <t xml:space="preserve">   Sonstige</t>
  </si>
  <si>
    <t xml:space="preserve">   Gesamtverbrauch</t>
  </si>
  <si>
    <t xml:space="preserve">Anteile in %</t>
  </si>
  <si>
    <r>
      <rPr>
        <sz val="10"/>
        <rFont val="Times New Roman"/>
        <family val="1"/>
        <charset val="1"/>
      </rPr>
      <t xml:space="preserve">   Sonstige </t>
    </r>
    <r>
      <rPr>
        <vertAlign val="superscript"/>
        <sz val="10"/>
        <rFont val="Times New Roman"/>
        <family val="1"/>
        <charset val="1"/>
      </rPr>
      <t xml:space="preserve">4)</t>
    </r>
  </si>
  <si>
    <t xml:space="preserve">  </t>
  </si>
  <si>
    <t xml:space="preserve">1) Windkraft ab 1995</t>
  </si>
  <si>
    <t xml:space="preserve">2) u.a. Brennholz, Brenntorf, Klärgas, Müll</t>
  </si>
  <si>
    <t xml:space="preserve">3) inkl. Fotovoltaik</t>
  </si>
  <si>
    <t xml:space="preserve">4) Sonstige Energieträger u. a. Grubengas, nichterneuerbarer Müll</t>
  </si>
  <si>
    <t xml:space="preserve">Quelle: Arbeitsgemeinschaft Energiebilanzen, Stand: Juni 2020</t>
  </si>
</sst>
</file>

<file path=xl/styles.xml><?xml version="1.0" encoding="utf-8"?>
<styleSheet xmlns="http://schemas.openxmlformats.org/spreadsheetml/2006/main">
  <numFmts count="12">
    <numFmt numFmtId="164" formatCode="General"/>
    <numFmt numFmtId="165" formatCode="m/d/yyyy"/>
    <numFmt numFmtId="166" formatCode="d\-mmm"/>
    <numFmt numFmtId="167" formatCode="0.000"/>
    <numFmt numFmtId="168" formatCode="#,##0&quot;   &quot;"/>
    <numFmt numFmtId="169" formatCode="#,##0"/>
    <numFmt numFmtId="170" formatCode="General"/>
    <numFmt numFmtId="171" formatCode="0.00000"/>
    <numFmt numFmtId="172" formatCode="0.0&quot;   &quot;"/>
    <numFmt numFmtId="173" formatCode="#,##0.0&quot;   &quot;"/>
    <numFmt numFmtId="174" formatCode="0.0"/>
    <numFmt numFmtId="175" formatCode="0"/>
  </numFmts>
  <fonts count="16">
    <font>
      <b val="true"/>
      <sz val="12"/>
      <name val="NewCenturySchlbk"/>
      <family val="0"/>
      <charset val="1"/>
    </font>
    <font>
      <sz val="10"/>
      <name val="Arial"/>
      <family val="0"/>
    </font>
    <font>
      <sz val="10"/>
      <name val="Arial"/>
      <family val="0"/>
    </font>
    <font>
      <sz val="10"/>
      <name val="Arial"/>
      <family val="0"/>
    </font>
    <font>
      <b val="true"/>
      <sz val="12"/>
      <name val="Times New Roman"/>
      <family val="1"/>
      <charset val="1"/>
    </font>
    <font>
      <sz val="12"/>
      <name val="Times New Roman"/>
      <family val="1"/>
      <charset val="1"/>
    </font>
    <font>
      <b val="true"/>
      <sz val="14"/>
      <name val="Times New Roman"/>
      <family val="1"/>
      <charset val="1"/>
    </font>
    <font>
      <sz val="14"/>
      <name val="Times New Roman"/>
      <family val="1"/>
      <charset val="1"/>
    </font>
    <font>
      <sz val="10"/>
      <name val="Times New Roman"/>
      <family val="1"/>
      <charset val="1"/>
    </font>
    <font>
      <sz val="8"/>
      <name val="Times New Roman"/>
      <family val="1"/>
      <charset val="1"/>
    </font>
    <font>
      <b val="true"/>
      <sz val="28"/>
      <name val="Times New Roman"/>
      <family val="1"/>
      <charset val="1"/>
    </font>
    <font>
      <b val="true"/>
      <sz val="10"/>
      <name val="Times New Roman"/>
      <family val="1"/>
      <charset val="1"/>
    </font>
    <font>
      <b val="true"/>
      <sz val="12"/>
      <name val="Times New Roman"/>
      <family val="1"/>
    </font>
    <font>
      <vertAlign val="superscript"/>
      <sz val="10"/>
      <name val="Times New Roman"/>
      <family val="1"/>
      <charset val="1"/>
    </font>
    <font>
      <i val="true"/>
      <sz val="8"/>
      <name val="Times New Roman"/>
      <family val="1"/>
      <charset val="1"/>
    </font>
    <font>
      <sz val="11"/>
      <color rgb="FF000000"/>
      <name val="Arial"/>
      <family val="0"/>
    </font>
  </fonts>
  <fills count="4">
    <fill>
      <patternFill patternType="none"/>
    </fill>
    <fill>
      <patternFill patternType="gray125"/>
    </fill>
    <fill>
      <patternFill patternType="solid">
        <fgColor rgb="FFCCFFCC"/>
        <bgColor rgb="FFCCFFFF"/>
      </patternFill>
    </fill>
    <fill>
      <patternFill patternType="solid">
        <fgColor rgb="FFFFFFFF"/>
        <bgColor rgb="FFFFFFCC"/>
      </patternFill>
    </fill>
  </fills>
  <borders count="36">
    <border diagonalUp="false" diagonalDown="false">
      <left/>
      <right/>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hair"/>
      <top style="thin"/>
      <bottom style="thin"/>
      <diagonal/>
    </border>
    <border diagonalUp="false" diagonalDown="false">
      <left style="hair"/>
      <right style="hair"/>
      <top/>
      <bottom/>
      <diagonal/>
    </border>
    <border diagonalUp="false" diagonalDown="false">
      <left style="hair"/>
      <right style="hair"/>
      <top style="thin"/>
      <bottom/>
      <diagonal/>
    </border>
    <border diagonalUp="false" diagonalDown="false">
      <left style="hair"/>
      <right/>
      <top style="thin"/>
      <bottom/>
      <diagonal/>
    </border>
    <border diagonalUp="false" diagonalDown="false">
      <left style="hair"/>
      <right style="thin"/>
      <top style="thin"/>
      <bottom/>
      <diagonal/>
    </border>
    <border diagonalUp="false" diagonalDown="false">
      <left style="thin"/>
      <right/>
      <top style="hair"/>
      <bottom style="hair"/>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thin"/>
      <top style="hair"/>
      <bottom style="hair"/>
      <diagonal/>
    </border>
    <border diagonalUp="false" diagonalDown="false">
      <left style="thin"/>
      <right/>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style="thin"/>
      <top/>
      <bottom style="hair"/>
      <diagonal/>
    </border>
    <border diagonalUp="false" diagonalDown="false">
      <left style="thin"/>
      <right/>
      <top style="hair"/>
      <bottom style="thin"/>
      <diagonal/>
    </border>
    <border diagonalUp="false" diagonalDown="false">
      <left style="hair"/>
      <right/>
      <top style="hair"/>
      <bottom style="thin"/>
      <diagonal/>
    </border>
    <border diagonalUp="false" diagonalDown="false">
      <left style="hair"/>
      <right style="hair"/>
      <top style="hair"/>
      <bottom style="thin"/>
      <diagonal/>
    </border>
    <border diagonalUp="false" diagonalDown="false">
      <left style="hair"/>
      <right style="thin"/>
      <top style="hair"/>
      <bottom style="thin"/>
      <diagonal/>
    </border>
    <border diagonalUp="false" diagonalDown="false">
      <left style="hair"/>
      <right style="thin"/>
      <top style="thin"/>
      <bottom style="thin"/>
      <diagonal/>
    </border>
    <border diagonalUp="false" diagonalDown="false">
      <left style="hair"/>
      <right style="hair"/>
      <top style="hair"/>
      <bottom/>
      <diagonal/>
    </border>
    <border diagonalUp="false" diagonalDown="false">
      <left style="hair"/>
      <right/>
      <top style="hair"/>
      <bottom/>
      <diagonal/>
    </border>
    <border diagonalUp="false" diagonalDown="false">
      <left style="hair"/>
      <right style="thin"/>
      <top style="hair"/>
      <bottom/>
      <diagonal/>
    </border>
    <border diagonalUp="false" diagonalDown="false">
      <left style="thin"/>
      <right style="hair"/>
      <top style="hair"/>
      <bottom style="hair"/>
      <diagonal/>
    </border>
    <border diagonalUp="false" diagonalDown="false">
      <left style="thin"/>
      <right style="hair"/>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0" borderId="1" xfId="20" applyFont="true" applyBorder="true" applyAlignment="true" applyProtection="false">
      <alignment horizontal="general" vertical="bottom" textRotation="0" wrapText="false" indent="0" shrinkToFit="false"/>
      <protection locked="true" hidden="false"/>
    </xf>
    <xf numFmtId="164" fontId="4" fillId="2" borderId="2" xfId="20" applyFont="true" applyBorder="true" applyAlignment="true" applyProtection="false">
      <alignment horizontal="center" vertical="bottom" textRotation="0" wrapText="false" indent="0" shrinkToFit="false"/>
      <protection locked="true" hidden="false"/>
    </xf>
    <xf numFmtId="164" fontId="4" fillId="2" borderId="3" xfId="20" applyFont="true" applyBorder="true" applyAlignment="true" applyProtection="false">
      <alignment horizontal="center" vertical="bottom" textRotation="0" wrapText="false" indent="0" shrinkToFit="false"/>
      <protection locked="true" hidden="false"/>
    </xf>
    <xf numFmtId="164" fontId="5" fillId="2" borderId="3" xfId="20" applyFont="true" applyBorder="true" applyAlignment="true" applyProtection="false">
      <alignment horizontal="center" vertical="bottom" textRotation="0" wrapText="false" indent="0" shrinkToFit="false"/>
      <protection locked="true" hidden="false"/>
    </xf>
    <xf numFmtId="164" fontId="5" fillId="0" borderId="2" xfId="20" applyFont="true" applyBorder="true" applyAlignment="true" applyProtection="false">
      <alignment horizontal="center" vertical="bottom" textRotation="0" wrapText="false" indent="0" shrinkToFit="false"/>
      <protection locked="true" hidden="false"/>
    </xf>
    <xf numFmtId="164" fontId="5" fillId="0" borderId="3" xfId="20" applyFont="true" applyBorder="true" applyAlignment="true" applyProtection="false">
      <alignment horizontal="center" vertical="bottom" textRotation="0" wrapText="false" indent="0" shrinkToFit="false"/>
      <protection locked="true" hidden="false"/>
    </xf>
    <xf numFmtId="164" fontId="5" fillId="0" borderId="4" xfId="20" applyFont="true" applyBorder="true" applyAlignment="true" applyProtection="false">
      <alignment horizontal="center" vertical="bottom" textRotation="0" wrapText="false" indent="0" shrinkToFit="false"/>
      <protection locked="true" hidden="false"/>
    </xf>
    <xf numFmtId="164" fontId="5" fillId="0" borderId="5" xfId="20" applyFont="true" applyBorder="true" applyAlignment="true" applyProtection="false">
      <alignment horizontal="center" vertical="bottom" textRotation="0" wrapText="false" indent="0" shrinkToFit="false"/>
      <protection locked="true" hidden="false"/>
    </xf>
    <xf numFmtId="164" fontId="6" fillId="2" borderId="6" xfId="20" applyFont="true" applyBorder="true" applyAlignment="true" applyProtection="false">
      <alignment horizontal="center" vertical="bottom" textRotation="0" wrapText="false" indent="0" shrinkToFit="false"/>
      <protection locked="true" hidden="false"/>
    </xf>
    <xf numFmtId="164" fontId="7" fillId="2" borderId="6" xfId="20" applyFont="true" applyBorder="true" applyAlignment="true" applyProtection="false">
      <alignment horizontal="center" vertical="bottom" textRotation="0" wrapText="false" indent="0" shrinkToFit="false"/>
      <protection locked="true" hidden="false"/>
    </xf>
    <xf numFmtId="164" fontId="8" fillId="2" borderId="0" xfId="20" applyFont="true" applyBorder="true" applyAlignment="true" applyProtection="false">
      <alignment horizontal="center" vertical="bottom" textRotation="0" wrapText="false" indent="0" shrinkToFit="false"/>
      <protection locked="true" hidden="false"/>
    </xf>
    <xf numFmtId="164" fontId="5" fillId="2" borderId="0" xfId="20" applyFont="true" applyBorder="true" applyAlignment="true" applyProtection="false">
      <alignment horizontal="center" vertical="bottom" textRotation="0" wrapText="false" indent="0" shrinkToFit="false"/>
      <protection locked="true" hidden="false"/>
    </xf>
    <xf numFmtId="164" fontId="4" fillId="2" borderId="0" xfId="20" applyFont="true" applyBorder="true" applyAlignment="true" applyProtection="false">
      <alignment horizontal="center" vertical="bottom" textRotation="0" wrapText="false" indent="0" shrinkToFit="false"/>
      <protection locked="true" hidden="false"/>
    </xf>
    <xf numFmtId="164" fontId="4" fillId="2" borderId="6" xfId="20" applyFont="true" applyBorder="true" applyAlignment="true" applyProtection="false">
      <alignment horizontal="center" vertical="bottom" textRotation="0" wrapText="false" indent="0" shrinkToFit="false"/>
      <protection locked="true" hidden="false"/>
    </xf>
    <xf numFmtId="165" fontId="9" fillId="0" borderId="5" xfId="20" applyFont="true" applyBorder="true" applyAlignment="true" applyProtection="false">
      <alignment horizontal="center" vertical="bottom" textRotation="0" wrapText="false" indent="0" shrinkToFit="false"/>
      <protection locked="true" hidden="false"/>
    </xf>
    <xf numFmtId="164" fontId="5" fillId="0" borderId="7" xfId="20" applyFont="true" applyBorder="true" applyAlignment="true" applyProtection="false">
      <alignment horizontal="general" vertical="bottom" textRotation="0" wrapText="false" indent="0" shrinkToFit="false"/>
      <protection locked="true" hidden="false"/>
    </xf>
    <xf numFmtId="164" fontId="4" fillId="2" borderId="8" xfId="20" applyFont="true" applyBorder="tru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6" fontId="4" fillId="2" borderId="9" xfId="20" applyFont="true" applyBorder="true" applyAlignment="true" applyProtection="false">
      <alignment horizontal="center" vertical="bottom" textRotation="0" wrapText="false" indent="0" shrinkToFit="false"/>
      <protection locked="true" hidden="false"/>
    </xf>
    <xf numFmtId="164" fontId="5" fillId="2" borderId="9" xfId="20" applyFont="true" applyBorder="true" applyAlignment="true" applyProtection="false">
      <alignment horizontal="center" vertical="bottom" textRotation="0" wrapText="false" indent="0" shrinkToFit="false"/>
      <protection locked="true" hidden="false"/>
    </xf>
    <xf numFmtId="164" fontId="5" fillId="0" borderId="8" xfId="20" applyFont="true" applyBorder="true" applyAlignment="true" applyProtection="false">
      <alignment horizontal="center" vertical="bottom" textRotation="0" wrapText="false" indent="0" shrinkToFit="false"/>
      <protection locked="true" hidden="false"/>
    </xf>
    <xf numFmtId="164" fontId="5" fillId="0" borderId="9" xfId="20" applyFont="true" applyBorder="true" applyAlignment="true" applyProtection="false">
      <alignment horizontal="center" vertical="bottom" textRotation="0" wrapText="false" indent="0" shrinkToFit="false"/>
      <protection locked="true" hidden="false"/>
    </xf>
    <xf numFmtId="164" fontId="5" fillId="0" borderId="10" xfId="20" applyFont="true" applyBorder="true" applyAlignment="true" applyProtection="false">
      <alignment horizontal="center"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true"/>
      <protection locked="true" hidden="false"/>
    </xf>
    <xf numFmtId="167" fontId="4" fillId="0" borderId="0" xfId="20" applyFont="true" applyBorder="false" applyAlignment="true" applyProtection="false">
      <alignment horizontal="general" vertical="bottom" textRotation="0" wrapText="false" indent="0" shrinkToFit="false"/>
      <protection locked="true" hidden="false"/>
    </xf>
    <xf numFmtId="164" fontId="10" fillId="0" borderId="0" xfId="20" applyFont="true" applyBorder="false" applyAlignment="true" applyProtection="false">
      <alignment horizontal="general" vertical="bottom" textRotation="0" wrapText="false" indent="0" shrinkToFit="false"/>
      <protection locked="true" hidden="false"/>
    </xf>
    <xf numFmtId="164" fontId="11" fillId="0" borderId="9" xfId="20" applyFont="true" applyBorder="true" applyAlignment="true" applyProtection="false">
      <alignment horizontal="center" vertical="bottom" textRotation="0" wrapText="false" indent="0" shrinkToFit="false"/>
      <protection locked="true" hidden="false"/>
    </xf>
    <xf numFmtId="164" fontId="11" fillId="0" borderId="11" xfId="20" applyFont="true" applyBorder="true" applyAlignment="true" applyProtection="false">
      <alignment horizontal="general" vertical="bottom" textRotation="0" wrapText="false" indent="0" shrinkToFit="false"/>
      <protection locked="true" hidden="false"/>
    </xf>
    <xf numFmtId="164" fontId="11" fillId="0" borderId="12" xfId="20" applyFont="true" applyBorder="true" applyAlignment="true" applyProtection="false">
      <alignment horizontal="center" vertical="bottom" textRotation="0" wrapText="false" indent="0" shrinkToFit="false"/>
      <protection locked="true" hidden="false"/>
    </xf>
    <xf numFmtId="164" fontId="11" fillId="0" borderId="11" xfId="20" applyFont="true" applyBorder="true" applyAlignment="true" applyProtection="false">
      <alignment horizontal="center" vertical="bottom" textRotation="0" wrapText="false" indent="0" shrinkToFit="false"/>
      <protection locked="true" hidden="false"/>
    </xf>
    <xf numFmtId="164" fontId="11" fillId="0" borderId="13" xfId="20" applyFont="true" applyBorder="true" applyAlignment="true" applyProtection="false">
      <alignment horizontal="center" vertical="bottom" textRotation="0" wrapText="false" indent="0" shrinkToFit="false"/>
      <protection locked="true" hidden="false"/>
    </xf>
    <xf numFmtId="164" fontId="8" fillId="0" borderId="6" xfId="20" applyFont="true" applyBorder="true" applyAlignment="true" applyProtection="false">
      <alignment horizontal="general" vertical="bottom" textRotation="0" wrapText="false" indent="0" shrinkToFit="false"/>
      <protection locked="true" hidden="false"/>
    </xf>
    <xf numFmtId="168" fontId="8" fillId="0" borderId="14" xfId="20" applyFont="true" applyBorder="true" applyAlignment="true" applyProtection="false">
      <alignment horizontal="right" vertical="bottom" textRotation="0" wrapText="false" indent="0" shrinkToFit="false"/>
      <protection locked="true" hidden="false"/>
    </xf>
    <xf numFmtId="168" fontId="8" fillId="0" borderId="15" xfId="20" applyFont="true" applyBorder="true" applyAlignment="true" applyProtection="false">
      <alignment horizontal="right" vertical="bottom" textRotation="0" wrapText="false" indent="0" shrinkToFit="false"/>
      <protection locked="true" hidden="false"/>
    </xf>
    <xf numFmtId="168" fontId="8" fillId="0" borderId="16" xfId="20" applyFont="true" applyBorder="true" applyAlignment="true" applyProtection="false">
      <alignment horizontal="right" vertical="bottom" textRotation="0" wrapText="false" indent="0" shrinkToFit="false"/>
      <protection locked="true" hidden="false"/>
    </xf>
    <xf numFmtId="169" fontId="8" fillId="0" borderId="16" xfId="20" applyFont="true" applyBorder="true" applyAlignment="true" applyProtection="false">
      <alignment horizontal="right" vertical="bottom" textRotation="0" wrapText="false" indent="0" shrinkToFit="false"/>
      <protection locked="true" hidden="false"/>
    </xf>
    <xf numFmtId="169" fontId="8" fillId="0" borderId="17" xfId="20" applyFont="true" applyBorder="true" applyAlignment="true" applyProtection="false">
      <alignment horizontal="right" vertical="bottom" textRotation="0" wrapText="false" indent="0" shrinkToFit="false"/>
      <protection locked="true" hidden="false"/>
    </xf>
    <xf numFmtId="170" fontId="4" fillId="0" borderId="0" xfId="20" applyFont="true" applyBorder="true" applyAlignment="true" applyProtection="false">
      <alignment horizontal="general" vertical="bottom" textRotation="0" wrapText="false" indent="0" shrinkToFit="false"/>
      <protection locked="true" hidden="false"/>
    </xf>
    <xf numFmtId="164" fontId="12" fillId="0" borderId="0" xfId="20" applyFont="true" applyBorder="true" applyAlignment="true" applyProtection="false">
      <alignment horizontal="general" vertical="bottom" textRotation="0" wrapText="false" indent="0" shrinkToFit="false"/>
      <protection locked="true" hidden="false"/>
    </xf>
    <xf numFmtId="164" fontId="8" fillId="0" borderId="18" xfId="20" applyFont="true" applyBorder="true" applyAlignment="true" applyProtection="false">
      <alignment horizontal="general" vertical="bottom" textRotation="0" wrapText="false" indent="0" shrinkToFit="false"/>
      <protection locked="true" hidden="false"/>
    </xf>
    <xf numFmtId="168" fontId="8" fillId="0" borderId="19" xfId="20" applyFont="true" applyBorder="true" applyAlignment="true" applyProtection="false">
      <alignment horizontal="right" vertical="bottom" textRotation="0" wrapText="false" indent="0" shrinkToFit="false"/>
      <protection locked="true" hidden="false"/>
    </xf>
    <xf numFmtId="168" fontId="8" fillId="0" borderId="20" xfId="20" applyFont="true" applyBorder="true" applyAlignment="true" applyProtection="false">
      <alignment horizontal="right" vertical="bottom" textRotation="0" wrapText="false" indent="0" shrinkToFit="false"/>
      <protection locked="true" hidden="false"/>
    </xf>
    <xf numFmtId="169" fontId="8" fillId="0" borderId="20" xfId="20" applyFont="true" applyBorder="true" applyAlignment="true" applyProtection="false">
      <alignment horizontal="right" vertical="bottom" textRotation="0" wrapText="false" indent="0" shrinkToFit="false"/>
      <protection locked="true" hidden="false"/>
    </xf>
    <xf numFmtId="169" fontId="8" fillId="0" borderId="21" xfId="20" applyFont="true" applyBorder="true" applyAlignment="true" applyProtection="false">
      <alignment horizontal="right" vertical="bottom" textRotation="0" wrapText="false" indent="0" shrinkToFit="false"/>
      <protection locked="true" hidden="false"/>
    </xf>
    <xf numFmtId="164" fontId="8" fillId="3" borderId="18" xfId="20" applyFont="true" applyBorder="true" applyAlignment="true" applyProtection="false">
      <alignment horizontal="general" vertical="bottom" textRotation="0" wrapText="false" indent="0" shrinkToFit="false"/>
      <protection locked="true" hidden="false"/>
    </xf>
    <xf numFmtId="168" fontId="8" fillId="3" borderId="19" xfId="20" applyFont="true" applyBorder="true" applyAlignment="true" applyProtection="false">
      <alignment horizontal="right" vertical="bottom" textRotation="0" wrapText="false" indent="0" shrinkToFit="false"/>
      <protection locked="true" hidden="false"/>
    </xf>
    <xf numFmtId="168" fontId="8" fillId="3" borderId="20" xfId="20" applyFont="true" applyBorder="true" applyAlignment="true" applyProtection="false">
      <alignment horizontal="right" vertical="bottom" textRotation="0" wrapText="false" indent="0" shrinkToFit="false"/>
      <protection locked="true" hidden="false"/>
    </xf>
    <xf numFmtId="169" fontId="8" fillId="3" borderId="20" xfId="20" applyFont="true" applyBorder="true" applyAlignment="true" applyProtection="false">
      <alignment horizontal="right" vertical="bottom" textRotation="0" wrapText="false" indent="0" shrinkToFit="false"/>
      <protection locked="true" hidden="false"/>
    </xf>
    <xf numFmtId="169" fontId="8" fillId="3" borderId="21" xfId="20" applyFont="true" applyBorder="true" applyAlignment="true" applyProtection="false">
      <alignment horizontal="right" vertical="bottom" textRotation="0" wrapText="false" indent="0" shrinkToFit="false"/>
      <protection locked="true" hidden="false"/>
    </xf>
    <xf numFmtId="164" fontId="4" fillId="3" borderId="0" xfId="20" applyFont="true" applyBorder="true" applyAlignment="true" applyProtection="false">
      <alignment horizontal="general" vertical="bottom" textRotation="0" wrapText="false" indent="0" shrinkToFit="false"/>
      <protection locked="true" hidden="false"/>
    </xf>
    <xf numFmtId="164" fontId="12" fillId="3" borderId="0" xfId="20" applyFont="true" applyBorder="true" applyAlignment="true" applyProtection="false">
      <alignment horizontal="general" vertical="bottom" textRotation="0" wrapText="false" indent="0" shrinkToFit="false"/>
      <protection locked="true" hidden="false"/>
    </xf>
    <xf numFmtId="164" fontId="8" fillId="0" borderId="22" xfId="20" applyFont="true" applyBorder="true" applyAlignment="true" applyProtection="false">
      <alignment horizontal="general" vertical="bottom" textRotation="0" wrapText="false" indent="0" shrinkToFit="false"/>
      <protection locked="true" hidden="false"/>
    </xf>
    <xf numFmtId="168" fontId="8" fillId="0" borderId="23" xfId="20" applyFont="true" applyBorder="true" applyAlignment="true" applyProtection="false">
      <alignment horizontal="right" vertical="bottom" textRotation="0" wrapText="false" indent="0" shrinkToFit="false"/>
      <protection locked="true" hidden="false"/>
    </xf>
    <xf numFmtId="168" fontId="8" fillId="0" borderId="24" xfId="20" applyFont="true" applyBorder="true" applyAlignment="true" applyProtection="false">
      <alignment horizontal="right" vertical="bottom" textRotation="0" wrapText="false" indent="0" shrinkToFit="false"/>
      <protection locked="true" hidden="false"/>
    </xf>
    <xf numFmtId="169" fontId="8" fillId="0" borderId="24" xfId="20" applyFont="true" applyBorder="true" applyAlignment="true" applyProtection="false">
      <alignment horizontal="right" vertical="bottom" textRotation="0" wrapText="false" indent="0" shrinkToFit="false"/>
      <protection locked="true" hidden="false"/>
    </xf>
    <xf numFmtId="169" fontId="8" fillId="0" borderId="25" xfId="20" applyFont="true" applyBorder="true" applyAlignment="true" applyProtection="false">
      <alignment horizontal="right" vertical="bottom" textRotation="0" wrapText="false" indent="0" shrinkToFit="false"/>
      <protection locked="true" hidden="false"/>
    </xf>
    <xf numFmtId="164" fontId="8" fillId="3" borderId="22" xfId="20" applyFont="true" applyBorder="true" applyAlignment="true" applyProtection="false">
      <alignment horizontal="general" vertical="bottom" textRotation="0" wrapText="false" indent="0" shrinkToFit="false"/>
      <protection locked="true" hidden="false"/>
    </xf>
    <xf numFmtId="168" fontId="8" fillId="3" borderId="23" xfId="20" applyFont="true" applyBorder="true" applyAlignment="true" applyProtection="false">
      <alignment horizontal="right" vertical="bottom" textRotation="0" wrapText="false" indent="0" shrinkToFit="false"/>
      <protection locked="true" hidden="false"/>
    </xf>
    <xf numFmtId="168" fontId="8" fillId="3" borderId="24" xfId="20" applyFont="true" applyBorder="true" applyAlignment="true" applyProtection="false">
      <alignment horizontal="right" vertical="bottom" textRotation="0" wrapText="false" indent="0" shrinkToFit="false"/>
      <protection locked="true" hidden="false"/>
    </xf>
    <xf numFmtId="169" fontId="8" fillId="3" borderId="24" xfId="20" applyFont="true" applyBorder="true" applyAlignment="true" applyProtection="false">
      <alignment horizontal="right" vertical="bottom" textRotation="0" wrapText="false" indent="0" shrinkToFit="false"/>
      <protection locked="true" hidden="false"/>
    </xf>
    <xf numFmtId="169" fontId="8" fillId="3" borderId="25" xfId="20" applyFont="true" applyBorder="true" applyAlignment="true" applyProtection="false">
      <alignment horizontal="right" vertical="bottom" textRotation="0" wrapText="false" indent="0" shrinkToFit="false"/>
      <protection locked="true" hidden="false"/>
    </xf>
    <xf numFmtId="164" fontId="11" fillId="2" borderId="26" xfId="20" applyFont="true" applyBorder="true" applyAlignment="true" applyProtection="false">
      <alignment horizontal="general" vertical="bottom" textRotation="0" wrapText="false" indent="0" shrinkToFit="false"/>
      <protection locked="true" hidden="false"/>
    </xf>
    <xf numFmtId="168" fontId="11" fillId="2" borderId="27" xfId="20" applyFont="true" applyBorder="true" applyAlignment="true" applyProtection="false">
      <alignment horizontal="right" vertical="bottom" textRotation="0" wrapText="false" indent="0" shrinkToFit="false"/>
      <protection locked="true" hidden="false"/>
    </xf>
    <xf numFmtId="168" fontId="11" fillId="2" borderId="28" xfId="20" applyFont="true" applyBorder="true" applyAlignment="true" applyProtection="false">
      <alignment horizontal="right" vertical="bottom" textRotation="0" wrapText="false" indent="0" shrinkToFit="false"/>
      <protection locked="true" hidden="false"/>
    </xf>
    <xf numFmtId="169" fontId="11" fillId="2" borderId="27" xfId="20" applyFont="true" applyBorder="true" applyAlignment="true" applyProtection="false">
      <alignment horizontal="right" vertical="bottom" textRotation="0" wrapText="false" indent="0" shrinkToFit="false"/>
      <protection locked="true" hidden="false"/>
    </xf>
    <xf numFmtId="169" fontId="11" fillId="2" borderId="29" xfId="20" applyFont="true" applyBorder="true" applyAlignment="true" applyProtection="false">
      <alignment horizontal="right" vertical="bottom" textRotation="0" wrapText="false" indent="0" shrinkToFit="false"/>
      <protection locked="true" hidden="false"/>
    </xf>
    <xf numFmtId="164" fontId="11" fillId="0" borderId="0" xfId="20" applyFont="true" applyBorder="true" applyAlignment="true" applyProtection="false">
      <alignment horizontal="general" vertical="bottom" textRotation="0" wrapText="false" indent="0" shrinkToFit="false"/>
      <protection locked="true" hidden="false"/>
    </xf>
    <xf numFmtId="168" fontId="11" fillId="0" borderId="0" xfId="20" applyFont="true" applyBorder="true" applyAlignment="true" applyProtection="false">
      <alignment horizontal="right" vertical="bottom" textRotation="0" wrapText="false" indent="0" shrinkToFit="false"/>
      <protection locked="true" hidden="false"/>
    </xf>
    <xf numFmtId="170" fontId="4" fillId="0" borderId="0" xfId="20" applyFont="true" applyBorder="true" applyAlignment="true" applyProtection="false">
      <alignment horizontal="general" vertical="bottom" textRotation="0" wrapText="false" indent="0" shrinkToFit="false"/>
      <protection locked="true" hidden="false"/>
    </xf>
    <xf numFmtId="171"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11" fillId="0" borderId="2" xfId="20" applyFont="true" applyBorder="true" applyAlignment="true" applyProtection="false">
      <alignment horizontal="general" vertical="bottom" textRotation="0" wrapText="false" indent="0" shrinkToFit="false"/>
      <protection locked="true" hidden="false"/>
    </xf>
    <xf numFmtId="164" fontId="11" fillId="0" borderId="1" xfId="20" applyFont="true" applyBorder="true" applyAlignment="true" applyProtection="false">
      <alignment horizontal="center" vertical="bottom" textRotation="0" wrapText="false" indent="0" shrinkToFit="false"/>
      <protection locked="true" hidden="false"/>
    </xf>
    <xf numFmtId="164" fontId="11" fillId="0" borderId="2" xfId="20" applyFont="true" applyBorder="true" applyAlignment="true" applyProtection="false">
      <alignment horizontal="center" vertical="bottom" textRotation="0" wrapText="false" indent="0" shrinkToFit="false"/>
      <protection locked="true" hidden="false"/>
    </xf>
    <xf numFmtId="164" fontId="11" fillId="0" borderId="30" xfId="20" applyFont="true" applyBorder="true" applyAlignment="true" applyProtection="false">
      <alignment horizontal="center" vertical="bottom" textRotation="0" wrapText="false" indent="0" shrinkToFit="false"/>
      <protection locked="true" hidden="false"/>
    </xf>
    <xf numFmtId="164" fontId="8" fillId="0" borderId="2" xfId="20" applyFont="true" applyBorder="true" applyAlignment="true" applyProtection="false">
      <alignment horizontal="general" vertical="bottom" textRotation="0" wrapText="false" indent="0" shrinkToFit="false"/>
      <protection locked="true" hidden="false"/>
    </xf>
    <xf numFmtId="172" fontId="8" fillId="0" borderId="15" xfId="20" applyFont="true" applyBorder="true" applyAlignment="true" applyProtection="false">
      <alignment horizontal="general" vertical="bottom" textRotation="0" wrapText="false" indent="0" shrinkToFit="false"/>
      <protection locked="true" hidden="false"/>
    </xf>
    <xf numFmtId="172" fontId="8" fillId="0" borderId="16" xfId="20" applyFont="true" applyBorder="true" applyAlignment="true" applyProtection="false">
      <alignment horizontal="general" vertical="bottom" textRotation="0" wrapText="false" indent="0" shrinkToFit="false"/>
      <protection locked="true" hidden="false"/>
    </xf>
    <xf numFmtId="173" fontId="8" fillId="0" borderId="15" xfId="20" applyFont="true" applyBorder="true" applyAlignment="true" applyProtection="false">
      <alignment horizontal="right" vertical="bottom" textRotation="0" wrapText="false" indent="0" shrinkToFit="false"/>
      <protection locked="true" hidden="false"/>
    </xf>
    <xf numFmtId="172" fontId="8" fillId="0" borderId="17" xfId="20" applyFont="true" applyBorder="true" applyAlignment="true" applyProtection="false">
      <alignment horizontal="general" vertical="bottom" textRotation="0" wrapText="false" indent="0" shrinkToFit="false"/>
      <protection locked="true" hidden="false"/>
    </xf>
    <xf numFmtId="172" fontId="8" fillId="0" borderId="31" xfId="20" applyFont="true" applyBorder="true" applyAlignment="true" applyProtection="false">
      <alignment horizontal="general" vertical="bottom" textRotation="0" wrapText="false" indent="0" shrinkToFit="false"/>
      <protection locked="true" hidden="false"/>
    </xf>
    <xf numFmtId="172" fontId="8" fillId="0" borderId="32" xfId="20" applyFont="true" applyBorder="true" applyAlignment="true" applyProtection="false">
      <alignment horizontal="general" vertical="bottom" textRotation="0" wrapText="false" indent="0" shrinkToFit="false"/>
      <protection locked="true" hidden="false"/>
    </xf>
    <xf numFmtId="173" fontId="8" fillId="0" borderId="19" xfId="20" applyFont="true" applyBorder="true" applyAlignment="true" applyProtection="false">
      <alignment horizontal="right" vertical="bottom" textRotation="0" wrapText="false" indent="0" shrinkToFit="false"/>
      <protection locked="true" hidden="false"/>
    </xf>
    <xf numFmtId="172" fontId="8" fillId="0" borderId="33" xfId="20" applyFont="true" applyBorder="true" applyAlignment="true" applyProtection="false">
      <alignment horizontal="general" vertical="bottom" textRotation="0" wrapText="false" indent="0" shrinkToFit="false"/>
      <protection locked="true" hidden="false"/>
    </xf>
    <xf numFmtId="172" fontId="8" fillId="0" borderId="19" xfId="20" applyFont="true" applyBorder="true" applyAlignment="true" applyProtection="false">
      <alignment horizontal="general" vertical="bottom" textRotation="0" wrapText="false" indent="0" shrinkToFit="false"/>
      <protection locked="true" hidden="false"/>
    </xf>
    <xf numFmtId="172" fontId="8" fillId="0" borderId="20" xfId="20" applyFont="true" applyBorder="true" applyAlignment="true" applyProtection="false">
      <alignment horizontal="general" vertical="bottom" textRotation="0" wrapText="false" indent="0" shrinkToFit="false"/>
      <protection locked="true" hidden="false"/>
    </xf>
    <xf numFmtId="172" fontId="8" fillId="0" borderId="21" xfId="20" applyFont="true" applyBorder="true" applyAlignment="true" applyProtection="false">
      <alignment horizontal="general" vertical="bottom" textRotation="0" wrapText="false" indent="0" shrinkToFit="false"/>
      <protection locked="true" hidden="false"/>
    </xf>
    <xf numFmtId="170" fontId="8" fillId="0" borderId="34" xfId="20" applyFont="true" applyBorder="true" applyAlignment="true" applyProtection="false">
      <alignment horizontal="general" vertical="bottom" textRotation="0" wrapText="false" indent="0" shrinkToFit="false"/>
      <protection locked="true" hidden="false"/>
    </xf>
    <xf numFmtId="164" fontId="8" fillId="3" borderId="35" xfId="20" applyFont="true" applyBorder="true" applyAlignment="true" applyProtection="false">
      <alignment horizontal="general" vertical="bottom" textRotation="0" wrapText="false" indent="0" shrinkToFit="false"/>
      <protection locked="true" hidden="false"/>
    </xf>
    <xf numFmtId="172" fontId="8" fillId="0" borderId="28" xfId="20" applyFont="true" applyBorder="true" applyAlignment="true" applyProtection="false">
      <alignment horizontal="general" vertical="bottom" textRotation="0" wrapText="false" indent="0" shrinkToFit="false"/>
      <protection locked="true" hidden="false"/>
    </xf>
    <xf numFmtId="172" fontId="8" fillId="0" borderId="27" xfId="20" applyFont="true" applyBorder="true" applyAlignment="true" applyProtection="false">
      <alignment horizontal="general" vertical="bottom" textRotation="0" wrapText="false" indent="0" shrinkToFit="false"/>
      <protection locked="true" hidden="false"/>
    </xf>
    <xf numFmtId="172" fontId="8" fillId="0" borderId="29" xfId="20" applyFont="true" applyBorder="true" applyAlignment="true" applyProtection="false">
      <alignment horizontal="general" vertical="bottom" textRotation="0" wrapText="false" indent="0" shrinkToFit="false"/>
      <protection locked="true" hidden="false"/>
    </xf>
    <xf numFmtId="164" fontId="8" fillId="0" borderId="0" xfId="20" applyFont="true" applyBorder="false" applyAlignment="true" applyProtection="false">
      <alignment horizontal="general" vertical="bottom" textRotation="0" wrapText="false" indent="0" shrinkToFit="false"/>
      <protection locked="true" hidden="false"/>
    </xf>
    <xf numFmtId="174" fontId="14" fillId="0" borderId="0" xfId="2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false" applyAlignment="true" applyProtection="false">
      <alignment horizontal="general" vertical="bottom" textRotation="0" wrapText="false" indent="0" shrinkToFit="false"/>
      <protection locked="true" hidden="false"/>
    </xf>
    <xf numFmtId="172" fontId="14" fillId="0" borderId="0" xfId="20" applyFont="true" applyBorder="false" applyAlignment="true" applyProtection="false">
      <alignment horizontal="general" vertical="bottom" textRotation="0" wrapText="false" indent="0" shrinkToFit="false"/>
      <protection locked="true" hidden="false"/>
    </xf>
    <xf numFmtId="175" fontId="4" fillId="0" borderId="0" xfId="20" applyFont="true" applyBorder="false" applyAlignment="true" applyProtection="false">
      <alignment horizontal="general" vertical="bottom" textRotation="0" wrapText="false" indent="0" shrinkToFit="false"/>
      <protection locked="true" hidden="false"/>
    </xf>
    <xf numFmtId="164" fontId="8" fillId="3" borderId="0" xfId="20" applyFont="true" applyBorder="false" applyAlignment="true" applyProtection="false">
      <alignment horizontal="general" vertical="bottom" textRotation="0" wrapText="false" indent="0" shrinkToFit="false"/>
      <protection locked="true" hidden="false"/>
    </xf>
    <xf numFmtId="168" fontId="4" fillId="0" borderId="0" xfId="2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tandard_FRIEDA-Gesamtausgabe"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31</xdr:row>
      <xdr:rowOff>181440</xdr:rowOff>
    </xdr:from>
    <xdr:to>
      <xdr:col>23</xdr:col>
      <xdr:colOff>2880</xdr:colOff>
      <xdr:row>38</xdr:row>
      <xdr:rowOff>76320</xdr:rowOff>
    </xdr:to>
    <xdr:sp>
      <xdr:nvSpPr>
        <xdr:cNvPr id="0" name="CustomShape 1"/>
        <xdr:cNvSpPr/>
      </xdr:nvSpPr>
      <xdr:spPr>
        <a:xfrm>
          <a:off x="0" y="7327440"/>
          <a:ext cx="19659240" cy="1228320"/>
        </a:xfrm>
        <a:prstGeom prst="rect">
          <a:avLst/>
        </a:prstGeom>
        <a:solidFill>
          <a:srgbClr val="ccffcc"/>
        </a:solidFill>
        <a:ln cap="rnd" w="19080">
          <a:solidFill>
            <a:schemeClr val="tx1"/>
          </a:solidFill>
          <a:round/>
        </a:ln>
      </xdr:spPr>
      <xdr:style>
        <a:lnRef idx="0"/>
        <a:fillRef idx="0"/>
        <a:effectRef idx="0"/>
        <a:fontRef idx="minor"/>
      </xdr:style>
      <xdr:txBody>
        <a:bodyPr lIns="90000" rIns="90000" tIns="45000" bIns="45000" anchor="ctr">
          <a:noAutofit/>
        </a:bodyPr>
        <a:p>
          <a:pPr>
            <a:lnSpc>
              <a:spcPct val="115000"/>
            </a:lnSpc>
            <a:spcAft>
              <a:spcPts val="1001"/>
            </a:spcAft>
          </a:pPr>
          <a:r>
            <a:rPr b="0" lang="de-DE" sz="1100" spc="-1" strike="noStrike">
              <a:solidFill>
                <a:srgbClr val="000000"/>
              </a:solidFill>
              <a:latin typeface="Arial"/>
              <a:ea typeface="Calibri"/>
            </a:rPr>
            <a:t>Die Primärenergieträger werden gemäß internationaler Konvention in der Energiebilanz nach der sog. Wirkungsgradmethode ermittelt; sie löste 1995 die Substitutionsmethode ab. Bei der Wirkungsgradmethode wird für Energieträger, die keinen Heizwert haben, ein physikalischer Wirkungsgrad bei der Energieumwandlung unterstellt; für Wasserkraft, Windkraft und Photovoltaik beträgt dieser 100 Prozent (Gleichsetzung mit dem Heizwert der erzeugten elektrischen Energie), für die Kernenergie 33 Prozent. Für den Importsaldo, der in der Energiebilanz auf der Primärenergieverbrauchsebene verbucht wird, wird ebenfalls ein Wirkungsgrad von 100 Prozent impliziert. Durch diese Vorgehensweise wird im Vergleich zur Substitutionsmethode der Anteil der erneuerbaren Energien am Primärenergieverbrauch gegenüber anderen Energieträgern wesentlich niedriger, der Anteil der Kernenergie wesentlich höher bewertet. Dieser statistische Effekt wirkt sich auch erheblich auf die Bewertung der Primärenergieproduktivität aus. Der größtmögliche Produktivitätsgewinn ergibt sich, wenn der Kernenergieausstieg vollzogen ist und durch erneuerbare Energien (konventionsgemäß mit einem unterstellten Wirkungsgrad von 100 Prozent) substituiert wird. Konkret bedeutet dies eine rechnerische Einsparung von etwa 1.000 Petajoule, was dem Primärenergieverbrauch von Biomasse im Jahr 2016 entspricht. Anders ausgedrückt: Wird eine Kilowattstunde Strom aus Kernenergie durch eine Kilowattstunde Strom z.B. aus einer Windkraftanlage ersetzt, so sinkt der Primärenergieverbrauch durch den beschriebenen statistischen Effekt um 2 Kilowattstunden. Die Wirkungsgradmethode ist international üblich und für den Vergleich mit anderen Ländern erforderlich.</a:t>
          </a:r>
          <a:endParaRPr b="0" lang="en-US"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C:/vorherige%20Ordner%20bis%202003/Energiebilanzen/EB0506_06_03_2007xls.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iagramm1"/>
      <sheetName val="PEV2006engl."/>
      <sheetName val="PEV2006"/>
      <sheetName val="Diagramm4"/>
      <sheetName val="EB0304"/>
      <sheetName val="CO2"/>
      <sheetName val="CO2Grafik"/>
      <sheetName val="Grafik 2001_2002"/>
      <sheetName val="CO2neu+"/>
      <sheetName val="CO2neu+Grafik"/>
      <sheetName val="CO2neu+engl."/>
      <sheetName val="Diagramm2"/>
      <sheetName val="Tabelle3"/>
      <sheetName val="Co2neu"/>
      <sheetName val="Diagramm3"/>
      <sheetName val="Tabelle1"/>
      <sheetName val="Gas-Verbrauch"/>
      <sheetName val="Gasaufkommen"/>
      <sheetName val="Stromerzeugung"/>
      <sheetName val="EB97_Zahlen_für_Grafiken"/>
      <sheetName val="PEV-Anteile-Grafik"/>
      <sheetName val="PEV-Entwicklung"/>
      <sheetName val="PEV je Kopf"/>
      <sheetName val="Preise"/>
      <sheetName val="PEV pro BIP"/>
      <sheetName val="CO2-Emissionen"/>
      <sheetName val="PEV bereinigt"/>
      <sheetName val="Regwind"/>
      <sheetName val="PEV8097"/>
      <sheetName val="Tabelle5"/>
      <sheetName val="Tabelle6"/>
      <sheetName val="Tabelle7"/>
      <sheetName val="Tabelle8"/>
      <sheetName val="Tabelle9"/>
      <sheetName val="Tabelle10"/>
      <sheetName val="Tabelle11"/>
      <sheetName val="Tabelle12"/>
      <sheetName val="Tabelle13"/>
      <sheetName val="Tabelle14"/>
      <sheetName val="Tabelle15"/>
      <sheetName val="Tabelle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6640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FCC"/>
    <pageSetUpPr fitToPage="false"/>
  </sheetPr>
  <dimension ref="A1:AO1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AC6" activePane="bottomRight" state="frozen"/>
      <selection pane="topLeft" activeCell="A1" activeCellId="0" sqref="A1"/>
      <selection pane="topRight" activeCell="AC1" activeCellId="0" sqref="AC1"/>
      <selection pane="bottomLeft" activeCell="A6" activeCellId="0" sqref="A6"/>
      <selection pane="bottomRight" activeCell="AD18" activeCellId="0" sqref="AD18"/>
    </sheetView>
  </sheetViews>
  <sheetFormatPr defaultColWidth="9.01171875" defaultRowHeight="15" zeroHeight="false" outlineLevelRow="0" outlineLevelCol="0"/>
  <cols>
    <col collapsed="false" customWidth="true" hidden="false" outlineLevel="0" max="1" min="1" style="1" width="21.25"/>
    <col collapsed="false" customWidth="true" hidden="false" outlineLevel="0" max="15" min="2" style="1" width="6.75"/>
    <col collapsed="false" customWidth="true" hidden="false" outlineLevel="0" max="16" min="16" style="1" width="7.75"/>
    <col collapsed="false" customWidth="true" hidden="false" outlineLevel="0" max="17" min="17" style="1" width="8.25"/>
    <col collapsed="false" customWidth="true" hidden="false" outlineLevel="0" max="18" min="18" style="1" width="8.34"/>
    <col collapsed="false" customWidth="false" hidden="false" outlineLevel="0" max="27" min="19" style="1" width="9"/>
    <col collapsed="false" customWidth="true" hidden="false" outlineLevel="0" max="28" min="28" style="1" width="9.75"/>
    <col collapsed="false" customWidth="true" hidden="false" outlineLevel="0" max="29" min="29" style="1" width="9.33"/>
    <col collapsed="false" customWidth="true" hidden="false" outlineLevel="0" max="31" min="30" style="1" width="10"/>
    <col collapsed="false" customWidth="true" hidden="false" outlineLevel="0" max="32" min="32" style="1" width="17.35"/>
    <col collapsed="false" customWidth="true" hidden="false" outlineLevel="0" max="33" min="33" style="1" width="13.29"/>
    <col collapsed="false" customWidth="true" hidden="false" outlineLevel="0" max="34" min="34" style="1" width="16.71"/>
    <col collapsed="false" customWidth="false" hidden="false" outlineLevel="0" max="36" min="35" style="1" width="9"/>
    <col collapsed="false" customWidth="true" hidden="false" outlineLevel="0" max="37" min="37" style="1" width="24.27"/>
    <col collapsed="false" customWidth="true" hidden="false" outlineLevel="0" max="38" min="38" style="1" width="12"/>
    <col collapsed="false" customWidth="true" hidden="false" outlineLevel="0" max="39" min="39" style="1" width="12.27"/>
    <col collapsed="false" customWidth="false" hidden="false" outlineLevel="0" max="40" min="40" style="1" width="9"/>
    <col collapsed="false" customWidth="true" hidden="false" outlineLevel="0" max="41" min="41" style="1" width="18.64"/>
    <col collapsed="false" customWidth="false" hidden="false" outlineLevel="0" max="1024" min="42" style="1" width="9"/>
  </cols>
  <sheetData>
    <row r="1" customFormat="false" ht="15.5" hidden="false" customHeight="false" outlineLevel="0" collapsed="false">
      <c r="A1" s="2"/>
      <c r="B1" s="3"/>
      <c r="C1" s="4"/>
      <c r="D1" s="4"/>
      <c r="E1" s="4"/>
      <c r="F1" s="4"/>
      <c r="G1" s="4"/>
      <c r="H1" s="4"/>
      <c r="I1" s="4"/>
      <c r="J1" s="4"/>
      <c r="K1" s="4"/>
      <c r="L1" s="4"/>
      <c r="M1" s="5"/>
      <c r="N1" s="5"/>
      <c r="O1" s="5"/>
      <c r="P1" s="5"/>
      <c r="Q1" s="5"/>
      <c r="R1" s="5"/>
      <c r="S1" s="5"/>
      <c r="T1" s="5"/>
      <c r="U1" s="5"/>
      <c r="V1" s="5"/>
      <c r="W1" s="5"/>
      <c r="X1" s="5"/>
      <c r="Y1" s="5"/>
      <c r="Z1" s="5"/>
      <c r="AA1" s="5"/>
      <c r="AB1" s="5"/>
      <c r="AC1" s="6"/>
      <c r="AD1" s="7"/>
      <c r="AE1" s="8"/>
    </row>
    <row r="2" customFormat="false" ht="17.5" hidden="false" customHeight="false" outlineLevel="0" collapsed="false">
      <c r="A2" s="9"/>
      <c r="B2" s="10" t="s">
        <v>0</v>
      </c>
      <c r="C2" s="10"/>
      <c r="D2" s="10"/>
      <c r="E2" s="10"/>
      <c r="F2" s="10"/>
      <c r="G2" s="10"/>
      <c r="H2" s="10"/>
      <c r="I2" s="10"/>
      <c r="J2" s="10"/>
      <c r="K2" s="10"/>
      <c r="L2" s="10"/>
      <c r="M2" s="10"/>
      <c r="N2" s="10"/>
      <c r="O2" s="10"/>
      <c r="P2" s="10"/>
      <c r="Q2" s="10"/>
      <c r="R2" s="10"/>
      <c r="S2" s="10"/>
      <c r="T2" s="10"/>
      <c r="U2" s="10"/>
      <c r="V2" s="10"/>
      <c r="W2" s="10"/>
      <c r="X2" s="10"/>
      <c r="Y2" s="10"/>
      <c r="Z2" s="10"/>
      <c r="AA2" s="10"/>
      <c r="AB2" s="10"/>
      <c r="AC2" s="9" t="s">
        <v>1</v>
      </c>
      <c r="AD2" s="9"/>
      <c r="AE2" s="9"/>
    </row>
    <row r="3" customFormat="false" ht="18" hidden="false" customHeight="false" outlineLevel="0" collapsed="false">
      <c r="A3" s="9"/>
      <c r="B3" s="11"/>
      <c r="C3" s="12"/>
      <c r="D3" s="12"/>
      <c r="E3" s="12"/>
      <c r="F3" s="12"/>
      <c r="G3" s="12"/>
      <c r="H3" s="12"/>
      <c r="I3" s="13"/>
      <c r="J3" s="13"/>
      <c r="K3" s="13"/>
      <c r="L3" s="13"/>
      <c r="M3" s="13"/>
      <c r="N3" s="14"/>
      <c r="O3" s="14"/>
      <c r="P3" s="14"/>
      <c r="Q3" s="14"/>
      <c r="R3" s="14"/>
      <c r="S3" s="14"/>
      <c r="T3" s="14"/>
      <c r="U3" s="14"/>
      <c r="V3" s="14"/>
      <c r="W3" s="14"/>
      <c r="X3" s="14"/>
      <c r="Y3" s="14"/>
      <c r="Z3" s="14"/>
      <c r="AA3" s="14"/>
      <c r="AB3" s="14"/>
      <c r="AC3" s="9" t="s">
        <v>2</v>
      </c>
      <c r="AD3" s="9"/>
      <c r="AE3" s="9"/>
    </row>
    <row r="4" customFormat="false" ht="15.5" hidden="false" customHeight="false" outlineLevel="0" collapsed="false">
      <c r="A4" s="9"/>
      <c r="B4" s="15" t="s">
        <v>3</v>
      </c>
      <c r="C4" s="15"/>
      <c r="D4" s="15"/>
      <c r="E4" s="15"/>
      <c r="F4" s="15"/>
      <c r="G4" s="15"/>
      <c r="H4" s="15"/>
      <c r="I4" s="15"/>
      <c r="J4" s="15"/>
      <c r="K4" s="15"/>
      <c r="L4" s="15"/>
      <c r="M4" s="15"/>
      <c r="N4" s="15"/>
      <c r="O4" s="15"/>
      <c r="P4" s="15"/>
      <c r="Q4" s="15"/>
      <c r="R4" s="15"/>
      <c r="S4" s="15"/>
      <c r="T4" s="15"/>
      <c r="U4" s="15"/>
      <c r="V4" s="15"/>
      <c r="W4" s="15"/>
      <c r="X4" s="15"/>
      <c r="Y4" s="15"/>
      <c r="Z4" s="15"/>
      <c r="AA4" s="15"/>
      <c r="AB4" s="15"/>
      <c r="AC4" s="16" t="s">
        <v>4</v>
      </c>
      <c r="AD4" s="16"/>
      <c r="AE4" s="16"/>
    </row>
    <row r="5" customFormat="false" ht="15.5" hidden="false" customHeight="false" outlineLevel="0" collapsed="false">
      <c r="A5" s="17"/>
      <c r="B5" s="18"/>
      <c r="C5" s="19"/>
      <c r="D5" s="20"/>
      <c r="E5" s="20"/>
      <c r="F5" s="20"/>
      <c r="G5" s="20"/>
      <c r="H5" s="20"/>
      <c r="I5" s="19"/>
      <c r="J5" s="19"/>
      <c r="K5" s="19"/>
      <c r="L5" s="19"/>
      <c r="M5" s="21"/>
      <c r="N5" s="21"/>
      <c r="O5" s="21"/>
      <c r="P5" s="21"/>
      <c r="Q5" s="21"/>
      <c r="R5" s="21"/>
      <c r="S5" s="21"/>
      <c r="T5" s="21"/>
      <c r="U5" s="21"/>
      <c r="V5" s="21"/>
      <c r="W5" s="21"/>
      <c r="X5" s="21"/>
      <c r="Y5" s="21"/>
      <c r="Z5" s="21"/>
      <c r="AA5" s="21"/>
      <c r="AB5" s="21"/>
      <c r="AC5" s="22"/>
      <c r="AD5" s="23"/>
      <c r="AE5" s="24"/>
    </row>
    <row r="6" customFormat="false" ht="27" hidden="false" customHeight="true" outlineLevel="0" collapsed="false">
      <c r="B6" s="25"/>
      <c r="C6" s="25"/>
      <c r="D6" s="25"/>
      <c r="E6" s="25"/>
      <c r="F6" s="25"/>
      <c r="G6" s="25"/>
      <c r="H6" s="25"/>
      <c r="I6" s="25"/>
      <c r="J6" s="25"/>
      <c r="K6" s="25"/>
      <c r="AC6" s="26"/>
      <c r="AD6" s="26"/>
      <c r="AE6" s="26"/>
      <c r="AK6" s="27" t="s">
        <v>5</v>
      </c>
    </row>
    <row r="7" customFormat="false" ht="15" hidden="false" customHeight="true" outlineLevel="0" collapsed="false">
      <c r="A7" s="28" t="s">
        <v>6</v>
      </c>
      <c r="B7" s="28"/>
      <c r="C7" s="28"/>
      <c r="D7" s="28"/>
      <c r="E7" s="28"/>
      <c r="F7" s="28"/>
      <c r="G7" s="28"/>
      <c r="H7" s="28"/>
      <c r="I7" s="28"/>
      <c r="J7" s="28"/>
      <c r="K7" s="28"/>
      <c r="L7" s="28"/>
      <c r="M7" s="28"/>
      <c r="N7" s="28"/>
      <c r="O7" s="28"/>
      <c r="P7" s="28"/>
      <c r="Q7" s="28"/>
      <c r="AF7" s="1" t="s">
        <v>7</v>
      </c>
      <c r="AG7" s="1" t="s">
        <v>8</v>
      </c>
      <c r="AH7" s="1" t="s">
        <v>9</v>
      </c>
    </row>
    <row r="8" customFormat="false" ht="18" hidden="false" customHeight="true" outlineLevel="0" collapsed="false">
      <c r="A8" s="29" t="s">
        <v>10</v>
      </c>
      <c r="B8" s="30" t="n">
        <v>1990</v>
      </c>
      <c r="C8" s="30" t="n">
        <v>1991</v>
      </c>
      <c r="D8" s="30" t="n">
        <v>1992</v>
      </c>
      <c r="E8" s="30" t="n">
        <v>1993</v>
      </c>
      <c r="F8" s="30" t="n">
        <v>1994</v>
      </c>
      <c r="G8" s="30" t="n">
        <v>1995</v>
      </c>
      <c r="H8" s="30" t="n">
        <v>1996</v>
      </c>
      <c r="I8" s="30" t="n">
        <v>1997</v>
      </c>
      <c r="J8" s="30" t="n">
        <v>1998</v>
      </c>
      <c r="K8" s="31" t="n">
        <v>1999</v>
      </c>
      <c r="L8" s="31" t="n">
        <v>2000</v>
      </c>
      <c r="M8" s="30" t="n">
        <v>2001</v>
      </c>
      <c r="N8" s="30" t="n">
        <v>2002</v>
      </c>
      <c r="O8" s="30" t="n">
        <v>2003</v>
      </c>
      <c r="P8" s="30" t="n">
        <v>2004</v>
      </c>
      <c r="Q8" s="30" t="n">
        <v>2005</v>
      </c>
      <c r="R8" s="30" t="n">
        <v>2006</v>
      </c>
      <c r="S8" s="32" t="n">
        <v>2007</v>
      </c>
      <c r="T8" s="30" t="n">
        <v>2008</v>
      </c>
      <c r="U8" s="30" t="n">
        <v>2009</v>
      </c>
      <c r="V8" s="30" t="n">
        <v>2010</v>
      </c>
      <c r="W8" s="30" t="n">
        <v>2011</v>
      </c>
      <c r="X8" s="30" t="n">
        <v>2012</v>
      </c>
      <c r="Y8" s="30" t="n">
        <v>2013</v>
      </c>
      <c r="Z8" s="30" t="n">
        <v>2014</v>
      </c>
      <c r="AA8" s="30" t="n">
        <v>2015</v>
      </c>
      <c r="AB8" s="30" t="n">
        <v>2016</v>
      </c>
      <c r="AC8" s="30" t="n">
        <v>2017</v>
      </c>
      <c r="AD8" s="30" t="n">
        <v>2018</v>
      </c>
      <c r="AE8" s="30" t="n">
        <v>2019</v>
      </c>
      <c r="AM8" s="1" t="s">
        <v>7</v>
      </c>
      <c r="AN8" s="1" t="s">
        <v>8</v>
      </c>
      <c r="AO8" s="1" t="s">
        <v>9</v>
      </c>
    </row>
    <row r="9" s="39" customFormat="true" ht="18" hidden="false" customHeight="true" outlineLevel="0" collapsed="false">
      <c r="A9" s="33" t="s">
        <v>11</v>
      </c>
      <c r="B9" s="34" t="n">
        <v>5216.923</v>
      </c>
      <c r="C9" s="34" t="n">
        <v>5524.708</v>
      </c>
      <c r="D9" s="34" t="n">
        <v>5611.942</v>
      </c>
      <c r="E9" s="34" t="n">
        <v>5731.413</v>
      </c>
      <c r="F9" s="34" t="n">
        <v>5680.955</v>
      </c>
      <c r="G9" s="34" t="n">
        <v>5688.926</v>
      </c>
      <c r="H9" s="34" t="n">
        <v>5808.301</v>
      </c>
      <c r="I9" s="34" t="n">
        <v>5753.114</v>
      </c>
      <c r="J9" s="34" t="n">
        <v>5775.167</v>
      </c>
      <c r="K9" s="34" t="n">
        <v>5598.538</v>
      </c>
      <c r="L9" s="34" t="n">
        <v>5498.566</v>
      </c>
      <c r="M9" s="34" t="n">
        <v>5577.002</v>
      </c>
      <c r="N9" s="34" t="n">
        <v>5381.236</v>
      </c>
      <c r="O9" s="34" t="n">
        <v>5286.309</v>
      </c>
      <c r="P9" s="34" t="n">
        <v>5214.091</v>
      </c>
      <c r="Q9" s="34" t="n">
        <v>5165.79</v>
      </c>
      <c r="R9" s="34" t="n">
        <v>5120.726</v>
      </c>
      <c r="S9" s="34" t="n">
        <v>4625.915</v>
      </c>
      <c r="T9" s="34" t="n">
        <v>4903.52</v>
      </c>
      <c r="U9" s="34" t="n">
        <v>4635.296</v>
      </c>
      <c r="V9" s="34" t="n">
        <v>4683.57</v>
      </c>
      <c r="W9" s="34" t="n">
        <v>4524.525</v>
      </c>
      <c r="X9" s="35" t="n">
        <v>4526.545</v>
      </c>
      <c r="Y9" s="35" t="n">
        <v>4627.899</v>
      </c>
      <c r="Z9" s="36" t="n">
        <v>4492.772</v>
      </c>
      <c r="AA9" s="36" t="n">
        <v>4491.499</v>
      </c>
      <c r="AB9" s="36" t="n">
        <v>4566.079</v>
      </c>
      <c r="AC9" s="36" t="n">
        <v>4671.315</v>
      </c>
      <c r="AD9" s="37" t="n">
        <v>4451.801</v>
      </c>
      <c r="AE9" s="38" t="n">
        <v>4511.394</v>
      </c>
      <c r="AF9" s="39" t="n">
        <f aca="false">AD9*277800000</f>
        <v>1236710317800</v>
      </c>
      <c r="AG9" s="39" t="n">
        <f aca="false">AF9/83000000</f>
        <v>14900.1243108434</v>
      </c>
      <c r="AH9" s="39" t="n">
        <f aca="false">AG9/365</f>
        <v>40.8222583858723</v>
      </c>
      <c r="AK9" s="40" t="s">
        <v>12</v>
      </c>
      <c r="AL9" s="39" t="n">
        <v>2770</v>
      </c>
      <c r="AM9" s="39" t="n">
        <f aca="false">AL9*277800000</f>
        <v>769506000000</v>
      </c>
      <c r="AN9" s="39" t="n">
        <f aca="false">AM9/83000000</f>
        <v>9271.15662650603</v>
      </c>
      <c r="AO9" s="39" t="n">
        <f aca="false">AN9/356</f>
        <v>26.0425747935562</v>
      </c>
    </row>
    <row r="10" s="39" customFormat="true" ht="18" hidden="false" customHeight="true" outlineLevel="0" collapsed="false">
      <c r="A10" s="41" t="s">
        <v>13</v>
      </c>
      <c r="B10" s="42" t="n">
        <v>2306.172</v>
      </c>
      <c r="C10" s="42" t="n">
        <v>2329.969</v>
      </c>
      <c r="D10" s="42" t="n">
        <v>2195.869</v>
      </c>
      <c r="E10" s="42" t="n">
        <v>2138.624</v>
      </c>
      <c r="F10" s="42" t="n">
        <v>2139.903</v>
      </c>
      <c r="G10" s="42" t="n">
        <v>2059.642</v>
      </c>
      <c r="H10" s="42" t="n">
        <v>2089.918</v>
      </c>
      <c r="I10" s="42" t="n">
        <v>2065.033</v>
      </c>
      <c r="J10" s="42" t="n">
        <v>2058.964</v>
      </c>
      <c r="K10" s="42" t="n">
        <v>1967.251</v>
      </c>
      <c r="L10" s="42" t="n">
        <v>2021.36</v>
      </c>
      <c r="M10" s="42" t="n">
        <v>1948.646</v>
      </c>
      <c r="N10" s="42" t="n">
        <v>1926.713</v>
      </c>
      <c r="O10" s="42" t="n">
        <v>2009.711</v>
      </c>
      <c r="P10" s="42" t="n">
        <v>1909.160717</v>
      </c>
      <c r="Q10" s="42" t="n">
        <v>1807.571294</v>
      </c>
      <c r="R10" s="42" t="n">
        <v>1964.2784</v>
      </c>
      <c r="S10" s="42" t="n">
        <v>2017.054498</v>
      </c>
      <c r="T10" s="42" t="n">
        <v>1800.164433</v>
      </c>
      <c r="U10" s="42" t="n">
        <v>1496.346836</v>
      </c>
      <c r="V10" s="42" t="n">
        <v>1714.44</v>
      </c>
      <c r="W10" s="42" t="n">
        <v>1714.525</v>
      </c>
      <c r="X10" s="42" t="n">
        <v>1725.32</v>
      </c>
      <c r="Y10" s="42" t="n">
        <v>1839.516</v>
      </c>
      <c r="Z10" s="43" t="n">
        <v>1759.26</v>
      </c>
      <c r="AA10" s="43" t="n">
        <v>1728.706</v>
      </c>
      <c r="AB10" s="43" t="n">
        <v>1693.073</v>
      </c>
      <c r="AC10" s="43" t="n">
        <v>1502.051</v>
      </c>
      <c r="AD10" s="44" t="n">
        <v>1428.156</v>
      </c>
      <c r="AE10" s="45" t="n">
        <v>1094.855</v>
      </c>
      <c r="AF10" s="39" t="n">
        <f aca="false">AD10*277800000</f>
        <v>396741736800</v>
      </c>
      <c r="AG10" s="39" t="n">
        <f aca="false">AF10/83000000</f>
        <v>4780.0209253012</v>
      </c>
      <c r="AH10" s="39" t="n">
        <f aca="false">AG10/365</f>
        <v>13.0959477405512</v>
      </c>
      <c r="AK10" s="39" t="s">
        <v>14</v>
      </c>
      <c r="AL10" s="39" t="n">
        <v>1342</v>
      </c>
      <c r="AM10" s="39" t="n">
        <f aca="false">AL10*277800000</f>
        <v>372807600000</v>
      </c>
      <c r="AN10" s="39" t="n">
        <f aca="false">AM10/83000000</f>
        <v>4491.6578313253</v>
      </c>
      <c r="AO10" s="39" t="n">
        <f aca="false">AN10/356</f>
        <v>12.6170163801273</v>
      </c>
    </row>
    <row r="11" s="39" customFormat="true" ht="18" hidden="false" customHeight="true" outlineLevel="0" collapsed="false">
      <c r="A11" s="41" t="s">
        <v>15</v>
      </c>
      <c r="B11" s="42" t="n">
        <v>3200.715</v>
      </c>
      <c r="C11" s="42" t="n">
        <v>2506.974</v>
      </c>
      <c r="D11" s="42" t="n">
        <v>2176.24</v>
      </c>
      <c r="E11" s="42" t="n">
        <v>1982.663</v>
      </c>
      <c r="F11" s="42" t="n">
        <v>1861.239</v>
      </c>
      <c r="G11" s="42" t="n">
        <v>1734.456</v>
      </c>
      <c r="H11" s="42" t="n">
        <v>1687.845</v>
      </c>
      <c r="I11" s="42" t="n">
        <v>1595.429</v>
      </c>
      <c r="J11" s="42" t="n">
        <v>1514.005</v>
      </c>
      <c r="K11" s="42" t="n">
        <v>1472.776</v>
      </c>
      <c r="L11" s="42" t="n">
        <v>1550.118</v>
      </c>
      <c r="M11" s="42" t="n">
        <v>1633.04</v>
      </c>
      <c r="N11" s="42" t="n">
        <v>1662.939</v>
      </c>
      <c r="O11" s="42" t="n">
        <v>1639.237</v>
      </c>
      <c r="P11" s="42" t="n">
        <v>1647.9432184</v>
      </c>
      <c r="Q11" s="42" t="n">
        <v>1595.747418</v>
      </c>
      <c r="R11" s="42" t="n">
        <v>1575.575173</v>
      </c>
      <c r="S11" s="42" t="n">
        <v>1612.777709</v>
      </c>
      <c r="T11" s="42" t="n">
        <v>1554.345199</v>
      </c>
      <c r="U11" s="42" t="n">
        <v>1507.105935</v>
      </c>
      <c r="V11" s="42" t="n">
        <v>1511.78</v>
      </c>
      <c r="W11" s="42" t="n">
        <v>1564.323</v>
      </c>
      <c r="X11" s="42" t="n">
        <v>1644.547</v>
      </c>
      <c r="Y11" s="42" t="n">
        <v>1628.719</v>
      </c>
      <c r="Z11" s="43" t="n">
        <v>1573.962</v>
      </c>
      <c r="AA11" s="43" t="n">
        <v>1565.495</v>
      </c>
      <c r="AB11" s="43" t="n">
        <v>1510.693</v>
      </c>
      <c r="AC11" s="43" t="n">
        <v>1507.296</v>
      </c>
      <c r="AD11" s="44" t="n">
        <v>1480.539</v>
      </c>
      <c r="AE11" s="45" t="n">
        <v>1161.255</v>
      </c>
      <c r="AF11" s="39" t="n">
        <f aca="false">AD11*277800000</f>
        <v>411293734200</v>
      </c>
      <c r="AG11" s="39" t="n">
        <f aca="false">AF11/83000000</f>
        <v>4955.34619518072</v>
      </c>
      <c r="AH11" s="39" t="n">
        <f aca="false">AG11/365</f>
        <v>13.5762909457006</v>
      </c>
      <c r="AK11" s="39" t="s">
        <v>16</v>
      </c>
      <c r="AL11" s="39" t="n">
        <v>2408</v>
      </c>
      <c r="AM11" s="39" t="n">
        <f aca="false">AL11*277800000</f>
        <v>668942400000</v>
      </c>
      <c r="AN11" s="39" t="n">
        <f aca="false">AM11/83000000</f>
        <v>8059.54698795181</v>
      </c>
      <c r="AO11" s="39" t="n">
        <f aca="false">AN11/356</f>
        <v>22.6391769324489</v>
      </c>
    </row>
    <row r="12" s="51" customFormat="true" ht="18" hidden="false" customHeight="true" outlineLevel="0" collapsed="false">
      <c r="A12" s="46" t="s">
        <v>17</v>
      </c>
      <c r="B12" s="47" t="n">
        <v>2292.78</v>
      </c>
      <c r="C12" s="47" t="n">
        <v>2409.094</v>
      </c>
      <c r="D12" s="47" t="n">
        <v>2381.857</v>
      </c>
      <c r="E12" s="47" t="n">
        <v>2520.408</v>
      </c>
      <c r="F12" s="47" t="n">
        <v>2566.538</v>
      </c>
      <c r="G12" s="47" t="n">
        <v>2798.545</v>
      </c>
      <c r="H12" s="47" t="n">
        <v>3131.676</v>
      </c>
      <c r="I12" s="47" t="n">
        <v>2991.721</v>
      </c>
      <c r="J12" s="47" t="n">
        <v>3019.141</v>
      </c>
      <c r="K12" s="47" t="n">
        <v>3010.287</v>
      </c>
      <c r="L12" s="47" t="n">
        <v>2985.285</v>
      </c>
      <c r="M12" s="47" t="n">
        <v>3148.135</v>
      </c>
      <c r="N12" s="47" t="n">
        <v>3143.26</v>
      </c>
      <c r="O12" s="47" t="n">
        <v>3181.391</v>
      </c>
      <c r="P12" s="47" t="n">
        <v>3197.558</v>
      </c>
      <c r="Q12" s="47" t="n">
        <v>3250.11777101063</v>
      </c>
      <c r="R12" s="47" t="n">
        <v>3312.2482735878</v>
      </c>
      <c r="S12" s="47" t="n">
        <v>3190.90305080886</v>
      </c>
      <c r="T12" s="47" t="n">
        <v>3222.02269117079</v>
      </c>
      <c r="U12" s="47" t="n">
        <v>3039.48437928718</v>
      </c>
      <c r="V12" s="47" t="n">
        <v>3170.565</v>
      </c>
      <c r="W12" s="47" t="n">
        <v>2910.986</v>
      </c>
      <c r="X12" s="47" t="n">
        <v>2919.962</v>
      </c>
      <c r="Y12" s="47" t="n">
        <v>3059.076</v>
      </c>
      <c r="Z12" s="48" t="n">
        <v>2660.221</v>
      </c>
      <c r="AA12" s="48" t="n">
        <v>2770.33</v>
      </c>
      <c r="AB12" s="48" t="n">
        <v>3055.851</v>
      </c>
      <c r="AC12" s="48" t="n">
        <v>3158.585</v>
      </c>
      <c r="AD12" s="49" t="n">
        <v>3090.626</v>
      </c>
      <c r="AE12" s="50" t="n">
        <v>3192.735</v>
      </c>
      <c r="AF12" s="39" t="n">
        <f aca="false">AD12*277800000</f>
        <v>858575902800</v>
      </c>
      <c r="AG12" s="39" t="n">
        <f aca="false">AF12/83000000</f>
        <v>10344.2879855422</v>
      </c>
      <c r="AH12" s="39" t="n">
        <f aca="false">AG12/365</f>
        <v>28.3405150288827</v>
      </c>
      <c r="AK12" s="52" t="s">
        <v>18</v>
      </c>
      <c r="AL12" s="51" t="n">
        <v>2536</v>
      </c>
      <c r="AM12" s="39" t="n">
        <f aca="false">AL12*277800000</f>
        <v>704500800000</v>
      </c>
      <c r="AN12" s="39" t="n">
        <f aca="false">AM12/83000000</f>
        <v>8487.96144578313</v>
      </c>
      <c r="AO12" s="39" t="n">
        <f aca="false">AN12/356</f>
        <v>23.8425883308515</v>
      </c>
    </row>
    <row r="13" s="39" customFormat="true" ht="18" hidden="false" customHeight="true" outlineLevel="0" collapsed="false">
      <c r="A13" s="41" t="s">
        <v>19</v>
      </c>
      <c r="B13" s="42" t="n">
        <v>1667.544</v>
      </c>
      <c r="C13" s="42" t="n">
        <v>1608.655</v>
      </c>
      <c r="D13" s="42" t="n">
        <v>1733.031</v>
      </c>
      <c r="E13" s="42" t="n">
        <v>1674.885</v>
      </c>
      <c r="F13" s="42" t="n">
        <v>1650.148</v>
      </c>
      <c r="G13" s="42" t="n">
        <v>1681.89</v>
      </c>
      <c r="H13" s="42" t="n">
        <v>1764.016</v>
      </c>
      <c r="I13" s="42" t="n">
        <v>1859.041</v>
      </c>
      <c r="J13" s="42" t="n">
        <v>1764.375</v>
      </c>
      <c r="K13" s="42" t="n">
        <v>1855.48</v>
      </c>
      <c r="L13" s="42" t="n">
        <v>1851.148</v>
      </c>
      <c r="M13" s="42" t="n">
        <v>1868.255</v>
      </c>
      <c r="N13" s="42" t="n">
        <v>1798.121</v>
      </c>
      <c r="O13" s="42" t="n">
        <v>1800.64</v>
      </c>
      <c r="P13" s="42" t="n">
        <v>1822.451856411</v>
      </c>
      <c r="Q13" s="42" t="n">
        <v>1778.594</v>
      </c>
      <c r="R13" s="42" t="n">
        <v>1825.689</v>
      </c>
      <c r="S13" s="42" t="n">
        <v>1533.075</v>
      </c>
      <c r="T13" s="42" t="n">
        <v>1623.007</v>
      </c>
      <c r="U13" s="42" t="n">
        <v>1471.974</v>
      </c>
      <c r="V13" s="42" t="n">
        <v>1533.33</v>
      </c>
      <c r="W13" s="42" t="n">
        <v>1177.858</v>
      </c>
      <c r="X13" s="42" t="n">
        <v>1085.011</v>
      </c>
      <c r="Y13" s="42" t="n">
        <v>1061.345</v>
      </c>
      <c r="Z13" s="43" t="n">
        <v>1059.583</v>
      </c>
      <c r="AA13" s="43" t="n">
        <v>1001.297</v>
      </c>
      <c r="AB13" s="43" t="n">
        <v>923.276</v>
      </c>
      <c r="AC13" s="43" t="n">
        <v>832.623</v>
      </c>
      <c r="AD13" s="44" t="n">
        <v>829.136</v>
      </c>
      <c r="AE13" s="45" t="n">
        <v>818.952</v>
      </c>
      <c r="AF13" s="39" t="n">
        <f aca="false">AD13*277800000</f>
        <v>230333980800</v>
      </c>
      <c r="AG13" s="39" t="n">
        <f aca="false">AF13/83000000</f>
        <v>2775.10820240964</v>
      </c>
      <c r="AH13" s="39" t="n">
        <f aca="false">AG13/365</f>
        <v>7.60303617098531</v>
      </c>
    </row>
    <row r="14" customFormat="false" ht="18" hidden="false" customHeight="true" outlineLevel="0" collapsed="false">
      <c r="A14" s="41" t="s">
        <v>20</v>
      </c>
      <c r="B14" s="42" t="n">
        <v>57.867</v>
      </c>
      <c r="C14" s="42" t="n">
        <v>52.747</v>
      </c>
      <c r="D14" s="42" t="n">
        <v>62.342</v>
      </c>
      <c r="E14" s="42" t="n">
        <v>63.634</v>
      </c>
      <c r="F14" s="42" t="n">
        <v>66.621</v>
      </c>
      <c r="G14" s="42" t="n">
        <v>83.236</v>
      </c>
      <c r="H14" s="42" t="n">
        <v>73.286</v>
      </c>
      <c r="I14" s="42" t="n">
        <v>77.47</v>
      </c>
      <c r="J14" s="42" t="n">
        <v>79.918</v>
      </c>
      <c r="K14" s="42" t="n">
        <v>91.195</v>
      </c>
      <c r="L14" s="42" t="n">
        <v>126.868</v>
      </c>
      <c r="M14" s="42" t="n">
        <v>124.068</v>
      </c>
      <c r="N14" s="42" t="n">
        <v>145.462</v>
      </c>
      <c r="O14" s="42" t="n">
        <v>132.1776</v>
      </c>
      <c r="P14" s="42" t="n">
        <v>165.5136</v>
      </c>
      <c r="Q14" s="42" t="n">
        <v>173.1312</v>
      </c>
      <c r="R14" s="42" t="n">
        <v>190.6992</v>
      </c>
      <c r="S14" s="42" t="n">
        <v>230.2452</v>
      </c>
      <c r="T14" s="42" t="n">
        <v>235.584</v>
      </c>
      <c r="U14" s="42" t="n">
        <v>231.3936</v>
      </c>
      <c r="V14" s="42" t="n">
        <v>253.555</v>
      </c>
      <c r="W14" s="42" t="n">
        <v>309.226</v>
      </c>
      <c r="X14" s="42" t="n">
        <v>355.698</v>
      </c>
      <c r="Y14" s="42" t="n">
        <v>380.578</v>
      </c>
      <c r="Z14" s="43" t="n">
        <v>406.802</v>
      </c>
      <c r="AA14" s="43" t="n">
        <v>492.875</v>
      </c>
      <c r="AB14" s="43" t="n">
        <v>499.367</v>
      </c>
      <c r="AC14" s="43" t="n">
        <v>594.487</v>
      </c>
      <c r="AD14" s="44" t="n">
        <v>625.354</v>
      </c>
      <c r="AE14" s="45" t="n">
        <v>697.261</v>
      </c>
      <c r="AF14" s="39" t="n">
        <f aca="false">AD14*277800000</f>
        <v>173723341200</v>
      </c>
      <c r="AG14" s="39" t="n">
        <f aca="false">AF14/83000000</f>
        <v>2093.05230361446</v>
      </c>
      <c r="AH14" s="39" t="n">
        <f aca="false">AG14/365</f>
        <v>5.73438987291632</v>
      </c>
    </row>
    <row r="15" customFormat="false" ht="18" hidden="false" customHeight="true" outlineLevel="0" collapsed="false">
      <c r="A15" s="53" t="s">
        <v>21</v>
      </c>
      <c r="B15" s="54" t="n">
        <v>138.557</v>
      </c>
      <c r="C15" s="54" t="n">
        <v>144.588</v>
      </c>
      <c r="D15" s="54" t="n">
        <v>144.847</v>
      </c>
      <c r="E15" s="54" t="n">
        <v>164.202</v>
      </c>
      <c r="F15" s="54" t="n">
        <v>186.131</v>
      </c>
      <c r="G15" s="54" t="n">
        <v>191.476</v>
      </c>
      <c r="H15" s="54" t="n">
        <v>196.53</v>
      </c>
      <c r="I15" s="54" t="n">
        <v>266.982</v>
      </c>
      <c r="J15" s="54" t="n">
        <v>299.253</v>
      </c>
      <c r="K15" s="54" t="n">
        <v>312.187</v>
      </c>
      <c r="L15" s="54" t="n">
        <v>289.706</v>
      </c>
      <c r="M15" s="54" t="n">
        <v>308.146</v>
      </c>
      <c r="N15" s="54" t="n">
        <v>310.014</v>
      </c>
      <c r="O15" s="54" t="n">
        <v>428.655941222526</v>
      </c>
      <c r="P15" s="54" t="n">
        <v>484.612519283823</v>
      </c>
      <c r="Q15" s="54" t="n">
        <v>596.246399231817</v>
      </c>
      <c r="R15" s="54" t="n">
        <v>747.863913228514</v>
      </c>
      <c r="S15" s="54" t="n">
        <v>886.288520162969</v>
      </c>
      <c r="T15" s="54" t="n">
        <v>911.440394454248</v>
      </c>
      <c r="U15" s="54" t="n">
        <v>969.638438110219</v>
      </c>
      <c r="V15" s="54" t="n">
        <v>1159.64</v>
      </c>
      <c r="W15" s="54" t="n">
        <v>1153.28</v>
      </c>
      <c r="X15" s="54" t="n">
        <v>1029.111</v>
      </c>
      <c r="Y15" s="54" t="n">
        <v>1118.078</v>
      </c>
      <c r="Z15" s="55" t="n">
        <v>1111.737</v>
      </c>
      <c r="AA15" s="55" t="n">
        <v>1150.909</v>
      </c>
      <c r="AB15" s="55" t="n">
        <v>1176.878</v>
      </c>
      <c r="AC15" s="55" t="n">
        <v>1202.972</v>
      </c>
      <c r="AD15" s="56" t="n">
        <v>1176.766</v>
      </c>
      <c r="AE15" s="57" t="n">
        <v>1202.105</v>
      </c>
      <c r="AF15" s="39" t="n">
        <f aca="false">AD15*277800000</f>
        <v>326905594800</v>
      </c>
      <c r="AG15" s="39" t="n">
        <f aca="false">AF15/83000000</f>
        <v>3938.62162409639</v>
      </c>
      <c r="AH15" s="39" t="n">
        <f aca="false">AG15/365</f>
        <v>10.7907441756065</v>
      </c>
    </row>
    <row r="16" customFormat="false" ht="18" hidden="false" customHeight="true" outlineLevel="0" collapsed="false">
      <c r="A16" s="53" t="s">
        <v>22</v>
      </c>
      <c r="B16" s="54" t="n">
        <v>2.84</v>
      </c>
      <c r="C16" s="54" t="n">
        <v>-2.071</v>
      </c>
      <c r="D16" s="54" t="n">
        <v>-19.152</v>
      </c>
      <c r="E16" s="54" t="n">
        <v>3.128</v>
      </c>
      <c r="F16" s="54" t="n">
        <v>8.413</v>
      </c>
      <c r="G16" s="54" t="n">
        <v>17.366</v>
      </c>
      <c r="H16" s="54" t="n">
        <v>-18.958</v>
      </c>
      <c r="I16" s="54" t="n">
        <v>-8.457</v>
      </c>
      <c r="J16" s="54" t="n">
        <v>-2.297</v>
      </c>
      <c r="K16" s="54" t="n">
        <v>3.744</v>
      </c>
      <c r="L16" s="54" t="n">
        <v>11.005</v>
      </c>
      <c r="M16" s="54" t="n">
        <v>9.806</v>
      </c>
      <c r="N16" s="54" t="n">
        <v>2.477</v>
      </c>
      <c r="O16" s="54" t="n">
        <v>-29.052</v>
      </c>
      <c r="P16" s="54" t="n">
        <v>-26.3016</v>
      </c>
      <c r="Q16" s="54" t="n">
        <v>-30.51</v>
      </c>
      <c r="R16" s="54" t="n">
        <v>-71.1756</v>
      </c>
      <c r="S16" s="54" t="n">
        <v>-68.814</v>
      </c>
      <c r="T16" s="54" t="n">
        <v>-80.82</v>
      </c>
      <c r="U16" s="54" t="n">
        <v>-51.596</v>
      </c>
      <c r="V16" s="54" t="n">
        <v>-63.745</v>
      </c>
      <c r="W16" s="54" t="n">
        <v>-22.576</v>
      </c>
      <c r="X16" s="54" t="n">
        <v>-83.121</v>
      </c>
      <c r="Y16" s="54" t="n">
        <v>-115.899</v>
      </c>
      <c r="Z16" s="55" t="n">
        <v>-121.993</v>
      </c>
      <c r="AA16" s="55" t="n">
        <v>-173.817</v>
      </c>
      <c r="AB16" s="55" t="n">
        <v>-181.89</v>
      </c>
      <c r="AC16" s="55" t="n">
        <v>-188.852</v>
      </c>
      <c r="AD16" s="56" t="n">
        <v>-175.446</v>
      </c>
      <c r="AE16" s="57" t="n">
        <v>-117.605</v>
      </c>
      <c r="AF16" s="39" t="n">
        <f aca="false">AD16*277800000</f>
        <v>-48738898800</v>
      </c>
      <c r="AG16" s="39" t="n">
        <f aca="false">AF16/83000000</f>
        <v>-587.215648192771</v>
      </c>
      <c r="AH16" s="39" t="n">
        <f aca="false">AG16/365</f>
        <v>-1.60880999504869</v>
      </c>
    </row>
    <row r="17" s="51" customFormat="true" ht="18" hidden="false" customHeight="true" outlineLevel="0" collapsed="false">
      <c r="A17" s="58" t="s">
        <v>23</v>
      </c>
      <c r="B17" s="59" t="n">
        <v>21.839</v>
      </c>
      <c r="C17" s="59" t="n">
        <v>35.107</v>
      </c>
      <c r="D17" s="59" t="n">
        <v>32.48</v>
      </c>
      <c r="E17" s="59" t="n">
        <v>30.063</v>
      </c>
      <c r="F17" s="59" t="n">
        <v>25.301</v>
      </c>
      <c r="G17" s="59" t="n">
        <v>13.419</v>
      </c>
      <c r="H17" s="59" t="n">
        <v>13.323</v>
      </c>
      <c r="I17" s="59" t="n">
        <v>13.595</v>
      </c>
      <c r="J17" s="59" t="n">
        <v>12.043</v>
      </c>
      <c r="K17" s="59" t="n">
        <v>11.819</v>
      </c>
      <c r="L17" s="59" t="n">
        <v>67.769758</v>
      </c>
      <c r="M17" s="59" t="n">
        <v>61.976028</v>
      </c>
      <c r="N17" s="59" t="n">
        <v>57.25</v>
      </c>
      <c r="O17" s="59" t="n">
        <v>151.0063115</v>
      </c>
      <c r="P17" s="59" t="n">
        <v>176.311829</v>
      </c>
      <c r="Q17" s="59" t="n">
        <v>221.670238</v>
      </c>
      <c r="R17" s="59" t="n">
        <v>170.8893251</v>
      </c>
      <c r="S17" s="59" t="n">
        <v>169.428718114</v>
      </c>
      <c r="T17" s="59" t="n">
        <v>210.422669</v>
      </c>
      <c r="U17" s="59" t="n">
        <v>231.2227515</v>
      </c>
      <c r="V17" s="59" t="n">
        <v>253.621</v>
      </c>
      <c r="W17" s="59" t="n">
        <v>267.189</v>
      </c>
      <c r="X17" s="59" t="n">
        <v>243.984</v>
      </c>
      <c r="Y17" s="59" t="n">
        <v>222.296</v>
      </c>
      <c r="Z17" s="60" t="n">
        <v>237.243</v>
      </c>
      <c r="AA17" s="60" t="n">
        <v>234.215</v>
      </c>
      <c r="AB17" s="60" t="n">
        <v>247.287</v>
      </c>
      <c r="AC17" s="60" t="n">
        <v>242.514</v>
      </c>
      <c r="AD17" s="61" t="n">
        <v>222.11</v>
      </c>
      <c r="AE17" s="62" t="n">
        <v>221.402</v>
      </c>
      <c r="AF17" s="39" t="n">
        <f aca="false">AD17*277800000</f>
        <v>61702158000</v>
      </c>
      <c r="AG17" s="39" t="n">
        <f aca="false">AF17/83000000</f>
        <v>743.399493975904</v>
      </c>
      <c r="AH17" s="39" t="n">
        <f aca="false">AG17/365</f>
        <v>2.03671094239974</v>
      </c>
    </row>
    <row r="18" s="39" customFormat="true" ht="18" hidden="false" customHeight="true" outlineLevel="0" collapsed="false">
      <c r="A18" s="63" t="s">
        <v>24</v>
      </c>
      <c r="B18" s="64" t="n">
        <f aca="false">SUM(B9:B17)</f>
        <v>14905.237</v>
      </c>
      <c r="C18" s="64" t="n">
        <f aca="false">SUM(C9:C17)</f>
        <v>14609.771</v>
      </c>
      <c r="D18" s="64" t="n">
        <f aca="false">SUM(D9:D17)</f>
        <v>14319.456</v>
      </c>
      <c r="E18" s="64" t="n">
        <f aca="false">SUM(E9:E17)</f>
        <v>14309.02</v>
      </c>
      <c r="F18" s="64" t="n">
        <f aca="false">SUM(F9:F17)</f>
        <v>14185.249</v>
      </c>
      <c r="G18" s="64" t="n">
        <f aca="false">SUM(G9:G17)</f>
        <v>14268.956</v>
      </c>
      <c r="H18" s="64" t="n">
        <f aca="false">SUM(H9:H17)</f>
        <v>14745.937</v>
      </c>
      <c r="I18" s="64" t="n">
        <f aca="false">SUM(I9:I17)</f>
        <v>14613.928</v>
      </c>
      <c r="J18" s="64" t="n">
        <f aca="false">SUM(J9:J17)</f>
        <v>14520.569</v>
      </c>
      <c r="K18" s="64" t="n">
        <f aca="false">SUM(K9:K17)</f>
        <v>14323.277</v>
      </c>
      <c r="L18" s="64" t="n">
        <f aca="false">SUM(L9:L17)</f>
        <v>14401.825758</v>
      </c>
      <c r="M18" s="64" t="n">
        <f aca="false">SUM(M9:M17)</f>
        <v>14679.074028</v>
      </c>
      <c r="N18" s="64" t="n">
        <f aca="false">SUM(N9:N17)</f>
        <v>14427.472</v>
      </c>
      <c r="O18" s="64" t="n">
        <f aca="false">SUM(O9:O17)</f>
        <v>14600.0758527225</v>
      </c>
      <c r="P18" s="65" t="n">
        <f aca="false">SUM(P9:P17)</f>
        <v>14591.3411400948</v>
      </c>
      <c r="Q18" s="65" t="n">
        <f aca="false">SUM(Q9:Q17)</f>
        <v>14558.3583202425</v>
      </c>
      <c r="R18" s="65" t="n">
        <f aca="false">SUM(R9:R17)</f>
        <v>14836.7936849163</v>
      </c>
      <c r="S18" s="65" t="n">
        <f aca="false">SUM(S9:S17)</f>
        <v>14196.8736960858</v>
      </c>
      <c r="T18" s="65" t="n">
        <f aca="false">SUM(T9:T17)</f>
        <v>14379.686386625</v>
      </c>
      <c r="U18" s="65" t="n">
        <f aca="false">SUM(U9:U17)</f>
        <v>13530.8659398974</v>
      </c>
      <c r="V18" s="65" t="n">
        <f aca="false">SUM(V9:V17)</f>
        <v>14216.756</v>
      </c>
      <c r="W18" s="65" t="n">
        <f aca="false">SUM(W9:W17)</f>
        <v>13599.336</v>
      </c>
      <c r="X18" s="65" t="n">
        <f aca="false">SUM(X9:X17)</f>
        <v>13447.057</v>
      </c>
      <c r="Y18" s="65" t="n">
        <f aca="false">SUM(Y9:Y17)</f>
        <v>13821.608</v>
      </c>
      <c r="Z18" s="64" t="n">
        <f aca="false">SUM(Z9:Z17)</f>
        <v>13179.587</v>
      </c>
      <c r="AA18" s="64" t="n">
        <f aca="false">SUM(AA9:AA17)</f>
        <v>13261.509</v>
      </c>
      <c r="AB18" s="64" t="n">
        <f aca="false">SUM(AB9:AB17)</f>
        <v>13490.614</v>
      </c>
      <c r="AC18" s="64" t="n">
        <f aca="false">SUM(AC9:AC17)</f>
        <v>13522.991</v>
      </c>
      <c r="AD18" s="66" t="n">
        <f aca="false">SUM(AD9:AD17)</f>
        <v>13129.042</v>
      </c>
      <c r="AE18" s="67" t="n">
        <f aca="false">SUM(AE9:AE17)</f>
        <v>12782.354</v>
      </c>
      <c r="AF18" s="39" t="n">
        <f aca="false">AD18*277800000</f>
        <v>3647247867600</v>
      </c>
      <c r="AG18" s="39" t="n">
        <f aca="false">AF18/83000000</f>
        <v>43942.7453927711</v>
      </c>
      <c r="AH18" s="39" t="n">
        <f aca="false">AG18/365</f>
        <v>120.391083267866</v>
      </c>
    </row>
    <row r="19" s="70" customFormat="true" ht="38.05" hidden="false" customHeight="true" outlineLevel="0" collapsed="false">
      <c r="A19" s="68"/>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70" t="n">
        <f aca="false">AF18*10^(-9)</f>
        <v>3647.2478676</v>
      </c>
    </row>
    <row r="20" customFormat="false" ht="14.5" hidden="false" customHeight="true" outlineLevel="0" collapsed="false">
      <c r="A20" s="28" t="s">
        <v>25</v>
      </c>
      <c r="B20" s="28"/>
      <c r="C20" s="28"/>
      <c r="D20" s="28"/>
      <c r="E20" s="28"/>
      <c r="F20" s="28"/>
      <c r="G20" s="28"/>
      <c r="H20" s="28"/>
      <c r="I20" s="28"/>
      <c r="J20" s="28"/>
      <c r="K20" s="28"/>
      <c r="L20" s="28"/>
      <c r="M20" s="28"/>
      <c r="N20" s="28"/>
      <c r="O20" s="28"/>
      <c r="P20" s="28"/>
      <c r="T20" s="71"/>
      <c r="W20" s="72"/>
      <c r="X20" s="72"/>
      <c r="Y20" s="72"/>
      <c r="Z20" s="72"/>
      <c r="AA20" s="72"/>
      <c r="AB20" s="72"/>
      <c r="AC20" s="72"/>
      <c r="AD20" s="72"/>
      <c r="AE20" s="72"/>
      <c r="AF20" s="1" t="n">
        <f aca="false">728+726+387+636</f>
        <v>2477</v>
      </c>
    </row>
    <row r="21" customFormat="false" ht="18" hidden="false" customHeight="true" outlineLevel="0" collapsed="false">
      <c r="A21" s="73" t="s">
        <v>10</v>
      </c>
      <c r="B21" s="74" t="n">
        <v>1990</v>
      </c>
      <c r="C21" s="74" t="n">
        <v>1991</v>
      </c>
      <c r="D21" s="30" t="n">
        <v>1992</v>
      </c>
      <c r="E21" s="74" t="n">
        <v>1993</v>
      </c>
      <c r="F21" s="74" t="n">
        <v>1994</v>
      </c>
      <c r="G21" s="74" t="n">
        <v>1995</v>
      </c>
      <c r="H21" s="74" t="n">
        <v>1996</v>
      </c>
      <c r="I21" s="74" t="n">
        <v>1997</v>
      </c>
      <c r="J21" s="74" t="n">
        <v>1998</v>
      </c>
      <c r="K21" s="75" t="n">
        <v>1999</v>
      </c>
      <c r="L21" s="75" t="n">
        <v>2000</v>
      </c>
      <c r="M21" s="30" t="n">
        <v>2001</v>
      </c>
      <c r="N21" s="76" t="n">
        <v>2002</v>
      </c>
      <c r="O21" s="76" t="n">
        <v>2003</v>
      </c>
      <c r="P21" s="76" t="n">
        <v>2004</v>
      </c>
      <c r="Q21" s="76" t="n">
        <v>2005</v>
      </c>
      <c r="R21" s="76" t="n">
        <v>2006</v>
      </c>
      <c r="S21" s="76" t="n">
        <v>2007</v>
      </c>
      <c r="T21" s="76" t="n">
        <v>2008</v>
      </c>
      <c r="U21" s="76" t="n">
        <v>2009</v>
      </c>
      <c r="V21" s="76" t="n">
        <v>2010</v>
      </c>
      <c r="W21" s="76" t="n">
        <v>2011</v>
      </c>
      <c r="X21" s="76" t="n">
        <v>2012</v>
      </c>
      <c r="Y21" s="76" t="n">
        <v>2013</v>
      </c>
      <c r="Z21" s="76" t="n">
        <v>2014</v>
      </c>
      <c r="AA21" s="76" t="n">
        <v>2015</v>
      </c>
      <c r="AB21" s="76" t="n">
        <v>2016</v>
      </c>
      <c r="AC21" s="76" t="n">
        <v>2017</v>
      </c>
      <c r="AD21" s="76" t="n">
        <v>2018</v>
      </c>
      <c r="AE21" s="76" t="n">
        <v>2019</v>
      </c>
    </row>
    <row r="22" customFormat="false" ht="18" hidden="false" customHeight="true" outlineLevel="0" collapsed="false">
      <c r="A22" s="77" t="s">
        <v>11</v>
      </c>
      <c r="B22" s="78" t="n">
        <f aca="false">100/B$18*B9</f>
        <v>35.0006041500715</v>
      </c>
      <c r="C22" s="78" t="n">
        <f aca="false">100/C$18*C9</f>
        <v>37.815158088378</v>
      </c>
      <c r="D22" s="78" t="n">
        <f aca="false">100/D$18*D9</f>
        <v>39.1910279273179</v>
      </c>
      <c r="E22" s="78" t="n">
        <f aca="false">100/E$18*E9</f>
        <v>40.0545460136334</v>
      </c>
      <c r="F22" s="78" t="n">
        <f aca="false">100/F$18*F9</f>
        <v>40.0483276677061</v>
      </c>
      <c r="G22" s="78" t="n">
        <f aca="false">100/G$18*G9</f>
        <v>39.8692518219273</v>
      </c>
      <c r="H22" s="78" t="n">
        <f aca="false">100/H$18*H9</f>
        <v>39.3891619094806</v>
      </c>
      <c r="I22" s="78" t="n">
        <f aca="false">100/I$18*I9</f>
        <v>39.3673350518765</v>
      </c>
      <c r="J22" s="78" t="n">
        <f aca="false">100/J$18*J9</f>
        <v>39.7723188395716</v>
      </c>
      <c r="K22" s="78" t="n">
        <f aca="false">100/K$18*K9</f>
        <v>39.0869910565857</v>
      </c>
      <c r="L22" s="78" t="n">
        <f aca="false">100/L$18*L9</f>
        <v>38.1796453616003</v>
      </c>
      <c r="M22" s="78" t="n">
        <f aca="false">100/M$18*M9</f>
        <v>37.9928733199519</v>
      </c>
      <c r="N22" s="79" t="n">
        <f aca="false">100/N$18*N9</f>
        <v>37.2985371241753</v>
      </c>
      <c r="O22" s="79" t="n">
        <f aca="false">100/O$18*O9</f>
        <v>36.2074077787359</v>
      </c>
      <c r="P22" s="78" t="n">
        <f aca="false">100/P$18*P9</f>
        <v>35.7341449969424</v>
      </c>
      <c r="Q22" s="80" t="n">
        <f aca="false">100/Q$18*Q9</f>
        <v>35.4833277651732</v>
      </c>
      <c r="R22" s="78" t="n">
        <f aca="false">100/R$18*R9</f>
        <v>34.513696885911</v>
      </c>
      <c r="S22" s="78" t="n">
        <f aca="false">100/S$18*S9</f>
        <v>32.5840399726554</v>
      </c>
      <c r="T22" s="78" t="n">
        <f aca="false">100/T$18*T9</f>
        <v>34.1003264477375</v>
      </c>
      <c r="U22" s="78" t="n">
        <f aca="false">100/U$18*U9</f>
        <v>34.2572014281234</v>
      </c>
      <c r="V22" s="78" t="n">
        <f aca="false">100/V$18*V9</f>
        <v>32.9440133881456</v>
      </c>
      <c r="W22" s="78" t="n">
        <f aca="false">100/W$18*W9</f>
        <v>33.2701905445972</v>
      </c>
      <c r="X22" s="78" t="n">
        <f aca="false">100/X$18*X9</f>
        <v>33.6619752559984</v>
      </c>
      <c r="Y22" s="78" t="n">
        <f aca="false">100/Y$18*Y9</f>
        <v>33.4830723024412</v>
      </c>
      <c r="Z22" s="79" t="n">
        <f aca="false">100/Z$18*Z9</f>
        <v>34.0888678833411</v>
      </c>
      <c r="AA22" s="79" t="n">
        <f aca="false">100/AA$18*AA9</f>
        <v>33.868687190877</v>
      </c>
      <c r="AB22" s="79" t="n">
        <f aca="false">100/AB$18*AB9</f>
        <v>33.8463393882591</v>
      </c>
      <c r="AC22" s="79" t="n">
        <f aca="false">100/AC$18*AC9</f>
        <v>34.543504465839</v>
      </c>
      <c r="AD22" s="79" t="n">
        <f aca="false">100/AD$18*AD9</f>
        <v>33.9080414245</v>
      </c>
      <c r="AE22" s="81" t="n">
        <f aca="false">100/AE$18*AE9</f>
        <v>35.2939216047373</v>
      </c>
    </row>
    <row r="23" customFormat="false" ht="18" hidden="false" customHeight="true" outlineLevel="0" collapsed="false">
      <c r="A23" s="41" t="s">
        <v>13</v>
      </c>
      <c r="B23" s="82" t="n">
        <f aca="false">100/B$18*B10</f>
        <v>15.4722263054254</v>
      </c>
      <c r="C23" s="82" t="n">
        <f aca="false">100/C$18*C10</f>
        <v>15.9480186239743</v>
      </c>
      <c r="D23" s="82" t="n">
        <f aca="false">100/D$18*D10</f>
        <v>15.3348632797224</v>
      </c>
      <c r="E23" s="82" t="n">
        <f aca="false">100/E$18*E10</f>
        <v>14.9459851198754</v>
      </c>
      <c r="F23" s="82" t="n">
        <f aca="false">100/F$18*F10</f>
        <v>15.085410203233</v>
      </c>
      <c r="G23" s="82" t="n">
        <f aca="false">100/G$18*G10</f>
        <v>14.434426737317</v>
      </c>
      <c r="H23" s="82" t="n">
        <f aca="false">100/H$18*H10</f>
        <v>14.1728396099888</v>
      </c>
      <c r="I23" s="82" t="n">
        <f aca="false">100/I$18*I10</f>
        <v>14.1305814562656</v>
      </c>
      <c r="J23" s="82" t="n">
        <f aca="false">100/J$18*J10</f>
        <v>14.1796371753752</v>
      </c>
      <c r="K23" s="82" t="n">
        <f aca="false">100/K$18*K10</f>
        <v>13.7346432663419</v>
      </c>
      <c r="L23" s="82" t="n">
        <f aca="false">100/L$18*L10</f>
        <v>14.0354426859884</v>
      </c>
      <c r="M23" s="82" t="n">
        <f aca="false">100/M$18*M10</f>
        <v>13.2749926615466</v>
      </c>
      <c r="N23" s="83" t="n">
        <f aca="false">100/N$18*N10</f>
        <v>13.3544740201194</v>
      </c>
      <c r="O23" s="83" t="n">
        <f aca="false">100/O$18*O10</f>
        <v>13.7650723206705</v>
      </c>
      <c r="P23" s="82" t="n">
        <f aca="false">100/P$18*P10</f>
        <v>13.0842031494549</v>
      </c>
      <c r="Q23" s="84" t="n">
        <f aca="false">100/Q$18*Q10</f>
        <v>12.4160379504239</v>
      </c>
      <c r="R23" s="82" t="n">
        <f aca="false">100/R$18*R10</f>
        <v>13.2392378145486</v>
      </c>
      <c r="S23" s="82" t="n">
        <f aca="false">100/S$18*S10</f>
        <v>14.2077371481872</v>
      </c>
      <c r="T23" s="82" t="n">
        <f aca="false">100/T$18*T10</f>
        <v>12.5188017638158</v>
      </c>
      <c r="U23" s="82" t="n">
        <f aca="false">100/U$18*U10</f>
        <v>11.0587662507825</v>
      </c>
      <c r="V23" s="82" t="n">
        <f aca="false">100/V$18*V10</f>
        <v>12.059291163188</v>
      </c>
      <c r="W23" s="82" t="n">
        <f aca="false">100/W$18*W10</f>
        <v>12.6074170091834</v>
      </c>
      <c r="X23" s="82" t="n">
        <f aca="false">100/X$18*X10</f>
        <v>12.8304654319529</v>
      </c>
      <c r="Y23" s="82" t="n">
        <f aca="false">100/Y$18*Y10</f>
        <v>13.3089869138236</v>
      </c>
      <c r="Z23" s="83" t="n">
        <f aca="false">100/Z$18*Z10</f>
        <v>13.3483697175033</v>
      </c>
      <c r="AA23" s="83" t="n">
        <f aca="false">100/AA$18*AA10</f>
        <v>13.0355150382962</v>
      </c>
      <c r="AB23" s="83" t="n">
        <f aca="false">100/AB$18*AB10</f>
        <v>12.5500069900451</v>
      </c>
      <c r="AC23" s="83" t="n">
        <f aca="false">100/AC$18*AC10</f>
        <v>11.1073874115571</v>
      </c>
      <c r="AD23" s="83" t="n">
        <f aca="false">100/AD$18*AD10</f>
        <v>10.8778386115301</v>
      </c>
      <c r="AE23" s="85" t="n">
        <f aca="false">100/AE$18*AE10</f>
        <v>8.56536284318209</v>
      </c>
    </row>
    <row r="24" customFormat="false" ht="18" hidden="false" customHeight="true" outlineLevel="0" collapsed="false">
      <c r="A24" s="41" t="s">
        <v>15</v>
      </c>
      <c r="B24" s="86" t="n">
        <f aca="false">100/B$18*B11</f>
        <v>21.4737612021869</v>
      </c>
      <c r="C24" s="86" t="n">
        <f aca="false">100/C$18*C11</f>
        <v>17.1595708105213</v>
      </c>
      <c r="D24" s="86" t="n">
        <f aca="false">100/D$18*D11</f>
        <v>15.1977840498969</v>
      </c>
      <c r="E24" s="86" t="n">
        <f aca="false">100/E$18*E11</f>
        <v>13.8560362624415</v>
      </c>
      <c r="F24" s="86" t="n">
        <f aca="false">100/F$18*F11</f>
        <v>13.1209469780897</v>
      </c>
      <c r="G24" s="86" t="n">
        <f aca="false">100/G$18*G11</f>
        <v>12.1554513168308</v>
      </c>
      <c r="H24" s="86" t="n">
        <f aca="false">100/H$18*H11</f>
        <v>11.4461698839484</v>
      </c>
      <c r="I24" s="86" t="n">
        <f aca="false">100/I$18*I11</f>
        <v>10.9171811986483</v>
      </c>
      <c r="J24" s="86" t="n">
        <f aca="false">100/J$18*J11</f>
        <v>10.4266230889437</v>
      </c>
      <c r="K24" s="86" t="n">
        <f aca="false">100/K$18*K11</f>
        <v>10.2823955719072</v>
      </c>
      <c r="L24" s="86" t="n">
        <f aca="false">100/L$18*L11</f>
        <v>10.7633436624446</v>
      </c>
      <c r="M24" s="86" t="n">
        <f aca="false">100/M$18*M11</f>
        <v>11.124952411065</v>
      </c>
      <c r="N24" s="87" t="n">
        <f aca="false">100/N$18*N11</f>
        <v>11.5261980754494</v>
      </c>
      <c r="O24" s="87" t="n">
        <f aca="false">100/O$18*O11</f>
        <v>11.2275923531885</v>
      </c>
      <c r="P24" s="86" t="n">
        <f aca="false">100/P$18*P11</f>
        <v>11.2939804681264</v>
      </c>
      <c r="Q24" s="84" t="n">
        <f aca="false">100/Q$18*Q11</f>
        <v>10.9610395821981</v>
      </c>
      <c r="R24" s="86" t="n">
        <f aca="false">100/R$18*R11</f>
        <v>10.6193777878154</v>
      </c>
      <c r="S24" s="86" t="n">
        <f aca="false">100/S$18*S11</f>
        <v>11.3600905630699</v>
      </c>
      <c r="T24" s="86" t="n">
        <f aca="false">100/T$18*T11</f>
        <v>10.8093122284346</v>
      </c>
      <c r="U24" s="86" t="n">
        <f aca="false">100/U$18*U11</f>
        <v>11.1382814795032</v>
      </c>
      <c r="V24" s="86" t="n">
        <f aca="false">100/V$18*V11</f>
        <v>10.6337901557852</v>
      </c>
      <c r="W24" s="86" t="n">
        <f aca="false">100/W$18*W11</f>
        <v>11.5029366139641</v>
      </c>
      <c r="X24" s="86" t="n">
        <f aca="false">100/X$18*X11</f>
        <v>12.2297912472595</v>
      </c>
      <c r="Y24" s="86" t="n">
        <f aca="false">100/Y$18*Y11</f>
        <v>11.7838604596513</v>
      </c>
      <c r="Z24" s="87" t="n">
        <f aca="false">100/Z$18*Z11</f>
        <v>11.9424227784983</v>
      </c>
      <c r="AA24" s="87" t="n">
        <f aca="false">100/AA$18*AA11</f>
        <v>11.8048029074218</v>
      </c>
      <c r="AB24" s="87" t="n">
        <f aca="false">100/AB$18*AB11</f>
        <v>11.198104104083</v>
      </c>
      <c r="AC24" s="87" t="n">
        <f aca="false">100/AC$18*AC11</f>
        <v>11.1461732097581</v>
      </c>
      <c r="AD24" s="87" t="n">
        <f aca="false">100/AD$18*AD11</f>
        <v>11.2768243105628</v>
      </c>
      <c r="AE24" s="88" t="n">
        <f aca="false">100/AE$18*AE11</f>
        <v>9.08482897594606</v>
      </c>
    </row>
    <row r="25" customFormat="false" ht="18" hidden="false" customHeight="true" outlineLevel="0" collapsed="false">
      <c r="A25" s="41" t="str">
        <f aca="false">A12</f>
        <v>   Erdgas, Erdölgas</v>
      </c>
      <c r="B25" s="86" t="n">
        <f aca="false">100/B$18*B12</f>
        <v>15.3823786901208</v>
      </c>
      <c r="C25" s="86" t="n">
        <f aca="false">100/C$18*C12</f>
        <v>16.4896082217853</v>
      </c>
      <c r="D25" s="86" t="n">
        <f aca="false">100/D$18*D12</f>
        <v>16.6337115041242</v>
      </c>
      <c r="E25" s="86" t="n">
        <f aca="false">100/E$18*E12</f>
        <v>17.6141203241033</v>
      </c>
      <c r="F25" s="86" t="n">
        <f aca="false">100/F$18*F12</f>
        <v>18.0930063335511</v>
      </c>
      <c r="G25" s="86" t="n">
        <f aca="false">100/G$18*G12</f>
        <v>19.6128224097124</v>
      </c>
      <c r="H25" s="86" t="n">
        <f aca="false">100/H$18*H12</f>
        <v>21.2375517405235</v>
      </c>
      <c r="I25" s="86" t="n">
        <f aca="false">100/I$18*I12</f>
        <v>20.4717102752935</v>
      </c>
      <c r="J25" s="86" t="n">
        <f aca="false">100/J$18*J12</f>
        <v>20.7921673041876</v>
      </c>
      <c r="K25" s="86" t="n">
        <f aca="false">100/K$18*K12</f>
        <v>21.0167477735717</v>
      </c>
      <c r="L25" s="86" t="n">
        <f aca="false">100/L$18*L12</f>
        <v>20.728517690486</v>
      </c>
      <c r="M25" s="86" t="n">
        <f aca="false">100/M$18*M12</f>
        <v>21.4464140857591</v>
      </c>
      <c r="N25" s="87" t="n">
        <f aca="false">100/N$18*N12</f>
        <v>21.786630395124</v>
      </c>
      <c r="O25" s="87" t="n">
        <f aca="false">100/O$18*O12</f>
        <v>21.7902361062512</v>
      </c>
      <c r="P25" s="86" t="n">
        <f aca="false">100/P$18*P12</f>
        <v>21.9140788314077</v>
      </c>
      <c r="Q25" s="84" t="n">
        <f aca="false">100/Q$18*Q12</f>
        <v>22.3247546153027</v>
      </c>
      <c r="R25" s="86" t="n">
        <f aca="false">100/R$18*R12</f>
        <v>22.3245557222728</v>
      </c>
      <c r="S25" s="86" t="n">
        <f aca="false">100/S$18*S12</f>
        <v>22.476096633082</v>
      </c>
      <c r="T25" s="86" t="n">
        <f aca="false">100/T$18*T12</f>
        <v>22.4067660763985</v>
      </c>
      <c r="U25" s="86" t="n">
        <f aca="false">100/U$18*U12</f>
        <v>22.4633396915484</v>
      </c>
      <c r="V25" s="86" t="n">
        <f aca="false">100/V$18*V12</f>
        <v>22.3016066393768</v>
      </c>
      <c r="W25" s="86" t="n">
        <f aca="false">100/W$18*W12</f>
        <v>21.4053539084555</v>
      </c>
      <c r="X25" s="86" t="n">
        <f aca="false">100/X$18*X12</f>
        <v>21.714506006779</v>
      </c>
      <c r="Y25" s="86" t="n">
        <f aca="false">100/Y$18*Y12</f>
        <v>22.1325622894239</v>
      </c>
      <c r="Z25" s="87" t="n">
        <f aca="false">100/Z$18*Z12</f>
        <v>20.1844033504236</v>
      </c>
      <c r="AA25" s="87" t="n">
        <f aca="false">100/AA$18*AA12</f>
        <v>20.8900058055233</v>
      </c>
      <c r="AB25" s="87" t="n">
        <f aca="false">100/AB$18*AB12</f>
        <v>22.6516821250686</v>
      </c>
      <c r="AC25" s="87" t="n">
        <f aca="false">100/AC$18*AC12</f>
        <v>23.3571478380781</v>
      </c>
      <c r="AD25" s="87" t="n">
        <f aca="false">100/AD$18*AD12</f>
        <v>23.5403771272877</v>
      </c>
      <c r="AE25" s="88" t="n">
        <f aca="false">100/AE$18*AE12</f>
        <v>24.9776762558759</v>
      </c>
    </row>
    <row r="26" customFormat="false" ht="18" hidden="false" customHeight="true" outlineLevel="0" collapsed="false">
      <c r="A26" s="41" t="s">
        <v>19</v>
      </c>
      <c r="B26" s="86" t="n">
        <f aca="false">100/B$18*B13</f>
        <v>11.1876382777409</v>
      </c>
      <c r="C26" s="86" t="n">
        <f aca="false">100/C$18*C13</f>
        <v>11.0108159806201</v>
      </c>
      <c r="D26" s="86" t="n">
        <f aca="false">100/D$18*D13</f>
        <v>12.1026315524836</v>
      </c>
      <c r="E26" s="86" t="n">
        <f aca="false">100/E$18*E13</f>
        <v>11.7050993010004</v>
      </c>
      <c r="F26" s="86" t="n">
        <f aca="false">100/F$18*F13</f>
        <v>11.6328447953222</v>
      </c>
      <c r="G26" s="86" t="n">
        <f aca="false">100/G$18*G13</f>
        <v>11.7870571610144</v>
      </c>
      <c r="H26" s="86" t="n">
        <f aca="false">100/H$18*H13</f>
        <v>11.9627257325187</v>
      </c>
      <c r="I26" s="86" t="n">
        <f aca="false">100/I$18*I13</f>
        <v>12.7210220277533</v>
      </c>
      <c r="J26" s="86" t="n">
        <f aca="false">100/J$18*J13</f>
        <v>12.1508668152054</v>
      </c>
      <c r="K26" s="86" t="n">
        <f aca="false">100/K$18*K13</f>
        <v>12.9542980981238</v>
      </c>
      <c r="L26" s="86" t="n">
        <f aca="false">100/L$18*L13</f>
        <v>12.8535647570359</v>
      </c>
      <c r="M26" s="86" t="n">
        <f aca="false">100/M$18*M13</f>
        <v>12.7273355011109</v>
      </c>
      <c r="N26" s="87" t="n">
        <f aca="false">100/N$18*N13</f>
        <v>12.4631744216866</v>
      </c>
      <c r="O26" s="87" t="n">
        <f aca="false">100/O$18*O13</f>
        <v>12.3330866097126</v>
      </c>
      <c r="P26" s="86" t="n">
        <f aca="false">100/P$18*P13</f>
        <v>12.4899544114089</v>
      </c>
      <c r="Q26" s="84" t="n">
        <f aca="false">100/Q$18*Q13</f>
        <v>12.2169956314853</v>
      </c>
      <c r="R26" s="86" t="n">
        <f aca="false">100/R$18*R13</f>
        <v>12.3051451598742</v>
      </c>
      <c r="S26" s="86" t="n">
        <f aca="false">100/S$18*S13</f>
        <v>10.7986802786213</v>
      </c>
      <c r="T26" s="86" t="n">
        <f aca="false">100/T$18*T13</f>
        <v>11.2868038729246</v>
      </c>
      <c r="U26" s="86" t="n">
        <f aca="false">100/U$18*U13</f>
        <v>10.8786385626637</v>
      </c>
      <c r="V26" s="86" t="n">
        <f aca="false">100/V$18*V13</f>
        <v>10.785371852763</v>
      </c>
      <c r="W26" s="86" t="n">
        <f aca="false">100/W$18*W13</f>
        <v>8.66114345582755</v>
      </c>
      <c r="X26" s="86" t="n">
        <f aca="false">100/X$18*X13</f>
        <v>8.06876181159937</v>
      </c>
      <c r="Y26" s="86" t="n">
        <f aca="false">100/Y$18*Y13</f>
        <v>7.67888222557028</v>
      </c>
      <c r="Z26" s="87" t="n">
        <f aca="false">100/Z$18*Z13</f>
        <v>8.03957665744761</v>
      </c>
      <c r="AA26" s="87" t="n">
        <f aca="false">100/AA$18*AA13</f>
        <v>7.55040018447373</v>
      </c>
      <c r="AB26" s="87" t="n">
        <f aca="false">100/AB$18*AB13</f>
        <v>6.84383972441877</v>
      </c>
      <c r="AC26" s="87" t="n">
        <f aca="false">100/AC$18*AC13</f>
        <v>6.15709202202383</v>
      </c>
      <c r="AD26" s="87" t="n">
        <f aca="false">100/AD$18*AD13</f>
        <v>6.31528180045429</v>
      </c>
      <c r="AE26" s="88" t="n">
        <f aca="false">100/AE$18*AE13</f>
        <v>6.40689500541137</v>
      </c>
    </row>
    <row r="27" customFormat="false" ht="18" hidden="false" customHeight="true" outlineLevel="0" collapsed="false">
      <c r="A27" s="41" t="s">
        <v>20</v>
      </c>
      <c r="B27" s="86" t="n">
        <f aca="false">100/B$18*B14</f>
        <v>0.38823267285183</v>
      </c>
      <c r="C27" s="86" t="n">
        <f aca="false">100/C$18*C14</f>
        <v>0.361039197671202</v>
      </c>
      <c r="D27" s="86" t="n">
        <f aca="false">100/D$18*D14</f>
        <v>0.435365701043392</v>
      </c>
      <c r="E27" s="86" t="n">
        <f aca="false">100/E$18*E14</f>
        <v>0.44471249603397</v>
      </c>
      <c r="F27" s="86" t="n">
        <f aca="false">100/F$18*F14</f>
        <v>0.469649845413359</v>
      </c>
      <c r="G27" s="86" t="n">
        <f aca="false">100/G$18*G14</f>
        <v>0.583336300146977</v>
      </c>
      <c r="H27" s="86" t="n">
        <f aca="false">100/H$18*H14</f>
        <v>0.496991137287512</v>
      </c>
      <c r="I27" s="86" t="n">
        <f aca="false">100/I$18*I14</f>
        <v>0.530110727245953</v>
      </c>
      <c r="J27" s="86" t="n">
        <f aca="false">100/J$18*J14</f>
        <v>0.550377881197355</v>
      </c>
      <c r="K27" s="86" t="n">
        <f aca="false">100/K$18*K14</f>
        <v>0.636690891337227</v>
      </c>
      <c r="L27" s="86" t="n">
        <f aca="false">100/L$18*L14</f>
        <v>0.880916087528185</v>
      </c>
      <c r="M27" s="86" t="n">
        <f aca="false">100/M$18*M14</f>
        <v>0.84520317673542</v>
      </c>
      <c r="N27" s="87" t="n">
        <f aca="false">100/N$18*N14</f>
        <v>1.00822930032372</v>
      </c>
      <c r="O27" s="87" t="n">
        <f aca="false">100/O$18*O14</f>
        <v>0.905321323898138</v>
      </c>
      <c r="P27" s="86" t="n">
        <f aca="false">100/P$18*P14</f>
        <v>1.13432753309559</v>
      </c>
      <c r="Q27" s="84" t="n">
        <f aca="false">100/Q$18*Q14</f>
        <v>1.18922200011572</v>
      </c>
      <c r="R27" s="86" t="n">
        <f aca="false">100/R$18*R14</f>
        <v>1.28531274377612</v>
      </c>
      <c r="S27" s="86" t="n">
        <f aca="false">100/S$18*S14</f>
        <v>1.62180213002444</v>
      </c>
      <c r="T27" s="86" t="n">
        <f aca="false">100/T$18*T14</f>
        <v>1.63831111239758</v>
      </c>
      <c r="U27" s="86" t="n">
        <f aca="false">100/U$18*U14</f>
        <v>1.7101167140952</v>
      </c>
      <c r="V27" s="86" t="n">
        <f aca="false">100/V$18*V14</f>
        <v>1.78349406854841</v>
      </c>
      <c r="W27" s="86" t="n">
        <f aca="false">100/W$18*W14</f>
        <v>2.27383160471952</v>
      </c>
      <c r="X27" s="86" t="n">
        <f aca="false">100/X$18*X14</f>
        <v>2.64517358705329</v>
      </c>
      <c r="Y27" s="86" t="n">
        <f aca="false">100/Y$18*Y14</f>
        <v>2.75350017161534</v>
      </c>
      <c r="Z27" s="87" t="n">
        <f aca="false">100/Z$18*Z14</f>
        <v>3.08660658334741</v>
      </c>
      <c r="AA27" s="87" t="n">
        <f aca="false">100/AA$18*AA14</f>
        <v>3.71658308266427</v>
      </c>
      <c r="AB27" s="87" t="n">
        <f aca="false">100/AB$18*AB14</f>
        <v>3.70158837840887</v>
      </c>
      <c r="AC27" s="87" t="n">
        <f aca="false">100/AC$18*AC14</f>
        <v>4.39612065111927</v>
      </c>
      <c r="AD27" s="87" t="n">
        <f aca="false">100/AD$18*AD14</f>
        <v>4.76313504062216</v>
      </c>
      <c r="AE27" s="88" t="n">
        <f aca="false">100/AE$18*AE14</f>
        <v>5.45487161441468</v>
      </c>
    </row>
    <row r="28" customFormat="false" ht="18" hidden="false" customHeight="true" outlineLevel="0" collapsed="false">
      <c r="A28" s="53" t="s">
        <v>21</v>
      </c>
      <c r="B28" s="86" t="n">
        <f aca="false">100/B$18*B15</f>
        <v>0.92958602402632</v>
      </c>
      <c r="C28" s="86" t="n">
        <f aca="false">100/C$18*C15</f>
        <v>0.989666436250096</v>
      </c>
      <c r="D28" s="86" t="n">
        <f aca="false">100/D$18*D15</f>
        <v>1.01153982385923</v>
      </c>
      <c r="E28" s="86" t="n">
        <f aca="false">100/E$18*E15</f>
        <v>1.14754190014411</v>
      </c>
      <c r="F28" s="86" t="n">
        <f aca="false">100/F$18*F15</f>
        <v>1.31214474980312</v>
      </c>
      <c r="G28" s="86" t="n">
        <f aca="false">100/G$18*G15</f>
        <v>1.34190616328202</v>
      </c>
      <c r="H28" s="86" t="n">
        <f aca="false">100/H$18*H15</f>
        <v>1.33277390239766</v>
      </c>
      <c r="I28" s="86" t="n">
        <f aca="false">100/I$18*I15</f>
        <v>1.82690102209344</v>
      </c>
      <c r="J28" s="86" t="n">
        <f aca="false">100/J$18*J15</f>
        <v>2.06089031359584</v>
      </c>
      <c r="K28" s="86" t="n">
        <f aca="false">100/K$18*K15</f>
        <v>2.17957803929925</v>
      </c>
      <c r="L28" s="86" t="n">
        <f aca="false">100/L$18*L15</f>
        <v>2.01159217496485</v>
      </c>
      <c r="M28" s="86" t="n">
        <f aca="false">100/M$18*M15</f>
        <v>2.09921960617011</v>
      </c>
      <c r="N28" s="87" t="n">
        <f aca="false">100/N$18*N15</f>
        <v>2.14877561363488</v>
      </c>
      <c r="O28" s="87" t="n">
        <f aca="false">100/O$18*O15</f>
        <v>2.93598434382512</v>
      </c>
      <c r="P28" s="86" t="n">
        <f aca="false">100/P$18*P15</f>
        <v>3.32123356332325</v>
      </c>
      <c r="Q28" s="84" t="n">
        <f aca="false">100/Q$18*Q15</f>
        <v>4.0955606814731</v>
      </c>
      <c r="R28" s="86" t="n">
        <f aca="false">100/R$18*R15</f>
        <v>5.04060330763259</v>
      </c>
      <c r="S28" s="86" t="n">
        <f aca="false">100/S$18*S15</f>
        <v>6.24284289017324</v>
      </c>
      <c r="T28" s="86" t="n">
        <f aca="false">100/T$18*T15</f>
        <v>6.3383885430353</v>
      </c>
      <c r="U28" s="86" t="n">
        <f aca="false">100/U$18*U15</f>
        <v>7.16612257055273</v>
      </c>
      <c r="V28" s="86" t="n">
        <f aca="false">100/V$18*V15</f>
        <v>8.15685378577223</v>
      </c>
      <c r="W28" s="86" t="n">
        <f aca="false">100/W$18*W15</f>
        <v>8.48041404374449</v>
      </c>
      <c r="X28" s="86" t="n">
        <f aca="false">100/X$18*X15</f>
        <v>7.65305746826239</v>
      </c>
      <c r="Y28" s="86" t="n">
        <f aca="false">100/Y$18*Y15</f>
        <v>8.08934821476633</v>
      </c>
      <c r="Z28" s="87" t="n">
        <f aca="false">100/Z$18*Z15</f>
        <v>8.43529467198024</v>
      </c>
      <c r="AA28" s="87" t="n">
        <f aca="false">100/AA$18*AA15</f>
        <v>8.67856742396359</v>
      </c>
      <c r="AB28" s="87" t="n">
        <f aca="false">100/AB$18*AB15</f>
        <v>8.72368003413336</v>
      </c>
      <c r="AC28" s="87" t="n">
        <f aca="false">100/AC$18*AC15</f>
        <v>8.89575390533056</v>
      </c>
      <c r="AD28" s="87" t="n">
        <f aca="false">100/AD$18*AD15</f>
        <v>8.9630759045481</v>
      </c>
      <c r="AE28" s="88" t="n">
        <f aca="false">100/AE$18*AE15</f>
        <v>9.40441017358774</v>
      </c>
    </row>
    <row r="29" customFormat="false" ht="18" hidden="false" customHeight="true" outlineLevel="0" collapsed="false">
      <c r="A29" s="89" t="str">
        <f aca="false">A16</f>
        <v>   Außenhandelssaldo Strom</v>
      </c>
      <c r="B29" s="86" t="n">
        <f aca="false">100/B$18*B16</f>
        <v>0.0190537057545613</v>
      </c>
      <c r="C29" s="86" t="n">
        <f aca="false">100/C$18*C16</f>
        <v>-0.0141754446390707</v>
      </c>
      <c r="D29" s="86" t="n">
        <f aca="false">100/D$18*D16</f>
        <v>-0.133748097693097</v>
      </c>
      <c r="E29" s="86" t="n">
        <f aca="false">100/E$18*E16</f>
        <v>0.0218603370461429</v>
      </c>
      <c r="F29" s="86" t="n">
        <f aca="false">100/F$18*F16</f>
        <v>0.0593080882824123</v>
      </c>
      <c r="G29" s="86" t="n">
        <f aca="false">100/G$18*G16</f>
        <v>0.121704769430924</v>
      </c>
      <c r="H29" s="86" t="n">
        <f aca="false">100/H$18*H16</f>
        <v>-0.128564227556377</v>
      </c>
      <c r="I29" s="86" t="n">
        <f aca="false">100/I$18*I16</f>
        <v>-0.0578694516628247</v>
      </c>
      <c r="J29" s="86" t="n">
        <f aca="false">100/J$18*J16</f>
        <v>-0.0158189393266889</v>
      </c>
      <c r="K29" s="86" t="n">
        <f aca="false">100/K$18*K16</f>
        <v>0.0261392696657336</v>
      </c>
      <c r="L29" s="86" t="n">
        <f aca="false">100/L$18*L16</f>
        <v>0.0764139226853712</v>
      </c>
      <c r="M29" s="86" t="n">
        <f aca="false">100/M$18*M16</f>
        <v>0.066802578836344</v>
      </c>
      <c r="N29" s="86" t="n">
        <f aca="false">100/N$18*N16</f>
        <v>0.0171686349486591</v>
      </c>
      <c r="O29" s="86" t="n">
        <f aca="false">100/O$18*O16</f>
        <v>-0.198985267563405</v>
      </c>
      <c r="P29" s="86" t="n">
        <f aca="false">100/P$18*P16</f>
        <v>-0.180254849417009</v>
      </c>
      <c r="Q29" s="86" t="n">
        <f aca="false">100/Q$18*Q16</f>
        <v>-0.209570332923993</v>
      </c>
      <c r="R29" s="86" t="n">
        <f aca="false">100/R$18*R16</f>
        <v>-0.479723594676389</v>
      </c>
      <c r="S29" s="86" t="n">
        <f aca="false">100/S$18*S16</f>
        <v>-0.484712349162988</v>
      </c>
      <c r="T29" s="86" t="n">
        <f aca="false">100/T$18*T16</f>
        <v>-0.562042855643729</v>
      </c>
      <c r="U29" s="86" t="n">
        <f aca="false">100/U$18*U16</f>
        <v>-0.381320753817115</v>
      </c>
      <c r="V29" s="86" t="n">
        <f aca="false">100/V$18*V16</f>
        <v>-0.448379363055819</v>
      </c>
      <c r="W29" s="86" t="n">
        <f aca="false">100/W$18*W16</f>
        <v>-0.166008105101602</v>
      </c>
      <c r="X29" s="86" t="n">
        <f aca="false">100/X$18*X16</f>
        <v>-0.61813525442779</v>
      </c>
      <c r="Y29" s="86" t="n">
        <f aca="false">100/Y$18*Y16</f>
        <v>-0.838534850648347</v>
      </c>
      <c r="Z29" s="87" t="n">
        <f aca="false">100/Z$18*Z16</f>
        <v>-0.925620810424485</v>
      </c>
      <c r="AA29" s="87" t="n">
        <f aca="false">100/AA$18*AA16</f>
        <v>-1.31068794659793</v>
      </c>
      <c r="AB29" s="87" t="n">
        <f aca="false">100/AB$18*AB16</f>
        <v>-1.34827073104308</v>
      </c>
      <c r="AC29" s="87" t="n">
        <f aca="false">100/AC$18*AC16</f>
        <v>-1.39652536927666</v>
      </c>
      <c r="AD29" s="87" t="n">
        <f aca="false">100/AD$18*AD16</f>
        <v>-1.33631989295182</v>
      </c>
      <c r="AE29" s="88" t="n">
        <f aca="false">100/AE$18*AE16</f>
        <v>-0.920057447947381</v>
      </c>
    </row>
    <row r="30" customFormat="false" ht="18" hidden="false" customHeight="true" outlineLevel="0" collapsed="false">
      <c r="A30" s="90" t="s">
        <v>26</v>
      </c>
      <c r="B30" s="91" t="n">
        <f aca="false">100/B$18*B17</f>
        <v>0.146518971821783</v>
      </c>
      <c r="C30" s="91" t="n">
        <f aca="false">100/C$18*C17</f>
        <v>0.240298085438848</v>
      </c>
      <c r="D30" s="91" t="n">
        <f aca="false">100/D$18*D17</f>
        <v>0.226824259245603</v>
      </c>
      <c r="E30" s="91" t="n">
        <f aca="false">100/E$18*E17</f>
        <v>0.210098245721929</v>
      </c>
      <c r="F30" s="91" t="n">
        <f aca="false">100/F$18*F17</f>
        <v>0.178361338598991</v>
      </c>
      <c r="G30" s="91" t="n">
        <f aca="false">100/G$18*G17</f>
        <v>0.0940433203382224</v>
      </c>
      <c r="H30" s="91" t="n">
        <f aca="false">100/H$18*H17</f>
        <v>0.0903503114112043</v>
      </c>
      <c r="I30" s="91" t="n">
        <f aca="false">100/I$18*I17</f>
        <v>0.0930276924862364</v>
      </c>
      <c r="J30" s="91" t="n">
        <f aca="false">100/J$18*J17</f>
        <v>0.0829375212500282</v>
      </c>
      <c r="K30" s="91" t="n">
        <f aca="false">100/K$18*K17</f>
        <v>0.0825160331675496</v>
      </c>
      <c r="L30" s="91" t="n">
        <f aca="false">100/L$18*L17</f>
        <v>0.470563657266544</v>
      </c>
      <c r="M30" s="91" t="n">
        <f aca="false">100/M$18*M17</f>
        <v>0.422206658824543</v>
      </c>
      <c r="N30" s="92" t="n">
        <f aca="false">100/N$18*N17</f>
        <v>0.396812414538042</v>
      </c>
      <c r="O30" s="92" t="n">
        <f aca="false">100/O$18*O17</f>
        <v>1.03428443128151</v>
      </c>
      <c r="P30" s="91" t="n">
        <f aca="false">100/P$18*P17</f>
        <v>1.20833189565777</v>
      </c>
      <c r="Q30" s="91" t="n">
        <f aca="false">100/Q$18*Q17</f>
        <v>1.52263210675191</v>
      </c>
      <c r="R30" s="91" t="n">
        <f aca="false">100/R$18*R17</f>
        <v>1.15179417284567</v>
      </c>
      <c r="S30" s="91" t="n">
        <f aca="false">100/S$18*S17</f>
        <v>1.19342273334947</v>
      </c>
      <c r="T30" s="91" t="n">
        <f aca="false">100/T$18*T17</f>
        <v>1.46333281089997</v>
      </c>
      <c r="U30" s="91" t="n">
        <f aca="false">100/U$18*U17</f>
        <v>1.70885405654794</v>
      </c>
      <c r="V30" s="91" t="n">
        <f aca="false">100/V$18*V17</f>
        <v>1.78395830947651</v>
      </c>
      <c r="W30" s="91" t="n">
        <f aca="false">100/W$18*W17</f>
        <v>1.96472092460985</v>
      </c>
      <c r="X30" s="91" t="n">
        <f aca="false">100/X$18*X17</f>
        <v>1.81440444552291</v>
      </c>
      <c r="Y30" s="91" t="n">
        <f aca="false">100/Y$18*Y17</f>
        <v>1.60832227335633</v>
      </c>
      <c r="Z30" s="92" t="n">
        <f aca="false">100/Z$18*Z17</f>
        <v>1.80007916788288</v>
      </c>
      <c r="AA30" s="92" t="n">
        <f aca="false">100/AA$18*AA17</f>
        <v>1.76612631337806</v>
      </c>
      <c r="AB30" s="92" t="n">
        <f aca="false">100/AB$18*AB17</f>
        <v>1.83302998662626</v>
      </c>
      <c r="AC30" s="92" t="n">
        <f aca="false">100/AC$18*AC17</f>
        <v>1.79334586557072</v>
      </c>
      <c r="AD30" s="92" t="n">
        <f aca="false">100/AD$18*AD17</f>
        <v>1.6917456734467</v>
      </c>
      <c r="AE30" s="93" t="n">
        <f aca="false">100/AE$18*AE17</f>
        <v>1.73209097479228</v>
      </c>
    </row>
    <row r="31" customFormat="false" ht="8.15" hidden="false" customHeight="true" outlineLevel="0" collapsed="false">
      <c r="A31" s="94" t="s">
        <v>27</v>
      </c>
      <c r="B31" s="95"/>
      <c r="C31" s="95"/>
      <c r="D31" s="96"/>
      <c r="E31" s="96"/>
      <c r="F31" s="96"/>
      <c r="G31" s="96"/>
      <c r="H31" s="96"/>
      <c r="I31" s="96"/>
      <c r="J31" s="96"/>
    </row>
    <row r="32" customFormat="false" ht="15" hidden="false" customHeight="true" outlineLevel="0" collapsed="false">
      <c r="A32" s="94"/>
      <c r="B32" s="97"/>
      <c r="C32" s="97"/>
      <c r="D32" s="97"/>
      <c r="E32" s="97"/>
      <c r="F32" s="97"/>
      <c r="G32" s="97"/>
      <c r="H32" s="97"/>
      <c r="I32" s="97"/>
      <c r="J32" s="97"/>
      <c r="K32" s="97"/>
      <c r="L32" s="97"/>
      <c r="M32" s="97"/>
      <c r="N32" s="97"/>
      <c r="O32" s="97"/>
      <c r="P32" s="97"/>
      <c r="Q32" s="97"/>
      <c r="R32" s="97"/>
      <c r="S32" s="97"/>
      <c r="T32" s="97"/>
      <c r="U32" s="97"/>
    </row>
    <row r="33" customFormat="false" ht="15" hidden="false" customHeight="true" outlineLevel="0" collapsed="false">
      <c r="A33" s="94"/>
      <c r="B33" s="97"/>
      <c r="C33" s="97"/>
      <c r="D33" s="97"/>
      <c r="E33" s="97"/>
      <c r="F33" s="97"/>
      <c r="G33" s="97"/>
      <c r="H33" s="97"/>
      <c r="I33" s="97"/>
      <c r="J33" s="97"/>
      <c r="K33" s="97"/>
      <c r="L33" s="97"/>
      <c r="M33" s="97"/>
      <c r="N33" s="97"/>
      <c r="O33" s="97"/>
      <c r="P33" s="97"/>
      <c r="Q33" s="97"/>
      <c r="R33" s="97"/>
      <c r="S33" s="97"/>
      <c r="T33" s="97"/>
      <c r="U33" s="97"/>
    </row>
    <row r="34" customFormat="false" ht="15" hidden="false" customHeight="true" outlineLevel="0" collapsed="false">
      <c r="A34" s="94"/>
      <c r="B34" s="97"/>
      <c r="C34" s="97"/>
      <c r="D34" s="97"/>
      <c r="E34" s="97"/>
      <c r="F34" s="97"/>
      <c r="G34" s="97"/>
      <c r="H34" s="97"/>
      <c r="I34" s="97"/>
      <c r="J34" s="97"/>
      <c r="K34" s="97"/>
      <c r="L34" s="97"/>
      <c r="M34" s="97"/>
      <c r="N34" s="97"/>
      <c r="O34" s="97"/>
      <c r="P34" s="97"/>
      <c r="Q34" s="97"/>
      <c r="R34" s="97"/>
      <c r="S34" s="97"/>
      <c r="T34" s="97"/>
      <c r="U34" s="97"/>
    </row>
    <row r="35" customFormat="false" ht="15" hidden="false" customHeight="true" outlineLevel="0" collapsed="false">
      <c r="A35" s="94"/>
      <c r="B35" s="97"/>
      <c r="C35" s="97"/>
      <c r="D35" s="97"/>
      <c r="E35" s="97"/>
      <c r="F35" s="97"/>
      <c r="G35" s="97"/>
      <c r="H35" s="97"/>
      <c r="I35" s="97"/>
      <c r="J35" s="97"/>
      <c r="K35" s="97"/>
      <c r="L35" s="97"/>
      <c r="M35" s="97"/>
      <c r="N35" s="97"/>
      <c r="O35" s="97"/>
      <c r="P35" s="97"/>
      <c r="Q35" s="97"/>
      <c r="R35" s="97"/>
      <c r="S35" s="97"/>
      <c r="T35" s="97"/>
      <c r="U35" s="97"/>
    </row>
    <row r="36" customFormat="false" ht="15" hidden="false" customHeight="true" outlineLevel="0" collapsed="false">
      <c r="A36" s="94"/>
      <c r="B36" s="97"/>
      <c r="C36" s="97"/>
      <c r="D36" s="97"/>
      <c r="E36" s="97"/>
      <c r="F36" s="97"/>
      <c r="G36" s="97"/>
      <c r="H36" s="97"/>
      <c r="I36" s="97"/>
      <c r="J36" s="97"/>
      <c r="K36" s="97"/>
      <c r="L36" s="97"/>
      <c r="M36" s="97"/>
      <c r="N36" s="97"/>
      <c r="O36" s="97"/>
      <c r="P36" s="97"/>
      <c r="Q36" s="97"/>
      <c r="R36" s="97"/>
      <c r="S36" s="97"/>
      <c r="T36" s="97"/>
      <c r="U36" s="97"/>
    </row>
    <row r="37" customFormat="false" ht="15" hidden="false" customHeight="true" outlineLevel="0" collapsed="false">
      <c r="A37" s="94"/>
      <c r="B37" s="97"/>
      <c r="C37" s="97"/>
      <c r="D37" s="97"/>
      <c r="E37" s="97"/>
      <c r="F37" s="97"/>
      <c r="G37" s="97"/>
      <c r="H37" s="97"/>
      <c r="I37" s="97"/>
      <c r="J37" s="97"/>
      <c r="K37" s="97"/>
      <c r="L37" s="97"/>
      <c r="M37" s="97"/>
      <c r="N37" s="97"/>
      <c r="O37" s="97"/>
      <c r="P37" s="97"/>
      <c r="Q37" s="97"/>
      <c r="R37" s="97"/>
      <c r="S37" s="97"/>
      <c r="T37" s="97"/>
      <c r="U37" s="97"/>
    </row>
    <row r="38" customFormat="false" ht="15" hidden="false" customHeight="true" outlineLevel="0" collapsed="false">
      <c r="A38" s="94"/>
      <c r="B38" s="97"/>
      <c r="C38" s="97"/>
      <c r="D38" s="97"/>
      <c r="E38" s="97"/>
      <c r="F38" s="97"/>
      <c r="G38" s="97"/>
      <c r="H38" s="97"/>
      <c r="I38" s="97"/>
      <c r="J38" s="97"/>
      <c r="K38" s="97"/>
      <c r="L38" s="97"/>
      <c r="M38" s="97"/>
      <c r="N38" s="97"/>
      <c r="O38" s="97"/>
      <c r="P38" s="97"/>
      <c r="Q38" s="97"/>
      <c r="R38" s="97"/>
      <c r="S38" s="97"/>
      <c r="T38" s="97"/>
      <c r="U38" s="97"/>
    </row>
    <row r="39" customFormat="false" ht="15" hidden="false" customHeight="true" outlineLevel="0" collapsed="false">
      <c r="A39" s="94"/>
      <c r="B39" s="97"/>
      <c r="C39" s="97"/>
      <c r="D39" s="97"/>
      <c r="E39" s="97"/>
      <c r="F39" s="97"/>
      <c r="G39" s="97"/>
      <c r="H39" s="97"/>
      <c r="I39" s="97"/>
      <c r="J39" s="97"/>
      <c r="K39" s="97"/>
      <c r="L39" s="97"/>
      <c r="M39" s="97"/>
      <c r="N39" s="97"/>
      <c r="O39" s="97"/>
      <c r="P39" s="97"/>
      <c r="Q39" s="97"/>
      <c r="R39" s="97"/>
      <c r="S39" s="97"/>
      <c r="T39" s="97"/>
      <c r="U39" s="97"/>
    </row>
    <row r="40" customFormat="false" ht="15" hidden="false" customHeight="true" outlineLevel="0" collapsed="false">
      <c r="A40" s="94" t="s">
        <v>28</v>
      </c>
      <c r="B40" s="96"/>
      <c r="C40" s="96"/>
      <c r="D40" s="96"/>
      <c r="E40" s="96"/>
      <c r="F40" s="96"/>
      <c r="G40" s="96"/>
      <c r="H40" s="96"/>
      <c r="I40" s="96"/>
      <c r="J40" s="96"/>
      <c r="T40" s="98"/>
      <c r="U40" s="98"/>
      <c r="V40" s="98"/>
      <c r="W40" s="98"/>
      <c r="X40" s="98"/>
      <c r="Y40" s="98"/>
      <c r="Z40" s="98"/>
      <c r="AA40" s="98"/>
      <c r="AB40" s="98"/>
    </row>
    <row r="41" customFormat="false" ht="15" hidden="false" customHeight="true" outlineLevel="0" collapsed="false">
      <c r="A41" s="94" t="s">
        <v>29</v>
      </c>
      <c r="B41" s="96"/>
      <c r="C41" s="96"/>
      <c r="D41" s="96"/>
      <c r="E41" s="96"/>
      <c r="F41" s="96"/>
      <c r="G41" s="96"/>
      <c r="H41" s="96"/>
      <c r="I41" s="96"/>
      <c r="J41" s="96"/>
    </row>
    <row r="42" customFormat="false" ht="15" hidden="false" customHeight="true" outlineLevel="0" collapsed="false">
      <c r="A42" s="94" t="s">
        <v>30</v>
      </c>
      <c r="B42" s="96"/>
      <c r="C42" s="96"/>
      <c r="D42" s="96"/>
      <c r="E42" s="96"/>
      <c r="F42" s="96"/>
      <c r="G42" s="96"/>
      <c r="H42" s="96"/>
      <c r="I42" s="96"/>
      <c r="J42" s="96"/>
    </row>
    <row r="43" customFormat="false" ht="15" hidden="false" customHeight="true" outlineLevel="0" collapsed="false">
      <c r="A43" s="94" t="s">
        <v>31</v>
      </c>
      <c r="B43" s="96"/>
      <c r="C43" s="96"/>
      <c r="D43" s="96"/>
      <c r="E43" s="96"/>
      <c r="F43" s="96"/>
      <c r="G43" s="96"/>
      <c r="H43" s="96"/>
      <c r="I43" s="96"/>
      <c r="J43" s="96"/>
    </row>
    <row r="44" customFormat="false" ht="15" hidden="false" customHeight="true" outlineLevel="0" collapsed="false">
      <c r="A44" s="99" t="s">
        <v>32</v>
      </c>
      <c r="B44" s="96"/>
      <c r="C44" s="96"/>
      <c r="D44" s="96"/>
      <c r="E44" s="96"/>
      <c r="F44" s="96"/>
      <c r="G44" s="96"/>
      <c r="H44" s="96"/>
      <c r="I44" s="96"/>
      <c r="J44" s="96"/>
    </row>
    <row r="45" customFormat="false" ht="15" hidden="false" customHeight="false" outlineLevel="0" collapsed="false">
      <c r="A45" s="96"/>
      <c r="B45" s="96"/>
      <c r="C45" s="96"/>
      <c r="D45" s="96"/>
      <c r="E45" s="96"/>
      <c r="F45" s="96"/>
      <c r="G45" s="96"/>
      <c r="H45" s="96"/>
      <c r="I45" s="96"/>
      <c r="J45" s="96"/>
      <c r="K45" s="96"/>
      <c r="AA45" s="100"/>
      <c r="AB45" s="100"/>
    </row>
    <row r="46" customFormat="false" ht="15" hidden="false" customHeight="false" outlineLevel="0" collapsed="false">
      <c r="A46" s="96"/>
      <c r="B46" s="96"/>
      <c r="C46" s="96"/>
      <c r="D46" s="96"/>
      <c r="E46" s="96"/>
      <c r="F46" s="96"/>
      <c r="G46" s="96"/>
      <c r="H46" s="96"/>
      <c r="I46" s="96"/>
      <c r="J46" s="96"/>
      <c r="K46" s="96"/>
    </row>
    <row r="47" customFormat="false" ht="15" hidden="false" customHeight="false" outlineLevel="0" collapsed="false">
      <c r="A47" s="96"/>
      <c r="B47" s="96"/>
      <c r="C47" s="96"/>
      <c r="D47" s="96"/>
      <c r="E47" s="96"/>
      <c r="F47" s="96"/>
      <c r="G47" s="96"/>
      <c r="H47" s="96"/>
      <c r="I47" s="96"/>
      <c r="J47" s="96"/>
      <c r="K47" s="96"/>
      <c r="AA47" s="100"/>
      <c r="AB47" s="100"/>
    </row>
    <row r="48" customFormat="false" ht="15" hidden="false" customHeight="false" outlineLevel="0" collapsed="false">
      <c r="A48" s="96"/>
      <c r="B48" s="96"/>
      <c r="C48" s="96"/>
      <c r="D48" s="96"/>
      <c r="E48" s="96"/>
      <c r="F48" s="96"/>
      <c r="G48" s="96"/>
      <c r="H48" s="96"/>
      <c r="I48" s="96"/>
      <c r="J48" s="96"/>
      <c r="K48" s="96"/>
    </row>
    <row r="49" customFormat="false" ht="15" hidden="false" customHeight="false" outlineLevel="0" collapsed="false">
      <c r="A49" s="96"/>
      <c r="B49" s="96"/>
      <c r="C49" s="96"/>
      <c r="D49" s="96"/>
      <c r="E49" s="96"/>
      <c r="F49" s="96"/>
      <c r="G49" s="96"/>
      <c r="H49" s="96"/>
      <c r="I49" s="96"/>
      <c r="J49" s="96"/>
      <c r="K49" s="96"/>
      <c r="AA49" s="100"/>
      <c r="AB49" s="100"/>
    </row>
    <row r="50" customFormat="false" ht="15" hidden="false" customHeight="false" outlineLevel="0" collapsed="false">
      <c r="A50" s="96"/>
      <c r="B50" s="96"/>
      <c r="C50" s="96"/>
      <c r="D50" s="96"/>
      <c r="E50" s="96"/>
      <c r="F50" s="96"/>
      <c r="G50" s="96"/>
      <c r="H50" s="96"/>
      <c r="I50" s="96"/>
      <c r="J50" s="96"/>
      <c r="K50" s="96"/>
    </row>
    <row r="51" customFormat="false" ht="15" hidden="false" customHeight="false" outlineLevel="0" collapsed="false">
      <c r="A51" s="96"/>
      <c r="B51" s="96"/>
      <c r="C51" s="96"/>
      <c r="D51" s="96"/>
      <c r="E51" s="96"/>
      <c r="F51" s="96"/>
      <c r="G51" s="96"/>
      <c r="H51" s="96"/>
      <c r="I51" s="96"/>
      <c r="J51" s="96"/>
      <c r="K51" s="96"/>
    </row>
    <row r="52" customFormat="false" ht="15" hidden="false" customHeight="false" outlineLevel="0" collapsed="false">
      <c r="A52" s="96"/>
      <c r="B52" s="96"/>
      <c r="C52" s="96"/>
      <c r="D52" s="96"/>
      <c r="E52" s="96"/>
      <c r="F52" s="96"/>
      <c r="G52" s="96"/>
      <c r="H52" s="96"/>
      <c r="I52" s="96"/>
      <c r="J52" s="96"/>
      <c r="K52" s="96"/>
    </row>
    <row r="53" customFormat="false" ht="15" hidden="false" customHeight="false" outlineLevel="0" collapsed="false">
      <c r="A53" s="96"/>
      <c r="B53" s="96"/>
      <c r="C53" s="96"/>
      <c r="D53" s="96"/>
      <c r="E53" s="96"/>
      <c r="F53" s="96"/>
      <c r="G53" s="96"/>
      <c r="H53" s="96"/>
      <c r="I53" s="96"/>
      <c r="J53" s="96"/>
      <c r="K53" s="96"/>
    </row>
    <row r="54" customFormat="false" ht="15" hidden="false" customHeight="false" outlineLevel="0" collapsed="false">
      <c r="A54" s="96"/>
      <c r="B54" s="96"/>
      <c r="C54" s="96"/>
      <c r="D54" s="96"/>
      <c r="E54" s="96"/>
      <c r="F54" s="96"/>
      <c r="G54" s="96"/>
      <c r="H54" s="96"/>
      <c r="I54" s="96"/>
      <c r="J54" s="96"/>
      <c r="K54" s="96"/>
    </row>
    <row r="55" customFormat="false" ht="15" hidden="false" customHeight="false" outlineLevel="0" collapsed="false">
      <c r="A55" s="96"/>
      <c r="B55" s="96"/>
      <c r="C55" s="96"/>
      <c r="D55" s="96"/>
      <c r="E55" s="96"/>
      <c r="F55" s="96"/>
      <c r="G55" s="96"/>
      <c r="H55" s="96"/>
      <c r="I55" s="96"/>
      <c r="J55" s="96"/>
      <c r="K55" s="96"/>
    </row>
    <row r="56" customFormat="false" ht="10.5" hidden="false" customHeight="true" outlineLevel="0" collapsed="false">
      <c r="A56" s="96"/>
      <c r="B56" s="96"/>
      <c r="C56" s="96"/>
      <c r="D56" s="96"/>
      <c r="E56" s="96"/>
      <c r="F56" s="96"/>
      <c r="G56" s="96"/>
      <c r="H56" s="96"/>
      <c r="I56" s="96"/>
      <c r="J56" s="96"/>
      <c r="K56" s="96"/>
    </row>
    <row r="57" customFormat="false" ht="15" hidden="false" customHeight="false" outlineLevel="0" collapsed="false">
      <c r="A57" s="96"/>
      <c r="B57" s="96"/>
      <c r="C57" s="96"/>
      <c r="D57" s="96"/>
      <c r="E57" s="96"/>
      <c r="F57" s="96"/>
      <c r="G57" s="96"/>
      <c r="H57" s="96"/>
      <c r="I57" s="96"/>
      <c r="J57" s="96"/>
      <c r="K57" s="96"/>
    </row>
    <row r="58" customFormat="false" ht="15" hidden="false" customHeight="false" outlineLevel="0" collapsed="false">
      <c r="A58" s="96"/>
      <c r="B58" s="96"/>
      <c r="C58" s="96"/>
      <c r="D58" s="96"/>
      <c r="E58" s="96"/>
      <c r="F58" s="96"/>
      <c r="G58" s="96"/>
      <c r="H58" s="96"/>
      <c r="I58" s="96"/>
      <c r="J58" s="96"/>
      <c r="K58" s="96"/>
    </row>
    <row r="59" customFormat="false" ht="15" hidden="false" customHeight="false" outlineLevel="0" collapsed="false">
      <c r="A59" s="96"/>
      <c r="B59" s="96"/>
      <c r="C59" s="96"/>
      <c r="D59" s="96"/>
      <c r="E59" s="96"/>
      <c r="F59" s="96"/>
      <c r="G59" s="96"/>
      <c r="H59" s="96"/>
      <c r="I59" s="96"/>
      <c r="J59" s="96"/>
      <c r="K59" s="96"/>
    </row>
    <row r="60" customFormat="false" ht="15" hidden="false" customHeight="false" outlineLevel="0" collapsed="false">
      <c r="A60" s="96"/>
      <c r="B60" s="96"/>
      <c r="C60" s="96"/>
      <c r="D60" s="96"/>
      <c r="E60" s="96"/>
      <c r="F60" s="96"/>
      <c r="G60" s="96"/>
      <c r="H60" s="96"/>
      <c r="I60" s="96"/>
      <c r="J60" s="96"/>
      <c r="K60" s="96"/>
    </row>
    <row r="61" customFormat="false" ht="15" hidden="false" customHeight="false" outlineLevel="0" collapsed="false">
      <c r="A61" s="96"/>
      <c r="B61" s="96"/>
      <c r="C61" s="96"/>
      <c r="D61" s="96"/>
      <c r="E61" s="96"/>
      <c r="F61" s="96"/>
      <c r="G61" s="96"/>
      <c r="H61" s="96"/>
      <c r="I61" s="96"/>
      <c r="J61" s="96"/>
      <c r="K61" s="96"/>
    </row>
    <row r="62" customFormat="false" ht="15" hidden="false" customHeight="false" outlineLevel="0" collapsed="false">
      <c r="A62" s="96"/>
      <c r="B62" s="96"/>
      <c r="C62" s="96"/>
      <c r="D62" s="96"/>
      <c r="E62" s="96"/>
      <c r="F62" s="96"/>
      <c r="G62" s="96"/>
      <c r="H62" s="96"/>
      <c r="I62" s="96"/>
      <c r="J62" s="96"/>
      <c r="K62" s="96"/>
    </row>
    <row r="63" customFormat="false" ht="15" hidden="false" customHeight="false" outlineLevel="0" collapsed="false">
      <c r="A63" s="96"/>
      <c r="B63" s="96"/>
      <c r="C63" s="96"/>
      <c r="D63" s="96"/>
      <c r="E63" s="96"/>
      <c r="F63" s="96"/>
      <c r="G63" s="96"/>
      <c r="H63" s="96"/>
      <c r="I63" s="96"/>
      <c r="J63" s="96"/>
      <c r="K63" s="96"/>
    </row>
    <row r="64" customFormat="false" ht="15" hidden="false" customHeight="false" outlineLevel="0" collapsed="false">
      <c r="A64" s="96"/>
      <c r="B64" s="96"/>
      <c r="C64" s="96"/>
      <c r="D64" s="96"/>
      <c r="E64" s="96"/>
      <c r="F64" s="96"/>
      <c r="G64" s="96"/>
      <c r="H64" s="96"/>
      <c r="I64" s="96"/>
      <c r="J64" s="96"/>
      <c r="K64" s="96"/>
    </row>
    <row r="65" customFormat="false" ht="15" hidden="false" customHeight="false" outlineLevel="0" collapsed="false">
      <c r="A65" s="96"/>
      <c r="B65" s="96"/>
      <c r="C65" s="96"/>
      <c r="D65" s="96"/>
      <c r="E65" s="96"/>
      <c r="F65" s="96"/>
      <c r="G65" s="96"/>
      <c r="H65" s="96"/>
      <c r="I65" s="96"/>
      <c r="J65" s="96"/>
      <c r="K65" s="96"/>
    </row>
    <row r="66" customFormat="false" ht="15" hidden="false" customHeight="false" outlineLevel="0" collapsed="false">
      <c r="A66" s="96"/>
      <c r="B66" s="96"/>
      <c r="C66" s="96"/>
      <c r="D66" s="96"/>
      <c r="E66" s="96"/>
      <c r="F66" s="96"/>
      <c r="G66" s="96"/>
      <c r="H66" s="96"/>
      <c r="I66" s="96"/>
      <c r="J66" s="96"/>
      <c r="K66" s="96"/>
    </row>
    <row r="67" customFormat="false" ht="15" hidden="false" customHeight="false" outlineLevel="0" collapsed="false">
      <c r="A67" s="96"/>
      <c r="B67" s="96"/>
      <c r="C67" s="96"/>
      <c r="D67" s="96"/>
      <c r="E67" s="96"/>
      <c r="F67" s="96"/>
      <c r="G67" s="96"/>
      <c r="H67" s="96"/>
      <c r="I67" s="96"/>
      <c r="J67" s="96"/>
      <c r="K67" s="96"/>
    </row>
    <row r="68" customFormat="false" ht="15" hidden="false" customHeight="false" outlineLevel="0" collapsed="false">
      <c r="A68" s="96"/>
      <c r="B68" s="96"/>
      <c r="C68" s="96"/>
      <c r="D68" s="96"/>
      <c r="E68" s="96"/>
      <c r="F68" s="96"/>
      <c r="G68" s="96"/>
      <c r="H68" s="96"/>
      <c r="I68" s="96"/>
      <c r="J68" s="96"/>
      <c r="K68" s="96"/>
    </row>
    <row r="69" customFormat="false" ht="15" hidden="false" customHeight="false" outlineLevel="0" collapsed="false">
      <c r="A69" s="96"/>
      <c r="B69" s="96"/>
      <c r="C69" s="96"/>
      <c r="D69" s="96"/>
      <c r="E69" s="96"/>
      <c r="F69" s="96"/>
      <c r="G69" s="96"/>
      <c r="H69" s="96"/>
      <c r="I69" s="96"/>
      <c r="J69" s="96"/>
      <c r="K69" s="96"/>
    </row>
    <row r="70" customFormat="false" ht="15" hidden="false" customHeight="false" outlineLevel="0" collapsed="false">
      <c r="A70" s="96"/>
      <c r="B70" s="96"/>
      <c r="C70" s="96"/>
      <c r="D70" s="96"/>
      <c r="E70" s="96"/>
      <c r="F70" s="96"/>
      <c r="G70" s="96"/>
      <c r="H70" s="96"/>
      <c r="I70" s="96"/>
      <c r="J70" s="96"/>
      <c r="K70" s="96"/>
    </row>
    <row r="71" customFormat="false" ht="15" hidden="false" customHeight="false" outlineLevel="0" collapsed="false">
      <c r="A71" s="96"/>
      <c r="B71" s="96"/>
      <c r="C71" s="96"/>
      <c r="D71" s="96"/>
      <c r="E71" s="96"/>
      <c r="F71" s="96"/>
      <c r="G71" s="96"/>
      <c r="H71" s="96"/>
      <c r="I71" s="96"/>
      <c r="J71" s="96"/>
      <c r="K71" s="96"/>
    </row>
    <row r="72" customFormat="false" ht="15" hidden="false" customHeight="false" outlineLevel="0" collapsed="false">
      <c r="A72" s="96"/>
      <c r="B72" s="96"/>
      <c r="C72" s="96"/>
      <c r="D72" s="96"/>
      <c r="E72" s="96"/>
      <c r="F72" s="96"/>
      <c r="G72" s="96"/>
      <c r="H72" s="96"/>
      <c r="I72" s="96"/>
      <c r="J72" s="96"/>
      <c r="K72" s="96"/>
    </row>
    <row r="73" customFormat="false" ht="15" hidden="false" customHeight="false" outlineLevel="0" collapsed="false">
      <c r="A73" s="96"/>
      <c r="B73" s="96"/>
      <c r="C73" s="96"/>
      <c r="D73" s="96"/>
      <c r="E73" s="96"/>
      <c r="F73" s="96"/>
      <c r="G73" s="96"/>
      <c r="H73" s="96"/>
      <c r="I73" s="96"/>
      <c r="J73" s="96"/>
      <c r="K73" s="96"/>
    </row>
    <row r="74" customFormat="false" ht="15" hidden="false" customHeight="false" outlineLevel="0" collapsed="false">
      <c r="A74" s="96"/>
      <c r="B74" s="96"/>
      <c r="C74" s="96"/>
      <c r="D74" s="96"/>
      <c r="E74" s="96"/>
      <c r="F74" s="96"/>
      <c r="G74" s="96"/>
      <c r="H74" s="96"/>
      <c r="I74" s="96"/>
      <c r="J74" s="96"/>
      <c r="K74" s="96"/>
    </row>
    <row r="75" customFormat="false" ht="15" hidden="false" customHeight="false" outlineLevel="0" collapsed="false">
      <c r="A75" s="96"/>
      <c r="B75" s="96"/>
      <c r="C75" s="96"/>
      <c r="D75" s="96"/>
      <c r="E75" s="96"/>
      <c r="F75" s="96"/>
      <c r="G75" s="96"/>
      <c r="H75" s="96"/>
      <c r="I75" s="96"/>
      <c r="J75" s="96"/>
      <c r="K75" s="96"/>
    </row>
    <row r="76" customFormat="false" ht="15" hidden="false" customHeight="false" outlineLevel="0" collapsed="false">
      <c r="A76" s="96"/>
      <c r="B76" s="96"/>
      <c r="C76" s="96"/>
      <c r="D76" s="96"/>
      <c r="E76" s="96"/>
      <c r="F76" s="96"/>
      <c r="G76" s="96"/>
      <c r="H76" s="96"/>
      <c r="I76" s="96"/>
      <c r="J76" s="96"/>
      <c r="K76" s="96"/>
    </row>
    <row r="77" customFormat="false" ht="15" hidden="false" customHeight="false" outlineLevel="0" collapsed="false">
      <c r="A77" s="96"/>
      <c r="B77" s="96"/>
      <c r="C77" s="96"/>
      <c r="D77" s="96"/>
      <c r="E77" s="96"/>
      <c r="F77" s="96"/>
      <c r="G77" s="96"/>
      <c r="H77" s="96"/>
      <c r="I77" s="96"/>
      <c r="J77" s="96"/>
      <c r="K77" s="96"/>
    </row>
    <row r="78" customFormat="false" ht="15" hidden="false" customHeight="false" outlineLevel="0" collapsed="false">
      <c r="A78" s="96"/>
      <c r="B78" s="96"/>
      <c r="C78" s="96"/>
      <c r="D78" s="96"/>
      <c r="E78" s="96"/>
      <c r="F78" s="96"/>
      <c r="G78" s="96"/>
      <c r="H78" s="96"/>
      <c r="I78" s="96"/>
      <c r="J78" s="96"/>
      <c r="K78" s="96"/>
    </row>
    <row r="79" customFormat="false" ht="15" hidden="false" customHeight="false" outlineLevel="0" collapsed="false">
      <c r="A79" s="96"/>
      <c r="B79" s="96"/>
      <c r="C79" s="96"/>
      <c r="D79" s="96"/>
      <c r="E79" s="96"/>
      <c r="F79" s="96"/>
      <c r="G79" s="96"/>
      <c r="H79" s="96"/>
      <c r="I79" s="96"/>
      <c r="J79" s="96"/>
      <c r="K79" s="96"/>
    </row>
    <row r="80" customFormat="false" ht="15" hidden="false" customHeight="false" outlineLevel="0" collapsed="false">
      <c r="A80" s="96"/>
      <c r="B80" s="96"/>
      <c r="C80" s="96"/>
      <c r="D80" s="96"/>
      <c r="E80" s="96"/>
      <c r="F80" s="96"/>
      <c r="G80" s="96"/>
      <c r="H80" s="96"/>
      <c r="I80" s="96"/>
      <c r="J80" s="96"/>
      <c r="K80" s="96"/>
    </row>
    <row r="81" customFormat="false" ht="15" hidden="false" customHeight="false" outlineLevel="0" collapsed="false">
      <c r="A81" s="96"/>
      <c r="B81" s="96"/>
      <c r="C81" s="96"/>
      <c r="D81" s="96"/>
      <c r="E81" s="96"/>
      <c r="F81" s="96"/>
      <c r="G81" s="96"/>
      <c r="H81" s="96"/>
      <c r="I81" s="96"/>
      <c r="J81" s="96"/>
      <c r="K81" s="96"/>
    </row>
    <row r="82" customFormat="false" ht="15" hidden="false" customHeight="false" outlineLevel="0" collapsed="false">
      <c r="A82" s="96"/>
      <c r="B82" s="96"/>
      <c r="C82" s="96"/>
      <c r="D82" s="96"/>
      <c r="E82" s="96"/>
      <c r="F82" s="96"/>
      <c r="G82" s="96"/>
      <c r="H82" s="96"/>
      <c r="I82" s="96"/>
      <c r="J82" s="96"/>
      <c r="K82" s="96"/>
    </row>
    <row r="83" customFormat="false" ht="15" hidden="false" customHeight="false" outlineLevel="0" collapsed="false">
      <c r="A83" s="96"/>
      <c r="B83" s="96"/>
      <c r="C83" s="96"/>
      <c r="D83" s="96"/>
      <c r="E83" s="96"/>
      <c r="F83" s="96"/>
      <c r="G83" s="96"/>
      <c r="H83" s="96"/>
      <c r="I83" s="96"/>
      <c r="J83" s="96"/>
      <c r="K83" s="96"/>
    </row>
    <row r="84" customFormat="false" ht="15" hidden="false" customHeight="false" outlineLevel="0" collapsed="false">
      <c r="A84" s="96"/>
      <c r="B84" s="96"/>
      <c r="C84" s="96"/>
      <c r="D84" s="96"/>
      <c r="E84" s="96"/>
      <c r="F84" s="96"/>
      <c r="G84" s="96"/>
      <c r="H84" s="96"/>
      <c r="I84" s="96"/>
      <c r="J84" s="96"/>
      <c r="K84" s="96"/>
    </row>
    <row r="85" customFormat="false" ht="15" hidden="false" customHeight="false" outlineLevel="0" collapsed="false">
      <c r="A85" s="96"/>
      <c r="B85" s="96"/>
      <c r="C85" s="96"/>
      <c r="D85" s="96"/>
      <c r="E85" s="96"/>
      <c r="F85" s="96"/>
      <c r="G85" s="96"/>
      <c r="H85" s="96"/>
      <c r="I85" s="96"/>
      <c r="J85" s="96"/>
      <c r="K85" s="96"/>
    </row>
    <row r="86" customFormat="false" ht="15" hidden="false" customHeight="false" outlineLevel="0" collapsed="false">
      <c r="A86" s="96"/>
      <c r="B86" s="96"/>
      <c r="C86" s="96"/>
      <c r="D86" s="96"/>
      <c r="E86" s="96"/>
      <c r="F86" s="96"/>
      <c r="G86" s="96"/>
      <c r="H86" s="96"/>
      <c r="I86" s="96"/>
      <c r="J86" s="96"/>
      <c r="K86" s="96"/>
    </row>
    <row r="87" customFormat="false" ht="15" hidden="false" customHeight="false" outlineLevel="0" collapsed="false">
      <c r="A87" s="96"/>
      <c r="B87" s="96"/>
      <c r="C87" s="96"/>
      <c r="D87" s="96"/>
      <c r="E87" s="96"/>
      <c r="F87" s="96"/>
      <c r="G87" s="96"/>
      <c r="H87" s="96"/>
      <c r="I87" s="96"/>
      <c r="J87" s="96"/>
      <c r="K87" s="96"/>
    </row>
    <row r="88" customFormat="false" ht="10.5" hidden="false" customHeight="true" outlineLevel="0" collapsed="false">
      <c r="A88" s="96"/>
      <c r="B88" s="96"/>
      <c r="C88" s="96"/>
      <c r="D88" s="96"/>
      <c r="E88" s="96"/>
      <c r="F88" s="96"/>
      <c r="G88" s="96"/>
      <c r="H88" s="96"/>
      <c r="I88" s="96"/>
      <c r="J88" s="96"/>
      <c r="K88" s="96"/>
    </row>
    <row r="89" customFormat="false" ht="15" hidden="false" customHeight="false" outlineLevel="0" collapsed="false">
      <c r="A89" s="96"/>
      <c r="B89" s="96"/>
      <c r="C89" s="96"/>
      <c r="D89" s="96"/>
      <c r="E89" s="96"/>
      <c r="F89" s="96"/>
      <c r="G89" s="96"/>
      <c r="H89" s="96"/>
      <c r="I89" s="96"/>
      <c r="J89" s="96"/>
      <c r="K89" s="96"/>
    </row>
    <row r="90" customFormat="false" ht="15" hidden="false" customHeight="false" outlineLevel="0" collapsed="false">
      <c r="A90" s="96"/>
      <c r="B90" s="96"/>
      <c r="C90" s="96"/>
      <c r="D90" s="96"/>
      <c r="E90" s="96"/>
      <c r="F90" s="96"/>
      <c r="G90" s="96"/>
      <c r="H90" s="96"/>
      <c r="I90" s="96"/>
      <c r="J90" s="96"/>
      <c r="K90" s="96"/>
    </row>
    <row r="91" customFormat="false" ht="15" hidden="false" customHeight="false" outlineLevel="0" collapsed="false">
      <c r="A91" s="96"/>
      <c r="B91" s="96"/>
      <c r="C91" s="96"/>
      <c r="D91" s="96"/>
      <c r="E91" s="96"/>
      <c r="F91" s="96"/>
      <c r="G91" s="96"/>
      <c r="H91" s="96"/>
      <c r="I91" s="96"/>
      <c r="J91" s="96"/>
      <c r="K91" s="96"/>
    </row>
    <row r="92" customFormat="false" ht="15" hidden="false" customHeight="false" outlineLevel="0" collapsed="false">
      <c r="A92" s="96"/>
      <c r="B92" s="96"/>
      <c r="C92" s="96"/>
      <c r="D92" s="96"/>
      <c r="E92" s="96"/>
      <c r="F92" s="96"/>
      <c r="G92" s="96"/>
      <c r="H92" s="96"/>
      <c r="I92" s="96"/>
      <c r="J92" s="96"/>
      <c r="K92" s="96"/>
    </row>
    <row r="93" customFormat="false" ht="15" hidden="false" customHeight="false" outlineLevel="0" collapsed="false">
      <c r="A93" s="96"/>
      <c r="B93" s="96"/>
      <c r="C93" s="96"/>
      <c r="D93" s="96"/>
      <c r="E93" s="96"/>
      <c r="F93" s="96"/>
      <c r="G93" s="96"/>
      <c r="H93" s="96"/>
      <c r="I93" s="96"/>
      <c r="J93" s="96"/>
      <c r="K93" s="96"/>
    </row>
    <row r="94" customFormat="false" ht="15" hidden="false" customHeight="false" outlineLevel="0" collapsed="false">
      <c r="A94" s="96"/>
      <c r="B94" s="96"/>
      <c r="C94" s="96"/>
      <c r="D94" s="96"/>
      <c r="E94" s="96"/>
      <c r="F94" s="96"/>
      <c r="G94" s="96"/>
      <c r="H94" s="96"/>
      <c r="I94" s="96"/>
      <c r="J94" s="96"/>
      <c r="K94" s="96"/>
    </row>
    <row r="95" customFormat="false" ht="15" hidden="false" customHeight="false" outlineLevel="0" collapsed="false">
      <c r="A95" s="96"/>
      <c r="B95" s="96"/>
      <c r="C95" s="96"/>
      <c r="D95" s="96"/>
      <c r="E95" s="96"/>
      <c r="F95" s="96"/>
      <c r="G95" s="96"/>
      <c r="H95" s="96"/>
      <c r="I95" s="96"/>
      <c r="J95" s="96"/>
      <c r="K95" s="96"/>
    </row>
    <row r="96" customFormat="false" ht="15" hidden="false" customHeight="false" outlineLevel="0" collapsed="false">
      <c r="A96" s="96"/>
      <c r="B96" s="96"/>
      <c r="C96" s="96"/>
      <c r="D96" s="96"/>
      <c r="E96" s="96"/>
      <c r="F96" s="96"/>
      <c r="G96" s="96"/>
      <c r="H96" s="96"/>
      <c r="I96" s="96"/>
      <c r="J96" s="96"/>
      <c r="K96" s="96"/>
    </row>
    <row r="97" customFormat="false" ht="15" hidden="false" customHeight="false" outlineLevel="0" collapsed="false">
      <c r="A97" s="96"/>
      <c r="B97" s="96"/>
      <c r="C97" s="96"/>
      <c r="D97" s="96"/>
      <c r="E97" s="96"/>
      <c r="F97" s="96"/>
      <c r="G97" s="96"/>
      <c r="H97" s="96"/>
      <c r="I97" s="96"/>
      <c r="J97" s="96"/>
      <c r="K97" s="96"/>
    </row>
    <row r="98" customFormat="false" ht="15" hidden="false" customHeight="false" outlineLevel="0" collapsed="false">
      <c r="A98" s="96"/>
      <c r="B98" s="96"/>
      <c r="C98" s="96"/>
      <c r="D98" s="96"/>
      <c r="E98" s="96"/>
      <c r="F98" s="96"/>
      <c r="G98" s="96"/>
      <c r="H98" s="96"/>
      <c r="I98" s="96"/>
      <c r="J98" s="96"/>
      <c r="K98" s="96"/>
    </row>
    <row r="99" customFormat="false" ht="15" hidden="false" customHeight="false" outlineLevel="0" collapsed="false">
      <c r="A99" s="96"/>
      <c r="B99" s="96"/>
      <c r="C99" s="96"/>
      <c r="D99" s="96"/>
      <c r="E99" s="96"/>
      <c r="F99" s="96"/>
      <c r="G99" s="96"/>
      <c r="H99" s="96"/>
      <c r="I99" s="96"/>
      <c r="J99" s="96"/>
      <c r="K99" s="96"/>
    </row>
    <row r="100" customFormat="false" ht="15" hidden="false" customHeight="false" outlineLevel="0" collapsed="false">
      <c r="A100" s="96"/>
      <c r="B100" s="96"/>
      <c r="C100" s="96"/>
      <c r="D100" s="96"/>
      <c r="E100" s="96"/>
      <c r="F100" s="96"/>
      <c r="G100" s="96"/>
      <c r="H100" s="96"/>
      <c r="I100" s="96"/>
      <c r="J100" s="96"/>
      <c r="K100" s="96"/>
    </row>
    <row r="101" customFormat="false" ht="15" hidden="false" customHeight="false" outlineLevel="0" collapsed="false">
      <c r="K101" s="96"/>
    </row>
  </sheetData>
  <mergeCells count="7">
    <mergeCell ref="B2:AB2"/>
    <mergeCell ref="AC2:AE2"/>
    <mergeCell ref="AC3:AE3"/>
    <mergeCell ref="B4:AB4"/>
    <mergeCell ref="AC4:AE4"/>
    <mergeCell ref="A7:Q7"/>
    <mergeCell ref="A20:P20"/>
  </mergeCells>
  <printOptions headings="false" gridLines="false" gridLinesSet="true" horizontalCentered="true" verticalCentered="true"/>
  <pageMargins left="0" right="0" top="0.984027777777778" bottom="0.984027777777778" header="0.511805555555555" footer="0.511805555555555"/>
  <pageSetup paperSize="9" scale="5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140</TotalTime>
  <Application>LibreOffice/6.4.7.2$Linux_X86_64 LibreOffice_project/40$Build-2</Application>
  <Company>Init AG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2020-10-27T14:38:58Z</dcterms:created>
  <dc:creator>Gugger, Lea (init)</dc:creator>
  <dc:description/>
  <dc:language>en-US</dc:language>
  <cp:lastModifiedBy/>
  <dcterms:modified xsi:type="dcterms:W3CDTF">2021-09-19T14:41:02Z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Init AG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