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BEMT_2\"/>
    </mc:Choice>
  </mc:AlternateContent>
  <xr:revisionPtr revIDLastSave="0" documentId="13_ncr:1_{24D3823C-2530-40A3-A664-04A2AB2B2AA7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12" i="1"/>
  <c r="H13" i="1"/>
  <c r="H14" i="1"/>
  <c r="H15" i="1"/>
  <c r="H16" i="1"/>
  <c r="H17" i="1"/>
  <c r="H18" i="1"/>
  <c r="H19" i="1"/>
  <c r="H20" i="1"/>
  <c r="H21" i="1"/>
  <c r="H12" i="1"/>
  <c r="F21" i="1"/>
  <c r="F13" i="1"/>
  <c r="F14" i="1"/>
  <c r="F15" i="1"/>
  <c r="F16" i="1"/>
  <c r="F17" i="1"/>
  <c r="F18" i="1"/>
  <c r="F19" i="1"/>
  <c r="F20" i="1"/>
  <c r="F12" i="1"/>
  <c r="B16" i="1"/>
  <c r="D13" i="1"/>
  <c r="D12" i="1"/>
  <c r="D15" i="1"/>
  <c r="D14" i="1"/>
  <c r="N1" i="1"/>
  <c r="H10" i="1"/>
  <c r="J10" i="1" s="1"/>
  <c r="H5" i="1"/>
  <c r="J5" i="1" s="1"/>
  <c r="H3" i="1"/>
  <c r="J3" i="1" s="1"/>
  <c r="H2" i="1"/>
  <c r="J2" i="1" s="1"/>
  <c r="L2" i="1" s="1"/>
  <c r="H1" i="1"/>
  <c r="P6" i="1"/>
  <c r="B12" i="1"/>
  <c r="H4" i="1"/>
  <c r="J4" i="1" s="1"/>
  <c r="H6" i="1"/>
  <c r="J6" i="1" s="1"/>
  <c r="H7" i="1"/>
  <c r="J7" i="1" s="1"/>
  <c r="H8" i="1"/>
  <c r="J8" i="1" s="1"/>
  <c r="H9" i="1"/>
  <c r="J9" i="1" s="1"/>
  <c r="L10" i="1" l="1"/>
  <c r="P5" i="1"/>
  <c r="P3" i="1"/>
  <c r="P4" i="1"/>
  <c r="P2" i="1"/>
  <c r="P1" i="1"/>
  <c r="P10" i="1"/>
  <c r="P9" i="1"/>
  <c r="P8" i="1"/>
  <c r="P7" i="1"/>
  <c r="L1" i="1"/>
  <c r="L9" i="1"/>
  <c r="N9" i="1" s="1"/>
  <c r="L3" i="1"/>
  <c r="L4" i="1"/>
  <c r="N4" i="1" s="1"/>
  <c r="L5" i="1"/>
  <c r="N5" i="1" s="1"/>
  <c r="L6" i="1"/>
  <c r="N6" i="1" s="1"/>
  <c r="L7" i="1"/>
  <c r="N7" i="1" s="1"/>
  <c r="L8" i="1"/>
  <c r="N8" i="1" s="1"/>
  <c r="N3" i="1"/>
  <c r="N2" i="1"/>
  <c r="N10" i="1"/>
</calcChain>
</file>

<file path=xl/sharedStrings.xml><?xml version="1.0" encoding="utf-8"?>
<sst xmlns="http://schemas.openxmlformats.org/spreadsheetml/2006/main" count="24" uniqueCount="24">
  <si>
    <t>Rhub</t>
    <phoneticPr fontId="1" type="noConversion"/>
  </si>
  <si>
    <t>R</t>
    <phoneticPr fontId="1" type="noConversion"/>
  </si>
  <si>
    <t>Chord</t>
    <phoneticPr fontId="1" type="noConversion"/>
  </si>
  <si>
    <t>Theta</t>
    <phoneticPr fontId="1" type="noConversion"/>
  </si>
  <si>
    <t>Asec</t>
    <phoneticPr fontId="1" type="noConversion"/>
  </si>
  <si>
    <t>y</t>
    <phoneticPr fontId="1" type="noConversion"/>
  </si>
  <si>
    <t>dA</t>
    <phoneticPr fontId="1" type="noConversion"/>
  </si>
  <si>
    <t>Sigma</t>
    <phoneticPr fontId="1" type="noConversion"/>
  </si>
  <si>
    <t>Nb</t>
    <phoneticPr fontId="1" type="noConversion"/>
  </si>
  <si>
    <t>Vr</t>
    <phoneticPr fontId="1" type="noConversion"/>
  </si>
  <si>
    <t>Vinf</t>
    <phoneticPr fontId="1" type="noConversion"/>
  </si>
  <si>
    <t>RPM</t>
    <phoneticPr fontId="1" type="noConversion"/>
  </si>
  <si>
    <t>omega</t>
    <phoneticPr fontId="1" type="noConversion"/>
  </si>
  <si>
    <t>Theta_star</t>
    <phoneticPr fontId="1" type="noConversion"/>
  </si>
  <si>
    <t>beta</t>
    <phoneticPr fontId="1" type="noConversion"/>
  </si>
  <si>
    <t>alpha0</t>
    <phoneticPr fontId="1" type="noConversion"/>
  </si>
  <si>
    <t>deg2rad</t>
    <phoneticPr fontId="1" type="noConversion"/>
  </si>
  <si>
    <t>rad2deg</t>
    <phoneticPr fontId="1" type="noConversion"/>
  </si>
  <si>
    <t>rpm2omega</t>
    <phoneticPr fontId="1" type="noConversion"/>
  </si>
  <si>
    <t>omega2rpm</t>
    <phoneticPr fontId="1" type="noConversion"/>
  </si>
  <si>
    <t>Theta_star_rad</t>
    <phoneticPr fontId="1" type="noConversion"/>
  </si>
  <si>
    <t>Reynolds</t>
    <phoneticPr fontId="1" type="noConversion"/>
  </si>
  <si>
    <t>rho</t>
    <phoneticPr fontId="1" type="noConversion"/>
  </si>
  <si>
    <t>mu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</si>
</sst>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K12" sqref="K12"/>
    </sheetView>
  </sheetViews>
  <sheetFormatPr defaultRowHeight="17.399999999999999" x14ac:dyDescent="0.4"/>
  <cols>
    <col min="1" max="9" width="8.796875" style="1"/>
    <col min="10" max="10" width="11.19921875" style="1" bestFit="1" customWidth="1"/>
    <col min="11" max="11" width="8.796875" style="1"/>
    <col min="12" max="12" width="10.3984375" style="1" bestFit="1" customWidth="1"/>
    <col min="13" max="16384" width="8.796875" style="1"/>
  </cols>
  <sheetData>
    <row r="1" spans="1:16" x14ac:dyDescent="0.4">
      <c r="A1" s="1" t="s">
        <v>1</v>
      </c>
      <c r="B1" s="1">
        <v>1.8749999999999999E-2</v>
      </c>
      <c r="C1" s="1" t="s">
        <v>2</v>
      </c>
      <c r="D1" s="1">
        <v>0.03</v>
      </c>
      <c r="E1" s="1" t="s">
        <v>3</v>
      </c>
      <c r="F1" s="1">
        <v>10</v>
      </c>
      <c r="G1" s="1" t="s">
        <v>5</v>
      </c>
      <c r="H1" s="1">
        <f>B1</f>
        <v>1.8749999999999999E-2</v>
      </c>
      <c r="I1" s="1" t="s">
        <v>6</v>
      </c>
      <c r="J1" s="1">
        <v>0</v>
      </c>
      <c r="K1" s="1" t="s">
        <v>4</v>
      </c>
      <c r="L1" s="1">
        <f>J1</f>
        <v>0</v>
      </c>
      <c r="M1" s="1" t="s">
        <v>7</v>
      </c>
      <c r="N1" s="1">
        <f>($B$13*L1)/(PI()*B1^2)</f>
        <v>0</v>
      </c>
      <c r="O1" s="1" t="s">
        <v>9</v>
      </c>
      <c r="P1" s="1">
        <f>$B$14/($B$16*B1)</f>
        <v>0</v>
      </c>
    </row>
    <row r="2" spans="1:16" x14ac:dyDescent="0.4">
      <c r="B2" s="1">
        <v>0.02</v>
      </c>
      <c r="D2" s="1">
        <v>0.03</v>
      </c>
      <c r="F2" s="1">
        <v>10</v>
      </c>
      <c r="H2" s="1">
        <f>B2-B1</f>
        <v>1.2500000000000011E-3</v>
      </c>
      <c r="J2" s="1">
        <f t="shared" ref="J2:J9" si="0">D2*H2</f>
        <v>3.7500000000000031E-5</v>
      </c>
      <c r="L2" s="1">
        <f>SUM(J1:J2)</f>
        <v>3.7500000000000031E-5</v>
      </c>
      <c r="N2" s="1">
        <f>($B$13*L2)/(PI()*B2^2)</f>
        <v>5.96831036594608E-2</v>
      </c>
      <c r="P2" s="1">
        <f>$B$14/($B$16*B2)</f>
        <v>0</v>
      </c>
    </row>
    <row r="3" spans="1:16" x14ac:dyDescent="0.4">
      <c r="B3" s="1">
        <v>0.03</v>
      </c>
      <c r="D3" s="1">
        <v>0.03</v>
      </c>
      <c r="F3" s="1">
        <v>10</v>
      </c>
      <c r="H3" s="1">
        <f>B3-B2</f>
        <v>9.9999999999999985E-3</v>
      </c>
      <c r="J3" s="1">
        <f t="shared" si="0"/>
        <v>2.9999999999999992E-4</v>
      </c>
      <c r="L3" s="1">
        <f>SUM(J1:J3)</f>
        <v>3.3749999999999996E-4</v>
      </c>
      <c r="N3" s="1">
        <f>($B$13*L3)/(PI()*B3^2)</f>
        <v>0.238732414637843</v>
      </c>
      <c r="P3" s="1">
        <f>$B$14/($B$16*B3)</f>
        <v>0</v>
      </c>
    </row>
    <row r="4" spans="1:16" x14ac:dyDescent="0.4">
      <c r="B4" s="1">
        <v>0.04</v>
      </c>
      <c r="D4" s="1">
        <v>0.03</v>
      </c>
      <c r="F4" s="1">
        <v>10</v>
      </c>
      <c r="H4" s="1">
        <f>B4-B3</f>
        <v>1.0000000000000002E-2</v>
      </c>
      <c r="J4" s="1">
        <f t="shared" si="0"/>
        <v>3.0000000000000003E-4</v>
      </c>
      <c r="L4" s="1">
        <f>SUM(J1:J4)</f>
        <v>6.3750000000000005E-4</v>
      </c>
      <c r="N4" s="1">
        <f>($B$13*L4)/(PI()*B4^2)</f>
        <v>0.25365319055270824</v>
      </c>
      <c r="P4" s="1">
        <f>$B$14/($B$16*B4)</f>
        <v>0</v>
      </c>
    </row>
    <row r="5" spans="1:16" x14ac:dyDescent="0.4">
      <c r="B5" s="1">
        <v>0.05</v>
      </c>
      <c r="D5" s="1">
        <v>0.03</v>
      </c>
      <c r="F5" s="1">
        <v>10</v>
      </c>
      <c r="H5" s="1">
        <f>B5-B4</f>
        <v>1.0000000000000002E-2</v>
      </c>
      <c r="J5" s="1">
        <f t="shared" si="0"/>
        <v>3.0000000000000003E-4</v>
      </c>
      <c r="L5" s="1">
        <f>SUM(J1:J5)</f>
        <v>9.3750000000000007E-4</v>
      </c>
      <c r="N5" s="1">
        <f>($B$13*L5)/(PI()*B5^2)</f>
        <v>0.238732414637843</v>
      </c>
      <c r="P5" s="1">
        <f>$B$14/($B$16*B5)</f>
        <v>0</v>
      </c>
    </row>
    <row r="6" spans="1:16" x14ac:dyDescent="0.4">
      <c r="B6" s="1">
        <v>0.06</v>
      </c>
      <c r="D6" s="1">
        <v>0.03</v>
      </c>
      <c r="F6" s="1">
        <v>10</v>
      </c>
      <c r="H6" s="1">
        <f>B6-B5</f>
        <v>9.999999999999995E-3</v>
      </c>
      <c r="J6" s="1">
        <f t="shared" si="0"/>
        <v>2.9999999999999987E-4</v>
      </c>
      <c r="L6" s="1">
        <f>SUM(J1:J6)</f>
        <v>1.2374999999999999E-3</v>
      </c>
      <c r="N6" s="1">
        <f>($B$13*L6)/(PI()*B6^2)</f>
        <v>0.2188380467513561</v>
      </c>
      <c r="P6" s="1">
        <f>$B$14/($B$16*B6)</f>
        <v>0</v>
      </c>
    </row>
    <row r="7" spans="1:16" x14ac:dyDescent="0.4">
      <c r="B7" s="1">
        <v>0.09</v>
      </c>
      <c r="D7" s="1">
        <v>0.03</v>
      </c>
      <c r="F7" s="1">
        <v>10</v>
      </c>
      <c r="H7" s="1">
        <f>B7-B6</f>
        <v>0.03</v>
      </c>
      <c r="J7" s="1">
        <f t="shared" si="0"/>
        <v>8.9999999999999998E-4</v>
      </c>
      <c r="L7" s="1">
        <f>SUM(J1:J7)</f>
        <v>2.1374999999999996E-3</v>
      </c>
      <c r="N7" s="1">
        <f>($B$13*L7)/(PI()*B7^2)</f>
        <v>0.16799688437477842</v>
      </c>
      <c r="P7" s="1">
        <f>$B$14/($B$16*B7)</f>
        <v>0</v>
      </c>
    </row>
    <row r="8" spans="1:16" x14ac:dyDescent="0.4">
      <c r="B8" s="1">
        <v>0.1</v>
      </c>
      <c r="D8" s="1">
        <v>0.03</v>
      </c>
      <c r="F8" s="1">
        <v>10</v>
      </c>
      <c r="H8" s="1">
        <f>B8-B7</f>
        <v>1.0000000000000009E-2</v>
      </c>
      <c r="J8" s="1">
        <f t="shared" si="0"/>
        <v>3.0000000000000024E-4</v>
      </c>
      <c r="L8" s="1">
        <f>SUM(J1:J8)</f>
        <v>2.4375E-3</v>
      </c>
      <c r="N8" s="1">
        <f>($B$13*L8)/(PI()*B8^2)</f>
        <v>0.15517606951459795</v>
      </c>
      <c r="P8" s="1">
        <f>$B$14/($B$16*B8)</f>
        <v>0</v>
      </c>
    </row>
    <row r="9" spans="1:16" x14ac:dyDescent="0.4">
      <c r="B9" s="1">
        <v>0.11</v>
      </c>
      <c r="D9" s="1">
        <v>0.03</v>
      </c>
      <c r="F9" s="1">
        <v>10</v>
      </c>
      <c r="H9" s="1">
        <f>B9-B8</f>
        <v>9.999999999999995E-3</v>
      </c>
      <c r="J9" s="1">
        <f t="shared" si="0"/>
        <v>2.9999999999999987E-4</v>
      </c>
      <c r="L9" s="1">
        <f>SUM(J1:J9)</f>
        <v>2.7374999999999999E-3</v>
      </c>
      <c r="N9" s="1">
        <f>($B$13*L9)/(PI()*B9^2)</f>
        <v>0.14402864684762429</v>
      </c>
      <c r="P9" s="1">
        <f>$B$14/($B$16*B9)</f>
        <v>0</v>
      </c>
    </row>
    <row r="10" spans="1:16" x14ac:dyDescent="0.4">
      <c r="B10" s="1">
        <v>0.125</v>
      </c>
      <c r="D10" s="1">
        <v>0.03</v>
      </c>
      <c r="F10" s="1">
        <v>10</v>
      </c>
      <c r="H10" s="1">
        <f>B10-B9</f>
        <v>1.4999999999999999E-2</v>
      </c>
      <c r="J10" s="1">
        <f>D10*H10</f>
        <v>4.4999999999999999E-4</v>
      </c>
      <c r="L10" s="1">
        <f>SUM(J1:J10)</f>
        <v>3.1874999999999998E-3</v>
      </c>
      <c r="N10" s="1">
        <f>($B$13*L10)/(PI()*B10^2)</f>
        <v>0.12987043356298658</v>
      </c>
      <c r="P10" s="1">
        <f>$B$14/($B$16*B10)</f>
        <v>0</v>
      </c>
    </row>
    <row r="12" spans="1:16" x14ac:dyDescent="0.4">
      <c r="A12" s="1" t="s">
        <v>0</v>
      </c>
      <c r="B12" s="1">
        <f>B1</f>
        <v>1.8749999999999999E-2</v>
      </c>
      <c r="C12" s="1" t="s">
        <v>16</v>
      </c>
      <c r="D12" s="1">
        <f>PI()/180</f>
        <v>1.7453292519943295E-2</v>
      </c>
      <c r="E12" s="1" t="s">
        <v>13</v>
      </c>
      <c r="F12" s="1">
        <f>$B$17+F1+$B$18</f>
        <v>10</v>
      </c>
      <c r="G12" s="1" t="s">
        <v>20</v>
      </c>
      <c r="H12" s="1">
        <f>F12*$D$12</f>
        <v>0.17453292519943295</v>
      </c>
      <c r="I12" s="1" t="s">
        <v>21</v>
      </c>
      <c r="J12" s="1">
        <f>$B$19*$B$16*B1*D1/$B$20</f>
        <v>15946.620168428852</v>
      </c>
    </row>
    <row r="13" spans="1:16" x14ac:dyDescent="0.4">
      <c r="A13" s="1" t="s">
        <v>8</v>
      </c>
      <c r="B13" s="1">
        <v>2</v>
      </c>
      <c r="C13" s="1" t="s">
        <v>17</v>
      </c>
      <c r="D13" s="1">
        <f>1/D12</f>
        <v>57.295779513082323</v>
      </c>
      <c r="F13" s="1">
        <f t="shared" ref="F13:F20" si="1">$B$17+F2+$B$18</f>
        <v>10</v>
      </c>
      <c r="H13" s="1">
        <f t="shared" ref="H13:H21" si="2">F13*$D$12</f>
        <v>0.17453292519943295</v>
      </c>
      <c r="J13" s="1">
        <f t="shared" ref="J13:J21" si="3">$B$19*$B$16*B2*D2/$B$20</f>
        <v>17009.728179657443</v>
      </c>
    </row>
    <row r="14" spans="1:16" x14ac:dyDescent="0.4">
      <c r="A14" s="1" t="s">
        <v>10</v>
      </c>
      <c r="B14" s="1">
        <v>0</v>
      </c>
      <c r="C14" s="1" t="s">
        <v>18</v>
      </c>
      <c r="D14" s="1">
        <f>2 * PI()/ 60</f>
        <v>0.10471975511965977</v>
      </c>
      <c r="F14" s="1">
        <f t="shared" si="1"/>
        <v>10</v>
      </c>
      <c r="H14" s="1">
        <f t="shared" si="2"/>
        <v>0.17453292519943295</v>
      </c>
      <c r="J14" s="1">
        <f t="shared" si="3"/>
        <v>25514.592269486166</v>
      </c>
    </row>
    <row r="15" spans="1:16" x14ac:dyDescent="0.4">
      <c r="A15" s="1" t="s">
        <v>11</v>
      </c>
      <c r="B15" s="1">
        <v>4000</v>
      </c>
      <c r="C15" s="1" t="s">
        <v>19</v>
      </c>
      <c r="D15" s="1">
        <f>1/D14</f>
        <v>9.5492965855137211</v>
      </c>
      <c r="F15" s="1">
        <f t="shared" si="1"/>
        <v>10</v>
      </c>
      <c r="H15" s="1">
        <f t="shared" si="2"/>
        <v>0.17453292519943295</v>
      </c>
      <c r="J15" s="1">
        <f t="shared" si="3"/>
        <v>34019.456359314885</v>
      </c>
    </row>
    <row r="16" spans="1:16" x14ac:dyDescent="0.4">
      <c r="A16" s="1" t="s">
        <v>12</v>
      </c>
      <c r="B16" s="1">
        <f>B15*D14</f>
        <v>418.87902047863906</v>
      </c>
      <c r="F16" s="1">
        <f t="shared" si="1"/>
        <v>10</v>
      </c>
      <c r="H16" s="1">
        <f t="shared" si="2"/>
        <v>0.17453292519943295</v>
      </c>
      <c r="J16" s="1">
        <f t="shared" si="3"/>
        <v>42524.320449143612</v>
      </c>
    </row>
    <row r="17" spans="1:10" x14ac:dyDescent="0.4">
      <c r="A17" s="1" t="s">
        <v>14</v>
      </c>
      <c r="B17" s="1">
        <v>0</v>
      </c>
      <c r="F17" s="1">
        <f t="shared" si="1"/>
        <v>10</v>
      </c>
      <c r="H17" s="1">
        <f t="shared" si="2"/>
        <v>0.17453292519943295</v>
      </c>
      <c r="J17" s="1">
        <f t="shared" si="3"/>
        <v>51029.184538972331</v>
      </c>
    </row>
    <row r="18" spans="1:10" x14ac:dyDescent="0.4">
      <c r="A18" s="1" t="s">
        <v>15</v>
      </c>
      <c r="B18" s="1">
        <v>0</v>
      </c>
      <c r="F18" s="1">
        <f t="shared" si="1"/>
        <v>10</v>
      </c>
      <c r="H18" s="1">
        <f t="shared" si="2"/>
        <v>0.17453292519943295</v>
      </c>
      <c r="J18" s="1">
        <f t="shared" si="3"/>
        <v>76543.776808458497</v>
      </c>
    </row>
    <row r="19" spans="1:10" x14ac:dyDescent="0.4">
      <c r="A19" s="1" t="s">
        <v>22</v>
      </c>
      <c r="B19" s="1">
        <v>1.2250000000000001</v>
      </c>
      <c r="F19" s="1">
        <f t="shared" si="1"/>
        <v>10</v>
      </c>
      <c r="H19" s="1">
        <f t="shared" si="2"/>
        <v>0.17453292519943295</v>
      </c>
      <c r="J19" s="1">
        <f t="shared" si="3"/>
        <v>85048.640898287224</v>
      </c>
    </row>
    <row r="20" spans="1:10" x14ac:dyDescent="0.4">
      <c r="A20" s="1" t="s">
        <v>23</v>
      </c>
      <c r="B20" s="2">
        <v>1.8099999999999999E-5</v>
      </c>
      <c r="F20" s="1">
        <f t="shared" si="1"/>
        <v>10</v>
      </c>
      <c r="H20" s="1">
        <f t="shared" si="2"/>
        <v>0.17453292519943295</v>
      </c>
      <c r="J20" s="1">
        <f t="shared" si="3"/>
        <v>93553.504988115936</v>
      </c>
    </row>
    <row r="21" spans="1:10" x14ac:dyDescent="0.4">
      <c r="F21" s="1">
        <f>$B$17+F10+$B$18</f>
        <v>10</v>
      </c>
      <c r="H21" s="1">
        <f t="shared" si="2"/>
        <v>0.17453292519943295</v>
      </c>
      <c r="J21" s="1">
        <f t="shared" si="3"/>
        <v>106310.80112285902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유경태</dc:creator>
  <cp:lastModifiedBy>유경태</cp:lastModifiedBy>
  <dcterms:created xsi:type="dcterms:W3CDTF">2015-06-05T18:19:34Z</dcterms:created>
  <dcterms:modified xsi:type="dcterms:W3CDTF">2024-12-02T08:11:06Z</dcterms:modified>
</cp:coreProperties>
</file>