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A" sheetId="1" r:id="rId4"/>
    <sheet state="visible" name="probarRNA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<sst xmlns="http://schemas.openxmlformats.org/spreadsheetml/2006/main" count="95" uniqueCount="54">
  <si>
    <t>Datos de Entrada</t>
  </si>
  <si>
    <t>Capa hidd_1</t>
  </si>
  <si>
    <t>Capa output</t>
  </si>
  <si>
    <t>input_1</t>
  </si>
  <si>
    <t>input_2</t>
  </si>
  <si>
    <t>input_3</t>
  </si>
  <si>
    <t>input_4</t>
  </si>
  <si>
    <t>Datos Prueba</t>
  </si>
  <si>
    <t>Datos Entrada</t>
  </si>
  <si>
    <t>Clase REAL</t>
  </si>
  <si>
    <t>Clase RNA</t>
  </si>
  <si>
    <t>7.2;3.0;5.8;1.6;3</t>
  </si>
  <si>
    <t>Virginica [3]</t>
  </si>
  <si>
    <t>6.6;2.9;4.6;1.3;2</t>
  </si>
  <si>
    <t>Versicolor [2]</t>
  </si>
  <si>
    <t>COUNTA of Clase REAL</t>
  </si>
  <si>
    <t>5.1;2.5;3.0;1.1;2</t>
  </si>
  <si>
    <t>Setosa [1]</t>
  </si>
  <si>
    <t>Grand Total</t>
  </si>
  <si>
    <t>4.6;3.4;1.4;0.3;1</t>
  </si>
  <si>
    <t>5.6;2.9;3.6;1.3;2</t>
  </si>
  <si>
    <t>7.7;2.6;6.9;2.3;3</t>
  </si>
  <si>
    <t>5.4;3.9;1.3;0.4;1</t>
  </si>
  <si>
    <t>6.0;3.0;4.8;1.8;3</t>
  </si>
  <si>
    <t>6.1;2.6;5.6;1.4;3</t>
  </si>
  <si>
    <t>4.4;2.9;1.4;0.2;1</t>
  </si>
  <si>
    <t>5.1;3.8;1.5;0.3;1</t>
  </si>
  <si>
    <t>5.1;3.5;1.4;0.2;1</t>
  </si>
  <si>
    <t>7.3;2.9;6.3;1.8;3</t>
  </si>
  <si>
    <t>5.5;2.4;3.7;1.0;2</t>
  </si>
  <si>
    <t>7.2;3.6;6.1;2.5;3</t>
  </si>
  <si>
    <t>5.8;2.7;4.1;1.0;2</t>
  </si>
  <si>
    <t>6.2;2.2;4.5;1.5;2</t>
  </si>
  <si>
    <t>5.1;3.7;1.5;0.4;1</t>
  </si>
  <si>
    <t>5.0;3.0;1.6;0.2;1</t>
  </si>
  <si>
    <t>4.3;3.0;1.1;0.1;1</t>
  </si>
  <si>
    <t>4.7;3.2;1.6;0.2;1</t>
  </si>
  <si>
    <t>6.5;3.2;5.1;2.0;3</t>
  </si>
  <si>
    <t>5.7;2.8;4.5;1.3;2</t>
  </si>
  <si>
    <t>4.6;3.1;1.5;0.2;1</t>
  </si>
  <si>
    <t>6.8;3.2;5.9;2.3;3</t>
  </si>
  <si>
    <t>5.6;3.0;4.5;1.5;2</t>
  </si>
  <si>
    <t>6.9;3.1;5.4;2.1;3</t>
  </si>
  <si>
    <t>5.9;3.0;4.2;1.5;2</t>
  </si>
  <si>
    <t>5.4;3.4;1.7;0.2;1</t>
  </si>
  <si>
    <t>4.6;3.2;1.4;0.2;1</t>
  </si>
  <si>
    <t>6.0;2.2;5.0;1.5;3</t>
  </si>
  <si>
    <t>6.1;2.9;4.7;1.4;2</t>
  </si>
  <si>
    <t>6.1;2.8;4.7;1.2;2</t>
  </si>
  <si>
    <t>4.4;3.0;1.3;0.2;1</t>
  </si>
  <si>
    <t>5.5;2.3;4.0;1.3;2</t>
  </si>
  <si>
    <t>5.9;3.2;4.8;1.8;2</t>
  </si>
  <si>
    <t>5.8;2.7;5.1;1.9;3</t>
  </si>
  <si>
    <t>6.4;2.8;5.6;2.1;3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</si>
</sst>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2.0"/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3B24C"/>
        <bgColor rgb="FF33B24C"/>
      </patternFill>
    </fill>
    <fill>
      <patternFill patternType="solid">
        <fgColor rgb="FF2626FF"/>
        <bgColor rgb="FF2626FF"/>
      </patternFill>
    </fill>
    <fill>
      <patternFill patternType="solid">
        <fgColor rgb="FFCC19CC"/>
        <bgColor rgb="FFCC19CC"/>
      </patternFill>
    </fill>
    <fill>
      <patternFill patternType="solid">
        <fgColor rgb="FFCCCCCC"/>
        <bgColor rgb="FFCCCCCC"/>
      </patternFill>
    </fill>
    <fill>
      <patternFill patternType="solid">
        <fgColor rgb="FF0C343D"/>
        <bgColor rgb="FF0C343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5" fontId="2" numFmtId="0" xfId="0" applyAlignment="1" applyFill="1" applyFont="1">
      <alignment readingOrder="0"/>
    </xf>
    <xf borderId="0" fillId="6" fontId="6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H1001" sheet="probarRNA"/>
  </cacheSource>
  <cacheFields>
    <cacheField name="Clase REAL" numFmtId="0">
      <sharedItems containsString="0" containsBlank="1" containsNumber="1" containsInteger="1">
        <n v="3.0"/>
        <n v="2.0"/>
        <n v="1.0"/>
        <m/>
      </sharedItems>
    </cacheField>
    <cacheField name="Clase RNA" numFmtId="0">
      <sharedItems containsBlank="1">
        <s v="Virginica [3]"/>
        <s v="Versicolor [2]"/>
        <s v="Setosa [1]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obarRNA" cacheId="0" dataCaption="" compact="0" compactData="0">
  <location ref="J3:O9" firstHeaderRow="0" firstDataRow="1" firstDataCol="1"/>
  <pivotFields>
    <pivotField name="Clase REAL" axis="axisRow" dataField="1" compact="0" outline="0" multipleItemSelectionAllowed="1" showAll="0" sortType="ascending">
      <items>
        <item x="3"/>
        <item x="2"/>
        <item x="1"/>
        <item x="0"/>
        <item t="default"/>
      </items>
    </pivotField>
    <pivotField name="Clase RNA" axis="axisCol" compact="0" outline="0" multipleItemSelectionAllowed="1" showAll="0" sortType="ascending">
      <items>
        <item x="3"/>
        <item x="2"/>
        <item x="1"/>
        <item x="0"/>
        <item t="default"/>
      </items>
    </pivotField>
  </pivotFields>
  <rowFields>
    <field x="0"/>
  </rowFields>
  <colFields>
    <field x="1"/>
  </colFields>
  <dataFields>
    <dataField name="COUNTA of Clase REAL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/>
      <c r="E1" s="5" t="s">
        <v>2</v>
      </c>
      <c r="F1" s="4"/>
      <c r="G1" s="4"/>
    </row>
    <row r="2">
      <c r="A2" s="6" t="s">
        <v>3</v>
      </c>
      <c r="B2" s="7">
        <v>6.4</v>
      </c>
      <c r="C2" s="7">
        <f>(B2 * 0.49487007) + (B3 * -0.56305385) + (B4 * 0.84721404) + (B5 * -0.10653604) + -0.09899678</f>
        <v>6.012293828</v>
      </c>
      <c r="D2" s="7">
        <f>(C2 * -0.35849687) + (C3 * -0.061104264) + (C4 * -0.4662566) + (C5 * 0.92224854) + (C6 * 0.02455769) + (C7 * 0.36675328) + (C8 * -1.0460594) + (C9 * -0.4896677) + (C10 * 0.147426) + (C11 * -0.0075091794) + (C12 * 0.045781236) + (C13 * -0.21614057) + -0.6534732</f>
        <v>-6.644798774</v>
      </c>
      <c r="E2" s="7">
        <f>EXP(D2)/SUM(EXP(D2)+EXP(D3)+EXP(D4)+EXP(D5))</f>
        <v>0.00000006385645253</v>
      </c>
      <c r="F2" s="8" t="str">
        <f>IF(E2=max(E2,E3,E4,E5),"na [0]","")</f>
        <v/>
      </c>
      <c r="G2" s="9" t="str">
        <f>F2&amp;F3&amp;F4&amp;F5</f>
        <v>Virginica [3]</v>
      </c>
    </row>
    <row r="3">
      <c r="A3" s="6" t="s">
        <v>4</v>
      </c>
      <c r="B3" s="7">
        <v>2.8</v>
      </c>
      <c r="C3" s="7">
        <f>(B2 * -0.032437913) + (B3 * 0.56988186) + (B4 * -0.5243547) + (B5 * -0.10698458) + 0.1981917</f>
        <v>-1.574795673</v>
      </c>
      <c r="D3" s="7">
        <f>(C2 * -0.4442572) + (C3 * 0.75634825) + (C4 * 0.26106888) + (C5 * -0.32400703) + (C6 * -0.47729006) + (C7 * -0.8228223) + (C8 * 0.29345718) + (C9 * 1.5233467) + (C10 * -1.3436166) + (C11 * -0.4700398) + (C12 * 0.049247887) + (C13 * -0.712704) + 0.104338884</f>
        <v>-10.67367824</v>
      </c>
      <c r="E3" s="7">
        <f>EXP(D3)/SUM(EXP(D2)+EXP(D3)+EXP(D4)+EXP(D5))</f>
        <v>0.000000001136278185</v>
      </c>
      <c r="F3" s="8" t="str">
        <f>IF(E3=max(E2,E3,E4,E5),"Setosa [1]","")</f>
        <v/>
      </c>
    </row>
    <row r="4">
      <c r="A4" s="6" t="s">
        <v>5</v>
      </c>
      <c r="B4" s="7">
        <v>5.6</v>
      </c>
      <c r="C4" s="7">
        <f>(B2 * -0.08926376) + (B3 * -0.36473763) + (B4 * 0.19288243) + (B5 * 0.79891026) + -0.7915295</f>
        <v>0.373770226</v>
      </c>
      <c r="D4" s="7">
        <f>(C2 * 0.3894061) + (C3 * -0.11602172) + (C4 * 0.21875362) + (C5 * -0.08705076) + (C6 * -0.49255666) + (C7 * -0.6293106) + (C8 * 0.62530893) + (C9 * 0.39620835) + (C10 * -0.61339605) + (C11 * -0.3990273) + (C12 * 0.2856354) + (C13 * -0.034632698) + 0.37907997</f>
        <v>2.573868898</v>
      </c>
      <c r="E4" s="7">
        <f>EXP(D4)/SUM(EXP(D2)+EXP(D3)+EXP(D4)+EXP(D5))</f>
        <v>0.0006439042451</v>
      </c>
      <c r="F4" s="8" t="str">
        <f>IF(E4=max(E2,E3,E4,E5),"Versicolor [2]","")</f>
        <v/>
      </c>
    </row>
    <row r="5">
      <c r="A5" s="6" t="s">
        <v>6</v>
      </c>
      <c r="B5" s="7">
        <v>2.1</v>
      </c>
      <c r="C5" s="7">
        <f>(B2 * -0.08731144) + (B3 * 0.07394971) + (B4 * -0.18629162) + (B5 * -0.39699885) + 0.4613356</f>
        <v>-1.767329085</v>
      </c>
      <c r="D5" s="7">
        <f>(C2 * 0.20116282) + (C3 * -0.21538582) + (C4 * 0.68643266) + (C5 * -0.44831192) + (C6 * 0.24754937) + (C7 * 0.84175134) + (C8 * 0.6124314) + (C9 * -0.99991906) + (C10 * 1.2209393) + (C11 * 0.075390026) + (C12 * -0.46597847) + (C13 * 0.5962217) + -0.5004164</f>
        <v>9.921185252</v>
      </c>
      <c r="E5" s="7">
        <f>EXP(D5)/SUM(EXP(D2)+EXP(D3)+EXP(D4)+EXP(D5))</f>
        <v>0.9993560308</v>
      </c>
      <c r="F5" s="8" t="str">
        <f>IF(E5=max(E2,E3,E4,E5),"Virginica [3]","")</f>
        <v>Virginica [3]</v>
      </c>
    </row>
    <row r="6">
      <c r="C6" s="7">
        <f>(B2 * -0.38394397) + (B3 * -0.6135267) + (B4 * 0.3733286) + (B5 * 0.9542484) + -0.30440074</f>
        <v>-0.384955108</v>
      </c>
    </row>
    <row r="7">
      <c r="C7" s="7">
        <f>(B2 * -0.41953573) + (B3 * -0.6083727) + (B4 * 0.61428964) + (B5 * 1.3191268) + -0.7059444</f>
        <v>1.115771632</v>
      </c>
    </row>
    <row r="8">
      <c r="C8" s="7">
        <f>(B2 * 0.20948957) + (B3 * -0.29908004) + (B4 * 0.58691895) + (B5 * -0.32494986) + -0.40636718</f>
        <v>2.70129337</v>
      </c>
    </row>
    <row r="9">
      <c r="C9" s="7">
        <f>(B2 * 0.3171791) + (B3 * 0.52444375) + (B4 * -0.6640919) + (B5 * -0.878013) + 0.5134458</f>
        <v>-1.5509074</v>
      </c>
    </row>
    <row r="10">
      <c r="C10" s="7">
        <f>(B2 * -0.7179932) + (B3 * -0.20264171) + (B4 * 0.9650906) + (B5 * 1.0533211) + -0.6529241</f>
        <v>1.801004302</v>
      </c>
    </row>
    <row r="11">
      <c r="C11" s="7">
        <f>(B2 * -0.51479673) + (B3 * -0.025472227) + (B4 * 0.57780653) + (B5 * 0.65719336) + -0.5210035</f>
        <v>0.7287978164</v>
      </c>
    </row>
    <row r="12">
      <c r="C12" s="7">
        <f>(B2 * 0.4876374) + (B3 * 0.1386574) + (B4 * 0.09069287) + (B5 * -1.4052417) + 0.3148326</f>
        <v>1.380825182</v>
      </c>
    </row>
    <row r="13">
      <c r="C13" s="7">
        <f>(B2 * -0.3442734) + (B3 * -0.5488239) + (B4 * 0.97251153) + (B5 * 1.204279) + -0.604451</f>
        <v>3.630542788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4.25"/>
    <col customWidth="1" min="11" max="11" width="20.5"/>
  </cols>
  <sheetData>
    <row r="1">
      <c r="A1" s="10" t="s">
        <v>7</v>
      </c>
      <c r="C1" s="2" t="s">
        <v>8</v>
      </c>
      <c r="G1" s="11" t="s">
        <v>9</v>
      </c>
      <c r="H1" s="12" t="s">
        <v>10</v>
      </c>
    </row>
    <row r="2">
      <c r="A2" s="13" t="s">
        <v>11</v>
      </c>
      <c r="C2" s="7">
        <v>7.2</v>
      </c>
      <c r="D2" s="7">
        <v>3.0</v>
      </c>
      <c r="E2" s="7">
        <v>5.8</v>
      </c>
      <c r="F2" s="7">
        <v>1.6</v>
      </c>
      <c r="G2" s="9">
        <v>3.0</v>
      </c>
      <c r="H2" s="7" t="s">
        <v>12</v>
      </c>
    </row>
    <row r="3">
      <c r="A3" s="13" t="s">
        <v>13</v>
      </c>
      <c r="C3" s="7">
        <v>6.6</v>
      </c>
      <c r="D3" s="7">
        <v>2.9</v>
      </c>
      <c r="E3" s="7">
        <v>4.6</v>
      </c>
      <c r="F3" s="7">
        <v>1.3</v>
      </c>
      <c r="G3" s="9">
        <v>2.0</v>
      </c>
      <c r="H3" s="7" t="s">
        <v>14</v>
      </c>
    </row>
    <row r="4">
      <c r="A4" s="13" t="s">
        <v>16</v>
      </c>
      <c r="C4" s="7">
        <v>5.1</v>
      </c>
      <c r="D4" s="7">
        <v>2.5</v>
      </c>
      <c r="E4" s="7">
        <v>3.0</v>
      </c>
      <c r="F4" s="7">
        <v>1.1</v>
      </c>
      <c r="G4" s="9">
        <v>2.0</v>
      </c>
      <c r="H4" s="7" t="s">
        <v>14</v>
      </c>
    </row>
    <row r="5">
      <c r="A5" s="13" t="s">
        <v>19</v>
      </c>
      <c r="C5" s="7">
        <v>4.6</v>
      </c>
      <c r="D5" s="7">
        <v>3.4</v>
      </c>
      <c r="E5" s="7">
        <v>1.4</v>
      </c>
      <c r="F5" s="7">
        <v>0.3</v>
      </c>
      <c r="G5" s="9">
        <v>1.0</v>
      </c>
      <c r="H5" s="7" t="s">
        <v>17</v>
      </c>
    </row>
    <row r="6">
      <c r="A6" s="13" t="s">
        <v>20</v>
      </c>
      <c r="C6" s="7">
        <v>5.6</v>
      </c>
      <c r="D6" s="7">
        <v>2.9</v>
      </c>
      <c r="E6" s="7">
        <v>3.6</v>
      </c>
      <c r="F6" s="7">
        <v>1.3</v>
      </c>
      <c r="G6" s="9">
        <v>2.0</v>
      </c>
      <c r="H6" s="7" t="s">
        <v>14</v>
      </c>
    </row>
    <row r="7">
      <c r="A7" s="13" t="s">
        <v>21</v>
      </c>
      <c r="C7" s="7">
        <v>7.7</v>
      </c>
      <c r="D7" s="7">
        <v>2.6</v>
      </c>
      <c r="E7" s="7">
        <v>6.9</v>
      </c>
      <c r="F7" s="7">
        <v>2.3</v>
      </c>
      <c r="G7" s="9">
        <v>3.0</v>
      </c>
      <c r="H7" s="7" t="s">
        <v>12</v>
      </c>
    </row>
    <row r="8">
      <c r="A8" s="13" t="s">
        <v>22</v>
      </c>
      <c r="C8" s="7">
        <v>5.4</v>
      </c>
      <c r="D8" s="7">
        <v>3.9</v>
      </c>
      <c r="E8" s="7">
        <v>1.3</v>
      </c>
      <c r="F8" s="7">
        <v>0.4</v>
      </c>
      <c r="G8" s="9">
        <v>1.0</v>
      </c>
      <c r="H8" s="7" t="s">
        <v>17</v>
      </c>
    </row>
    <row r="9">
      <c r="A9" s="13" t="s">
        <v>23</v>
      </c>
      <c r="C9" s="7">
        <v>6.0</v>
      </c>
      <c r="D9" s="7">
        <v>3.0</v>
      </c>
      <c r="E9" s="7">
        <v>4.8</v>
      </c>
      <c r="F9" s="7">
        <v>1.8</v>
      </c>
      <c r="G9" s="9">
        <v>3.0</v>
      </c>
      <c r="H9" s="7" t="s">
        <v>12</v>
      </c>
    </row>
    <row r="10">
      <c r="A10" s="13" t="s">
        <v>24</v>
      </c>
      <c r="C10" s="7">
        <v>6.1</v>
      </c>
      <c r="D10" s="7">
        <v>2.6</v>
      </c>
      <c r="E10" s="7">
        <v>5.6</v>
      </c>
      <c r="F10" s="7">
        <v>1.4</v>
      </c>
      <c r="G10" s="9">
        <v>3.0</v>
      </c>
      <c r="H10" s="7" t="s">
        <v>12</v>
      </c>
    </row>
    <row r="11">
      <c r="A11" s="13" t="s">
        <v>25</v>
      </c>
      <c r="C11" s="7">
        <v>4.4</v>
      </c>
      <c r="D11" s="7">
        <v>2.9</v>
      </c>
      <c r="E11" s="7">
        <v>1.4</v>
      </c>
      <c r="F11" s="7">
        <v>0.2</v>
      </c>
      <c r="G11" s="9">
        <v>1.0</v>
      </c>
      <c r="H11" s="7" t="s">
        <v>17</v>
      </c>
    </row>
    <row r="12">
      <c r="A12" s="13" t="s">
        <v>26</v>
      </c>
      <c r="C12" s="7">
        <v>5.1</v>
      </c>
      <c r="D12" s="7">
        <v>3.8</v>
      </c>
      <c r="E12" s="7">
        <v>1.5</v>
      </c>
      <c r="F12" s="7">
        <v>0.3</v>
      </c>
      <c r="G12" s="9">
        <v>1.0</v>
      </c>
      <c r="H12" s="7" t="s">
        <v>17</v>
      </c>
    </row>
    <row r="13">
      <c r="A13" s="13" t="s">
        <v>27</v>
      </c>
      <c r="C13" s="7">
        <v>5.1</v>
      </c>
      <c r="D13" s="7">
        <v>3.5</v>
      </c>
      <c r="E13" s="7">
        <v>1.4</v>
      </c>
      <c r="F13" s="7">
        <v>0.2</v>
      </c>
      <c r="G13" s="9">
        <v>1.0</v>
      </c>
      <c r="H13" s="7" t="s">
        <v>17</v>
      </c>
    </row>
    <row r="14">
      <c r="A14" s="13" t="s">
        <v>28</v>
      </c>
      <c r="C14" s="7">
        <v>7.3</v>
      </c>
      <c r="D14" s="7">
        <v>2.9</v>
      </c>
      <c r="E14" s="7">
        <v>6.3</v>
      </c>
      <c r="F14" s="7">
        <v>1.8</v>
      </c>
      <c r="G14" s="9">
        <v>3.0</v>
      </c>
      <c r="H14" s="7" t="s">
        <v>12</v>
      </c>
    </row>
    <row r="15">
      <c r="A15" s="13" t="s">
        <v>29</v>
      </c>
      <c r="C15" s="7">
        <v>5.5</v>
      </c>
      <c r="D15" s="7">
        <v>2.4</v>
      </c>
      <c r="E15" s="7">
        <v>3.7</v>
      </c>
      <c r="F15" s="7">
        <v>1.0</v>
      </c>
      <c r="G15" s="9">
        <v>2.0</v>
      </c>
      <c r="H15" s="7" t="s">
        <v>14</v>
      </c>
    </row>
    <row r="16">
      <c r="A16" s="13" t="s">
        <v>30</v>
      </c>
      <c r="C16" s="7">
        <v>7.2</v>
      </c>
      <c r="D16" s="7">
        <v>3.6</v>
      </c>
      <c r="E16" s="7">
        <v>6.1</v>
      </c>
      <c r="F16" s="7">
        <v>2.5</v>
      </c>
      <c r="G16" s="9">
        <v>3.0</v>
      </c>
      <c r="H16" s="7" t="s">
        <v>12</v>
      </c>
    </row>
    <row r="17">
      <c r="A17" s="13" t="s">
        <v>31</v>
      </c>
      <c r="C17" s="7">
        <v>5.8</v>
      </c>
      <c r="D17" s="7">
        <v>2.7</v>
      </c>
      <c r="E17" s="7">
        <v>4.1</v>
      </c>
      <c r="F17" s="7">
        <v>1.0</v>
      </c>
      <c r="G17" s="9">
        <v>2.0</v>
      </c>
      <c r="H17" s="7" t="s">
        <v>14</v>
      </c>
    </row>
    <row r="18">
      <c r="A18" s="13" t="s">
        <v>32</v>
      </c>
      <c r="C18" s="7">
        <v>6.2</v>
      </c>
      <c r="D18" s="7">
        <v>2.2</v>
      </c>
      <c r="E18" s="7">
        <v>4.5</v>
      </c>
      <c r="F18" s="7">
        <v>1.5</v>
      </c>
      <c r="G18" s="9">
        <v>2.0</v>
      </c>
      <c r="H18" s="7" t="s">
        <v>14</v>
      </c>
    </row>
    <row r="19">
      <c r="A19" s="13" t="s">
        <v>33</v>
      </c>
      <c r="C19" s="7">
        <v>5.1</v>
      </c>
      <c r="D19" s="7">
        <v>3.7</v>
      </c>
      <c r="E19" s="7">
        <v>1.5</v>
      </c>
      <c r="F19" s="7">
        <v>0.4</v>
      </c>
      <c r="G19" s="9">
        <v>1.0</v>
      </c>
      <c r="H19" s="7" t="s">
        <v>17</v>
      </c>
    </row>
    <row r="20">
      <c r="A20" s="13" t="s">
        <v>34</v>
      </c>
      <c r="C20" s="7">
        <v>5.0</v>
      </c>
      <c r="D20" s="7">
        <v>3.0</v>
      </c>
      <c r="E20" s="7">
        <v>1.6</v>
      </c>
      <c r="F20" s="7">
        <v>0.2</v>
      </c>
      <c r="G20" s="9">
        <v>1.0</v>
      </c>
      <c r="H20" s="7" t="s">
        <v>17</v>
      </c>
    </row>
    <row r="21">
      <c r="A21" s="13" t="s">
        <v>35</v>
      </c>
      <c r="C21" s="7">
        <v>4.3</v>
      </c>
      <c r="D21" s="7">
        <v>3.0</v>
      </c>
      <c r="E21" s="7">
        <v>1.1</v>
      </c>
      <c r="F21" s="7">
        <v>0.1</v>
      </c>
      <c r="G21" s="9">
        <v>1.0</v>
      </c>
      <c r="H21" s="7" t="s">
        <v>17</v>
      </c>
    </row>
    <row r="22">
      <c r="A22" s="13" t="s">
        <v>36</v>
      </c>
      <c r="C22" s="7">
        <v>4.7</v>
      </c>
      <c r="D22" s="7">
        <v>3.2</v>
      </c>
      <c r="E22" s="7">
        <v>1.6</v>
      </c>
      <c r="F22" s="7">
        <v>0.2</v>
      </c>
      <c r="G22" s="9">
        <v>1.0</v>
      </c>
      <c r="H22" s="7" t="s">
        <v>17</v>
      </c>
    </row>
    <row r="23">
      <c r="A23" s="13" t="s">
        <v>37</v>
      </c>
      <c r="C23" s="7">
        <v>6.5</v>
      </c>
      <c r="D23" s="7">
        <v>3.2</v>
      </c>
      <c r="E23" s="7">
        <v>5.1</v>
      </c>
      <c r="F23" s="7">
        <v>2.0</v>
      </c>
      <c r="G23" s="9">
        <v>3.0</v>
      </c>
      <c r="H23" s="7" t="s">
        <v>12</v>
      </c>
    </row>
    <row r="24">
      <c r="A24" s="13" t="s">
        <v>38</v>
      </c>
      <c r="C24" s="7">
        <v>5.7</v>
      </c>
      <c r="D24" s="7">
        <v>2.8</v>
      </c>
      <c r="E24" s="7">
        <v>4.5</v>
      </c>
      <c r="F24" s="7">
        <v>1.3</v>
      </c>
      <c r="G24" s="9">
        <v>2.0</v>
      </c>
      <c r="H24" s="7" t="s">
        <v>14</v>
      </c>
    </row>
    <row r="25">
      <c r="A25" s="13" t="s">
        <v>39</v>
      </c>
      <c r="C25" s="7">
        <v>4.6</v>
      </c>
      <c r="D25" s="7">
        <v>3.1</v>
      </c>
      <c r="E25" s="7">
        <v>1.5</v>
      </c>
      <c r="F25" s="7">
        <v>0.2</v>
      </c>
      <c r="G25" s="9">
        <v>1.0</v>
      </c>
      <c r="H25" s="7" t="s">
        <v>17</v>
      </c>
    </row>
    <row r="26">
      <c r="A26" s="13" t="s">
        <v>40</v>
      </c>
      <c r="C26" s="7">
        <v>6.8</v>
      </c>
      <c r="D26" s="7">
        <v>3.2</v>
      </c>
      <c r="E26" s="7">
        <v>5.9</v>
      </c>
      <c r="F26" s="7">
        <v>2.3</v>
      </c>
      <c r="G26" s="9">
        <v>3.0</v>
      </c>
      <c r="H26" s="7" t="s">
        <v>12</v>
      </c>
    </row>
    <row r="27">
      <c r="A27" s="13" t="s">
        <v>41</v>
      </c>
      <c r="C27" s="7">
        <v>5.6</v>
      </c>
      <c r="D27" s="7">
        <v>3.0</v>
      </c>
      <c r="E27" s="7">
        <v>4.5</v>
      </c>
      <c r="F27" s="7">
        <v>1.5</v>
      </c>
      <c r="G27" s="9">
        <v>2.0</v>
      </c>
      <c r="H27" s="7" t="s">
        <v>14</v>
      </c>
    </row>
    <row r="28">
      <c r="A28" s="13" t="s">
        <v>42</v>
      </c>
      <c r="C28" s="7">
        <v>6.9</v>
      </c>
      <c r="D28" s="7">
        <v>3.1</v>
      </c>
      <c r="E28" s="7">
        <v>5.4</v>
      </c>
      <c r="F28" s="7">
        <v>2.1</v>
      </c>
      <c r="G28" s="9">
        <v>3.0</v>
      </c>
      <c r="H28" s="7" t="s">
        <v>12</v>
      </c>
    </row>
    <row r="29">
      <c r="A29" s="13" t="s">
        <v>43</v>
      </c>
      <c r="C29" s="7">
        <v>5.9</v>
      </c>
      <c r="D29" s="7">
        <v>3.0</v>
      </c>
      <c r="E29" s="7">
        <v>4.2</v>
      </c>
      <c r="F29" s="7">
        <v>1.5</v>
      </c>
      <c r="G29" s="9">
        <v>2.0</v>
      </c>
      <c r="H29" s="7" t="s">
        <v>14</v>
      </c>
    </row>
    <row r="30">
      <c r="A30" s="13" t="s">
        <v>44</v>
      </c>
      <c r="C30" s="7">
        <v>5.4</v>
      </c>
      <c r="D30" s="7">
        <v>3.4</v>
      </c>
      <c r="E30" s="7">
        <v>1.7</v>
      </c>
      <c r="F30" s="7">
        <v>0.2</v>
      </c>
      <c r="G30" s="9">
        <v>1.0</v>
      </c>
      <c r="H30" s="7" t="s">
        <v>17</v>
      </c>
    </row>
    <row r="31">
      <c r="A31" s="13" t="s">
        <v>45</v>
      </c>
      <c r="C31" s="7">
        <v>4.6</v>
      </c>
      <c r="D31" s="7">
        <v>3.2</v>
      </c>
      <c r="E31" s="7">
        <v>1.4</v>
      </c>
      <c r="F31" s="7">
        <v>0.2</v>
      </c>
      <c r="G31" s="9">
        <v>1.0</v>
      </c>
      <c r="H31" s="7" t="s">
        <v>17</v>
      </c>
    </row>
    <row r="32">
      <c r="A32" s="13" t="s">
        <v>46</v>
      </c>
      <c r="C32" s="7">
        <v>6.0</v>
      </c>
      <c r="D32" s="7">
        <v>2.2</v>
      </c>
      <c r="E32" s="7">
        <v>5.0</v>
      </c>
      <c r="F32" s="7">
        <v>1.5</v>
      </c>
      <c r="G32" s="9">
        <v>3.0</v>
      </c>
      <c r="H32" s="7" t="s">
        <v>12</v>
      </c>
    </row>
    <row r="33">
      <c r="A33" s="13" t="s">
        <v>47</v>
      </c>
      <c r="C33" s="7">
        <v>6.1</v>
      </c>
      <c r="D33" s="7">
        <v>2.9</v>
      </c>
      <c r="E33" s="7">
        <v>4.7</v>
      </c>
      <c r="F33" s="7">
        <v>1.4</v>
      </c>
      <c r="G33" s="9">
        <v>2.0</v>
      </c>
      <c r="H33" s="7" t="s">
        <v>14</v>
      </c>
    </row>
    <row r="34">
      <c r="A34" s="13" t="s">
        <v>48</v>
      </c>
      <c r="C34" s="7">
        <v>6.1</v>
      </c>
      <c r="D34" s="7">
        <v>2.8</v>
      </c>
      <c r="E34" s="7">
        <v>4.7</v>
      </c>
      <c r="F34" s="7">
        <v>1.2</v>
      </c>
      <c r="G34" s="9">
        <v>2.0</v>
      </c>
      <c r="H34" s="7" t="s">
        <v>14</v>
      </c>
    </row>
    <row r="35">
      <c r="A35" s="13" t="s">
        <v>49</v>
      </c>
      <c r="C35" s="7">
        <v>4.4</v>
      </c>
      <c r="D35" s="7">
        <v>3.0</v>
      </c>
      <c r="E35" s="7">
        <v>1.3</v>
      </c>
      <c r="F35" s="7">
        <v>0.2</v>
      </c>
      <c r="G35" s="9">
        <v>1.0</v>
      </c>
      <c r="H35" s="7" t="s">
        <v>17</v>
      </c>
    </row>
    <row r="36">
      <c r="A36" s="13" t="s">
        <v>50</v>
      </c>
      <c r="C36" s="7">
        <v>5.5</v>
      </c>
      <c r="D36" s="7">
        <v>2.3</v>
      </c>
      <c r="E36" s="7">
        <v>4.0</v>
      </c>
      <c r="F36" s="7">
        <v>1.3</v>
      </c>
      <c r="G36" s="9">
        <v>2.0</v>
      </c>
      <c r="H36" s="7" t="s">
        <v>14</v>
      </c>
    </row>
    <row r="37">
      <c r="A37" s="13" t="s">
        <v>51</v>
      </c>
      <c r="C37" s="7">
        <v>5.9</v>
      </c>
      <c r="D37" s="7">
        <v>3.2</v>
      </c>
      <c r="E37" s="7">
        <v>4.8</v>
      </c>
      <c r="F37" s="7">
        <v>1.8</v>
      </c>
      <c r="G37" s="9">
        <v>2.0</v>
      </c>
      <c r="H37" s="7" t="s">
        <v>12</v>
      </c>
    </row>
    <row r="38">
      <c r="A38" s="13" t="s">
        <v>52</v>
      </c>
      <c r="C38" s="7">
        <v>5.8</v>
      </c>
      <c r="D38" s="7">
        <v>2.7</v>
      </c>
      <c r="E38" s="7">
        <v>5.1</v>
      </c>
      <c r="F38" s="7">
        <v>1.9</v>
      </c>
      <c r="G38" s="9">
        <v>3.0</v>
      </c>
      <c r="H38" s="7" t="s">
        <v>12</v>
      </c>
    </row>
    <row r="39">
      <c r="A39" s="13" t="s">
        <v>53</v>
      </c>
      <c r="C39" s="7">
        <v>6.4</v>
      </c>
      <c r="D39" s="7">
        <v>2.8</v>
      </c>
      <c r="E39" s="7">
        <v>5.6</v>
      </c>
      <c r="F39" s="7">
        <v>2.1</v>
      </c>
      <c r="G39" s="9">
        <v>3.0</v>
      </c>
      <c r="H39" s="7" t="s">
        <v>12</v>
      </c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  <row r="1001">
      <c r="G1001" s="9"/>
    </row>
  </sheetData>
  <mergeCells count="1">
    <mergeCell ref="C1:F1"/>
  </mergeCells>
  <drawing r:id="rId2"/>
</worksheet>
</file>