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16B0E3D6-9835-41E8-8F13-5C72F02CF1CB}" xr6:coauthVersionLast="47" xr6:coauthVersionMax="47" xr10:uidLastSave="{00000000-0000-0000-0000-000000000000}"/>
  <bookViews>
    <workbookView xWindow="48503" yWindow="-98" windowWidth="38595" windowHeight="20580" xr2:uid="{77FCC9C7-9D35-4681-82A7-05A68EE6D7BF}"/>
  </bookViews>
  <sheets>
    <sheet name="Demo" sheetId="1" r:id="rId1"/>
    <sheet name="Col-by-col" sheetId="14" r:id="rId2"/>
    <sheet name="Test" sheetId="4" r:id="rId3"/>
    <sheet name="TestResults" sheetId="21" r:id="rId4"/>
    <sheet name="Performance" sheetId="30" r:id="rId5"/>
    <sheet name="RegExp" sheetId="11" r:id="rId6"/>
    <sheet name="Audit" sheetId="3" r:id="rId7"/>
  </sheets>
  <functionGroups builtInGroupCount="19">
    <functionGroup name="Excel-DNA IntelliSense Host"/>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SVContents" localSheetId="0">Demo!$E$13</definedName>
    <definedName name="Data" localSheetId="0">Demo!$B$13:$C$52</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Test!$B$15:$U$214</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6">Audit!$B$5:$F$5</definedName>
    <definedName name="IncludeLargeFiles" localSheetId="2">Test!$J$3</definedName>
    <definedName name="JuliaResultsFile" localSheetId="4">Performance!$B$5</definedName>
    <definedName name="NumFailed" localSheetId="2">Test!$J$5</definedName>
    <definedName name="NumPassed" localSheetId="2">Test!$J$4</definedName>
    <definedName name="NumSkipped" localSheetId="2">Test!$J$6</definedName>
    <definedName name="PasteResultsHere1" localSheetId="4">Performance!$E$7:$E$28</definedName>
    <definedName name="PasteResultsHere2" localSheetId="4">Performance!$E$34:$E$54</definedName>
    <definedName name="PasteResultsHere3" localSheetId="4">Performance!$E$61:$E$81</definedName>
    <definedName name="PasteResultsHere4" localSheetId="4">Performance!$E$88:$E$106</definedName>
    <definedName name="PasteResultsHere5" localSheetId="4">Performance!$E$115:$E$128</definedName>
    <definedName name="PasteResultsHere6" localSheetId="4">Performance!$E$142:$E$156</definedName>
    <definedName name="PasteResultsHere7" localSheetId="4">Performance!$E$169:$E$183</definedName>
    <definedName name="QuoteAllStrings" localSheetId="0">Demo!$C$4</definedName>
    <definedName name="RowNo" localSheetId="2">Test!$C$5</definedName>
    <definedName name="rxNoNo" localSheetId="4">RegExp!$L$11</definedName>
    <definedName name="rxNoNo">RegExp!$L$11</definedName>
    <definedName name="rxNoYes" localSheetId="4">RegExp!$L$13</definedName>
    <definedName name="rxNoYes">RegExp!$L$13</definedName>
    <definedName name="rxYesNo" localSheetId="4">RegExp!$L$12</definedName>
    <definedName name="rxYesNo">RegExp!$L$12</definedName>
    <definedName name="rxYesYes" localSheetId="4">RegExp!$L$14</definedName>
    <definedName name="rxYesYes">RegExp!$L$14</definedName>
    <definedName name="Test_Failures" localSheetId="2">Test!#REF!</definedName>
    <definedName name="TestNo" localSheetId="2">Test!$C$4</definedName>
    <definedName name="TheVBACode" localSheetId="2">Test!$W$15</definedName>
    <definedName name="TimeStamp" localSheetId="4">Performance!$A$4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`M-D-Y` or `Y/M/D`. Also supports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8">
            <x14:argumentDescription index="0">An array of data, or an Excel range. Elements may be strings, numbers, dates, Booleans, empty, Excel errors or null values.</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Controls the line endings of the file written. Enter `Windows` (the default), `Unix` or `Mac`. Also supports the line-ending characters themselves (ascii 13 + ascii 10, ascii 10, ascii 13) or the strings `CRLF`, `LF` or `CR`.</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68" i="30" l="1"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B88" i="30" a="1"/>
  <c r="AB88" i="30" s="1"/>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14" i="11" a="1"/>
  <c r="B12" i="11" a="1"/>
  <c r="D203" i="4" a="1"/>
  <c r="D202" i="4" a="1"/>
  <c r="D202" i="4" l="1"/>
  <c r="D203" i="4"/>
  <c r="B14" i="11"/>
  <c r="B12" i="11"/>
  <c r="T25" i="3" a="1"/>
  <c r="T40" i="3" s="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B17" i="11" a="1"/>
  <c r="H17" i="11" a="1"/>
  <c r="B4" i="14" a="1"/>
  <c r="B13" i="1" a="1"/>
  <c r="V8" i="4" a="1"/>
  <c r="C2" i="4" a="1"/>
  <c r="C3" i="4" l="1" a="1"/>
  <c r="C3" i="4" s="1"/>
  <c r="T29" i="3"/>
  <c r="T31" i="3"/>
  <c r="T37" i="3"/>
  <c r="V8" i="4"/>
  <c r="X18" i="4"/>
  <c r="X34" i="4"/>
  <c r="X50" i="4"/>
  <c r="X16" i="4"/>
  <c r="X32" i="4"/>
  <c r="X48" i="4"/>
  <c r="X20" i="4"/>
  <c r="X36" i="4"/>
  <c r="X52" i="4"/>
  <c r="X22" i="4"/>
  <c r="X38" i="4"/>
  <c r="X56" i="4"/>
  <c r="X24" i="4"/>
  <c r="X40" i="4"/>
  <c r="X58" i="4"/>
  <c r="X30" i="4"/>
  <c r="X26" i="4"/>
  <c r="X42" i="4"/>
  <c r="X60" i="4"/>
  <c r="X46" i="4"/>
  <c r="X15" i="4"/>
  <c r="X28" i="4"/>
  <c r="X44" i="4"/>
  <c r="B17" i="11"/>
  <c r="B4" i="14"/>
  <c r="H17" i="11"/>
  <c r="C2" i="4"/>
  <c r="B13" i="1"/>
  <c r="X54" i="4"/>
  <c r="L9" i="11"/>
  <c r="L13" i="11" s="1"/>
  <c r="T27" i="3"/>
  <c r="T35" i="3"/>
  <c r="X17" i="4"/>
  <c r="X25" i="4"/>
  <c r="X33" i="4"/>
  <c r="X41" i="4"/>
  <c r="X49" i="4"/>
  <c r="X57" i="4"/>
  <c r="T28" i="3"/>
  <c r="T36" i="3"/>
  <c r="L12" i="11"/>
  <c r="X23" i="4"/>
  <c r="X31" i="4"/>
  <c r="X39" i="4"/>
  <c r="X47" i="4"/>
  <c r="X55" i="4"/>
  <c r="T30" i="3"/>
  <c r="X21" i="4"/>
  <c r="X29" i="4"/>
  <c r="X37" i="4"/>
  <c r="X45" i="4"/>
  <c r="X53" i="4"/>
  <c r="T25" i="3"/>
  <c r="T32" i="3"/>
  <c r="T38" i="3"/>
  <c r="T33" i="3"/>
  <c r="T39" i="3"/>
  <c r="X19" i="4"/>
  <c r="X27" i="4"/>
  <c r="X35" i="4"/>
  <c r="X43" i="4"/>
  <c r="X51" i="4"/>
  <c r="T26" i="3"/>
  <c r="T34" i="3"/>
  <c r="F17" i="11" a="1"/>
  <c r="E17" i="11" a="1"/>
  <c r="C17" i="11" a="1"/>
  <c r="J17" i="11" a="1"/>
  <c r="D17" i="11" a="1"/>
  <c r="K17" i="11" a="1"/>
  <c r="L17" i="11" a="1"/>
  <c r="I17" i="11" a="1"/>
  <c r="N6" i="14" a="1"/>
  <c r="E13" i="1" a="1"/>
  <c r="AA13" i="4" a="1"/>
  <c r="B122" i="4" a="1"/>
  <c r="Y15" i="4" a="1"/>
  <c r="AA15" i="4" a="1"/>
  <c r="AA15" i="4" l="1"/>
  <c r="Y15" i="4"/>
  <c r="K17" i="11"/>
  <c r="L17" i="11"/>
  <c r="E17" i="11"/>
  <c r="B122" i="4"/>
  <c r="E13" i="1"/>
  <c r="F17" i="11"/>
  <c r="C17" i="11"/>
  <c r="AA13" i="4"/>
  <c r="D17" i="11"/>
  <c r="N6" i="14"/>
  <c r="I17" i="11"/>
  <c r="J17" i="11"/>
  <c r="AA14" i="4"/>
  <c r="J13" i="1" a="1"/>
  <c r="G13" i="1" a="1"/>
  <c r="B214" i="4" a="1"/>
  <c r="B201" i="4" a="1"/>
  <c r="B194" i="4" a="1"/>
  <c r="B209" i="4" a="1"/>
  <c r="B213" i="4" a="1"/>
  <c r="B197" i="4" a="1"/>
  <c r="B212" i="4" a="1"/>
  <c r="B208" i="4" a="1"/>
  <c r="B210" i="4" a="1"/>
  <c r="B205" i="4" a="1"/>
  <c r="B199" i="4" a="1"/>
  <c r="B204" i="4" a="1"/>
  <c r="B206" i="4" a="1"/>
  <c r="B196" i="4" a="1"/>
  <c r="B198" i="4" a="1"/>
  <c r="B200" i="4" a="1"/>
  <c r="B193" i="4" a="1"/>
  <c r="B207" i="4" a="1"/>
  <c r="B211" i="4" a="1"/>
  <c r="B90" i="4" a="1"/>
  <c r="B181" i="4" a="1"/>
  <c r="B163" i="4" a="1"/>
  <c r="B132" i="4" a="1"/>
  <c r="B31" i="4" a="1"/>
  <c r="B62" i="4" a="1"/>
  <c r="B152" i="4" a="1"/>
  <c r="B86" i="4" a="1"/>
  <c r="B146" i="4" a="1"/>
  <c r="B26" i="4" a="1"/>
  <c r="B80" i="4" a="1"/>
  <c r="B172" i="4" a="1"/>
  <c r="B84" i="4" a="1"/>
  <c r="B131" i="4" a="1"/>
  <c r="B115" i="4" a="1"/>
  <c r="B72" i="4" a="1"/>
  <c r="B29" i="4" a="1"/>
  <c r="B190" i="4" a="1"/>
  <c r="B37" i="4" a="1"/>
  <c r="B164" i="4" a="1"/>
  <c r="B58" i="4" a="1"/>
  <c r="B89" i="4" a="1"/>
  <c r="B25" i="4" a="1"/>
  <c r="B48" i="4" a="1"/>
  <c r="B76" i="4" a="1"/>
  <c r="B138" i="4" a="1"/>
  <c r="B177" i="4" a="1"/>
  <c r="B61" i="4" a="1"/>
  <c r="B127" i="4" a="1"/>
  <c r="B170" i="4" a="1"/>
  <c r="B120" i="4" a="1"/>
  <c r="W15" i="4" a="1"/>
  <c r="B158" i="4" a="1"/>
  <c r="B166" i="4" a="1"/>
  <c r="B160" i="4" a="1"/>
  <c r="B180" i="4" a="1"/>
  <c r="B68" i="4" a="1"/>
  <c r="B98" i="4" a="1"/>
  <c r="B185" i="4" a="1"/>
  <c r="B52" i="4" a="1"/>
  <c r="B42" i="4" a="1"/>
  <c r="B165" i="4" a="1"/>
  <c r="B23" i="4" a="1"/>
  <c r="B130" i="4" a="1"/>
  <c r="B49" i="4" a="1"/>
  <c r="B70" i="4" a="1"/>
  <c r="B36" i="4" a="1"/>
  <c r="B124" i="4" a="1"/>
  <c r="B169" i="4" a="1"/>
  <c r="B114" i="4" a="1"/>
  <c r="B67" i="4" a="1"/>
  <c r="B96" i="4" a="1"/>
  <c r="B129" i="4" a="1"/>
  <c r="B82" i="4" a="1"/>
  <c r="B105" i="4" a="1"/>
  <c r="B34" i="4" a="1"/>
  <c r="B22" i="4" a="1"/>
  <c r="B112" i="4" a="1"/>
  <c r="B157" i="4" a="1"/>
  <c r="Z15" i="4" a="1"/>
  <c r="B79" i="4" a="1"/>
  <c r="B176" i="4" a="1"/>
  <c r="B107" i="4" a="1"/>
  <c r="B145" i="4" a="1"/>
  <c r="B45" i="4" a="1"/>
  <c r="B53" i="4" a="1"/>
  <c r="B43" i="4" a="1"/>
  <c r="B136" i="4" a="1"/>
  <c r="B106" i="4" a="1"/>
  <c r="B56" i="4" a="1"/>
  <c r="B69" i="4" a="1"/>
  <c r="B102" i="4" a="1"/>
  <c r="B78" i="4" a="1"/>
  <c r="B187" i="4" a="1"/>
  <c r="B63" i="4" a="1"/>
  <c r="B64" i="4" a="1"/>
  <c r="B128" i="4" a="1"/>
  <c r="B135" i="4" a="1"/>
  <c r="B141" i="4" a="1"/>
  <c r="B144" i="4" a="1"/>
  <c r="B119" i="4" a="1"/>
  <c r="B35" i="4" a="1"/>
  <c r="B99" i="4" a="1"/>
  <c r="B85" i="4" a="1"/>
  <c r="B121" i="4" a="1"/>
  <c r="B15" i="4" a="1"/>
  <c r="B20" i="4" a="1"/>
  <c r="B55" i="4" a="1"/>
  <c r="B91" i="4" a="1"/>
  <c r="B178" i="4" a="1"/>
  <c r="B111" i="4" a="1"/>
  <c r="B139" i="4" a="1"/>
  <c r="B151" i="4" a="1"/>
  <c r="B110" i="4" a="1"/>
  <c r="B123" i="4" a="1"/>
  <c r="B167" i="4" a="1"/>
  <c r="B74" i="4" a="1"/>
  <c r="B162" i="4" a="1"/>
  <c r="B92" i="4" a="1"/>
  <c r="B159" i="4" a="1"/>
  <c r="B66" i="4" a="1"/>
  <c r="B155" i="4" a="1"/>
  <c r="B175" i="4" a="1"/>
  <c r="B108" i="4" a="1"/>
  <c r="B103" i="4" a="1"/>
  <c r="B95" i="4" a="1"/>
  <c r="B154" i="4" a="1"/>
  <c r="B113" i="4" a="1"/>
  <c r="B30" i="4" a="1"/>
  <c r="B27" i="4" a="1"/>
  <c r="B125" i="4" a="1"/>
  <c r="B71" i="4" a="1"/>
  <c r="B134" i="4" a="1"/>
  <c r="B183" i="4" a="1"/>
  <c r="B32" i="4" a="1"/>
  <c r="B189" i="4" a="1"/>
  <c r="B81" i="4" a="1"/>
  <c r="B93" i="4" a="1"/>
  <c r="B142" i="4" a="1"/>
  <c r="B87" i="4" a="1"/>
  <c r="B191" i="4" a="1"/>
  <c r="B75" i="4" a="1"/>
  <c r="B38" i="4" a="1"/>
  <c r="B21" i="4" a="1"/>
  <c r="B126" i="4" a="1"/>
  <c r="B40" i="4" a="1"/>
  <c r="B147" i="4" a="1"/>
  <c r="B88" i="4" a="1"/>
  <c r="B133" i="4" a="1"/>
  <c r="B47" i="4" a="1"/>
  <c r="B60" i="4" a="1"/>
  <c r="B173" i="4" a="1"/>
  <c r="B118" i="4" a="1"/>
  <c r="B149" i="4" a="1"/>
  <c r="B54" i="4" a="1"/>
  <c r="B39" i="4" a="1"/>
  <c r="B137" i="4" a="1"/>
  <c r="B171" i="4" a="1"/>
  <c r="B51" i="4" a="1"/>
  <c r="B104" i="4" a="1"/>
  <c r="B16" i="4" a="1"/>
  <c r="B24" i="4" a="1"/>
  <c r="B46" i="4" a="1"/>
  <c r="B140" i="4" a="1"/>
  <c r="B50" i="4" a="1"/>
  <c r="B188" i="4" a="1"/>
  <c r="B18" i="4" a="1"/>
  <c r="B156" i="4" a="1"/>
  <c r="B148" i="4" a="1"/>
  <c r="B83" i="4" a="1"/>
  <c r="B150" i="4" a="1"/>
  <c r="B182" i="4" a="1"/>
  <c r="B153" i="4" a="1"/>
  <c r="B28" i="4" a="1"/>
  <c r="B143" i="4" a="1"/>
  <c r="B77" i="4" a="1"/>
  <c r="B174" i="4" a="1"/>
  <c r="B168" i="4" a="1"/>
  <c r="B19" i="4" a="1"/>
  <c r="B94" i="4" a="1"/>
  <c r="B100" i="4" a="1"/>
  <c r="B186" i="4" a="1"/>
  <c r="B44" i="4" a="1"/>
  <c r="B65" i="4" a="1"/>
  <c r="B73" i="4" a="1"/>
  <c r="B33" i="4" a="1"/>
  <c r="B161" i="4" a="1"/>
  <c r="B97" i="4" a="1"/>
  <c r="B59" i="4" a="1"/>
  <c r="B17" i="4" a="1"/>
  <c r="B179" i="4" a="1"/>
  <c r="B117" i="4" a="1"/>
  <c r="B101" i="4" a="1"/>
  <c r="B57" i="4" a="1"/>
  <c r="B109" i="4" a="1"/>
  <c r="B41" i="4" a="1"/>
  <c r="B116" i="4" a="1"/>
  <c r="B211" i="4" l="1"/>
  <c r="B207" i="4"/>
  <c r="B193" i="4"/>
  <c r="B200" i="4"/>
  <c r="B198" i="4"/>
  <c r="B196" i="4"/>
  <c r="B206" i="4"/>
  <c r="B204" i="4"/>
  <c r="B199" i="4"/>
  <c r="B205" i="4"/>
  <c r="B210" i="4"/>
  <c r="B208" i="4"/>
  <c r="B212" i="4"/>
  <c r="B197" i="4"/>
  <c r="B213" i="4"/>
  <c r="B209" i="4"/>
  <c r="B194" i="4"/>
  <c r="B201" i="4"/>
  <c r="B214" i="4"/>
  <c r="W15"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c r="G13" i="1"/>
  <c r="J13" i="1"/>
  <c r="M13" i="1" a="1"/>
  <c r="M13" i="1" l="1"/>
  <c r="M1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121D0985-6BAD-492D-8237-63C0AE30ED5C}">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FE9E2DB7-33FD-455F-8E57-9B8C3340E57F}">
      <text>
        <r>
          <rPr>
            <b/>
            <sz val="9"/>
            <color indexed="81"/>
            <rFont val="Tahoma"/>
            <family val="2"/>
          </rPr>
          <t>Philip Swannell:</t>
        </r>
        <r>
          <rPr>
            <sz val="9"/>
            <color indexed="81"/>
            <rFont val="Tahoma"/>
            <family val="2"/>
          </rPr>
          <t xml:space="preserve">
single space char!</t>
        </r>
      </text>
    </comment>
    <comment ref="F32" authorId="0" shapeId="0" xr:uid="{9D8EB399-FA6B-4A2E-910E-1974EC40C6E1}">
      <text>
        <r>
          <rPr>
            <b/>
            <sz val="9"/>
            <color indexed="81"/>
            <rFont val="Tahoma"/>
            <family val="2"/>
          </rPr>
          <t>Philip Swannell:</t>
        </r>
        <r>
          <rPr>
            <sz val="9"/>
            <color indexed="81"/>
            <rFont val="Tahoma"/>
            <family val="2"/>
          </rPr>
          <t xml:space="preserve">
single space char!</t>
        </r>
      </text>
    </comment>
    <comment ref="F40" authorId="0" shapeId="0" xr:uid="{5D167A18-1A0C-4668-9485-38173841330B}">
      <text>
        <r>
          <rPr>
            <b/>
            <sz val="9"/>
            <color indexed="81"/>
            <rFont val="Tahoma"/>
            <family val="2"/>
          </rPr>
          <t>Philip Swannell:</t>
        </r>
        <r>
          <rPr>
            <sz val="9"/>
            <color indexed="81"/>
            <rFont val="Tahoma"/>
            <family val="2"/>
          </rPr>
          <t xml:space="preserve">
single space char!</t>
        </r>
      </text>
    </comment>
    <comment ref="F69" authorId="0" shapeId="0" xr:uid="{38563D09-FDC2-4BD4-BE76-196F392D5CAE}">
      <text>
        <r>
          <rPr>
            <b/>
            <sz val="9"/>
            <color indexed="81"/>
            <rFont val="Tahoma"/>
            <family val="2"/>
          </rPr>
          <t>Philip Swannell:</t>
        </r>
        <r>
          <rPr>
            <sz val="9"/>
            <color indexed="81"/>
            <rFont val="Tahoma"/>
            <family val="2"/>
          </rPr>
          <t xml:space="preserve">
single space
</t>
        </r>
      </text>
    </comment>
    <comment ref="F72" authorId="0" shapeId="0" xr:uid="{E79B7A66-4F7D-4A50-B450-CDBC909A6AF3}">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<sst xmlns="http://schemas.openxmlformats.org/spreadsheetml/2006/main" count="1463" uniqueCount="643">
  <si>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</si>
  <si>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</si>
  <si>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</si>
  <si>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</si>
  <si>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</si>
  <si>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</si>
  <si>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</si>
  <si>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</si>
  <si>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</si>
  <si>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</si>
  <si>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</si>
  <si>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</si>
  <si>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</si>
  <si>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</si>
  <si>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</si>
  <si>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</si>
  <si>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</si>
  <si>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</si>
  <si>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</si>
  <si>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</si>
  <si>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</si>
  <si>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</si>
  <si>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</si>
  <si>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</si>
  <si>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</si>
  <si>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</si>
  <si>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</si>
  <si>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</si>
  <si>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</si>
  <si>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</si>
  <si>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</si>
  <si>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</si>
  <si>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</si>
  <si>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</si>
  <si>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</si>
  <si>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</si>
  <si>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</si>
  <si>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</si>
  <si>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</si>
  <si>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</si>
  <si>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</si>
  <si>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</si>
  <si>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</si>
  <si>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</si>
  <si>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</si>
  <si>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</si>
  <si>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</si>
  <si>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Alternatives to test against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</si>
  <si>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</si>
  <si>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</si>
  <si>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</si>
  <si>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</si>
  <si>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</si>
  <si>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</si>
  <si>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</si>
  <si>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</si>
  <si>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</si>
  <si>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</si>
  <si>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</si>
  <si>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</si>
  <si>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</si>
  <si>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</si>
  <si>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</si>
  <si>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</si>
  <si>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</si>
  <si>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</si>
  <si>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</si>
  <si>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</si>
  <si>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</si>
  <si>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</si>
  <si>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</si>
  <si>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</si>
  <si>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</si>
  <si>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</si>
  <si>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</si>
  <si>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</si>
  <si>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</si>
  <si>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</si>
  <si>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</si>
  <si>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</si>
  <si>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</si>
  <si>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</si>
  <si>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</si>
  <si>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</si>
  <si>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</si>
  <si>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</si>
  <si>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</si>
  <si>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</si>
  <si>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</si>
  <si>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</si>
  <si>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</si>
  <si>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</si>
  <si>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</si>
  <si>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</si>
  <si>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</si>
  <si>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</si>
  <si>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</si>
  <si>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</si>
  <si>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</si>
  <si>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</si>
  <si>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</si>
  <si>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</si>
  <si>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</si>
  <si>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</si>
  <si>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</si>
  <si>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</si>
  <si>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</si>
  <si>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</si>
  <si>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</si>
  <si>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</si>
  <si>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</si>
  <si>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</si>
  <si>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</si>
  <si>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</si>
  <si>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</si>
  <si>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</si>
  <si>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</si>
  <si>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</si>
  <si>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</si>
  <si>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</si>
  <si>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</si>
  <si>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</si>
  <si>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</si>
  <si>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</si>
  <si>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</si>
  <si>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</si>
  <si>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</si>
  <si>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</si>
  <si>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</si>
  <si>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</si>
  <si>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</si>
  <si>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</si>
  <si>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</si>
  <si>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</si>
  <si>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</si>
  <si>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</si>
  <si>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</si>
  <si>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</si>
  <si>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</si>
  <si>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</si>
  <si>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</si>
  <si>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</si>
  <si>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</si>
  <si>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</si>
  <si>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</si>
  <si>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</si>
  <si>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</si>
  <si>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</si>
  <si>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</si>
  <si>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</si>
  <si>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</si>
  <si>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</si>
  <si>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</si>
  <si>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</si>
  <si>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</si>
  <si>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</si>
  <si>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</si>
  <si>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</si>
  <si>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</si>
  <si>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</si>
  <si>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</si>
  <si>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</si>
  <si>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</si>
  <si>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</si>
  <si>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</si>
  <si>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</si>
  <si>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</si>
  <si>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</si>
  <si>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</si>
  <si>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</si>
  <si>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</si>
  <si>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</si>
  <si>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</si>
  <si>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</si>
  <si>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</si>
  <si>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</si>
  <si>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</si>
  <si>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</si>
  <si>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</si>
  <si>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</si>
  <si>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</si>
  <si>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</si>
  <si>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</si>
  <si>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</si>
  <si>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</si>
  <si>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</si>
  <si>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</si>
  <si>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</si>
  <si>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</si>
  <si>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</si>
  <si>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</si>
  <si>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</si>
  <si>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</si>
  <si>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</si>
  <si>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</si>
  <si>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</si>
  <si>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</si>
  <si>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</si>
  <si>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</si>
  <si>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</si>
  <si>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</si>
  <si>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</si>
  <si>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</si>
  <si>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</si>
  <si>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</si>
  <si>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</si>
  <si>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</si>
  <si>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</si>
  <si>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</si>
  <si>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</si>
  <si>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</si>
  <si>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</si>
  <si>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</si>
  <si>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</si>
  <si>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</si>
  <si>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</si>
  <si>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</si>
  <si>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</si>
  <si>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</si>
  <si>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</si>
  <si>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</si>
  <si>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</si>
  <si>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</si>
  <si>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</si>
  <si>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</si>
  <si>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</si>
  <si>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</si>
  <si>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</si>
  <si>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</si>
  <si>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</si>
  <si>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</si>
  <si>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</si>
  <si>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</si>
  <si>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</si>
  <si>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</si>
  <si>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</si>
  <si>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</si>
  <si>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</si>
  <si>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</si>
  <si>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</si>
  <si>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</si>
  <si>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</si>
  <si>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</si>
  <si>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</si>
  <si>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</si>
  <si>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</si>
  <si>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</si>
  <si>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</si>
  <si>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</si>
  <si>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</si>
  <si>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</si>
  <si>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</si>
  <si>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</si>
  <si>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</si>
  <si>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</si>
  <si>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</si>
  <si>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</si>
  <si>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</si>
  <si>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</si>
  <si>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</si>
  <si>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</si>
  <si>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</si>
  <si>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</si>
  <si>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</si>
  <si>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</si>
  <si>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</si>
  <si>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</si>
  <si>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</si>
  <si>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</si>
  <si>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</si>
  <si>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</si>
  <si>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</si>
  <si>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</si>
  <si>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</si>
  <si>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</si>
  <si>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</si>
  <si>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</si>
  <si>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</si>
  <si>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</si>
  <si>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</si>
  <si>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</si>
  <si>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</si>
  <si>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</si>
  <si>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</si>
  <si>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</si>
  <si>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</si>
  <si>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</si>
  <si>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</si>
  <si>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</si>
  <si>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</si>
  <si>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</si>
  <si>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</si>
  <si>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</si>
  <si>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</si>
  <si>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</si>
  <si>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</si>
  <si>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</si>
  <si>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</si>
  <si>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</si>
  <si>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</si>
  <si>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</si>
  <si>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</si>
  <si>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</si>
  <si>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</si>
  <si>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</si>
  <si>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</si>
  <si>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</si>
  <si>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</si>
  <si>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</si>
  <si>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</si>
  <si>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</si>
  <si>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</si>
  <si>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</si>
  <si>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</si>
  <si>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</si>
  <si>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</si>
  <si>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</si>
  <si>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</si>
  <si>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</si>
  <si>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</si>
  <si>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</si>
  <si>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</si>
  <si>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</si>
  <si>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</si>
  <si>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</si>
  <si>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</si>
  <si>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</si>
  <si>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</si>
  <si>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</si>
  <si>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</si>
  <si>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</si>
  <si>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</si>
  <si>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</si>
  <si>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</si>
  <si>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</si>
  <si>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</si>
  <si>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</si>
  <si>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</si>
  <si>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</si>
  <si>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</si>
  <si>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</si>
  <si>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</si>
  <si>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</si>
  <si>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</si>
  <si>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</si>
  <si>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</si>
  <si>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</si>
  <si>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</si>
  <si>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</si>
  <si>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</si>
  <si>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</si>
  <si>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</si>
  <si>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</si>
  <si>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</si>
  <si>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</si>
  <si>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</si>
  <si>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</si>
  <si>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</si>
  <si>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</si>
  <si>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</si>
  <si>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</si>
  <si>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</si>
  <si>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</si>
  <si>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</si>
  <si>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</si>
  <si>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</si>
  <si>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</si>
  <si>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</si>
  <si>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</si>
  <si>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</si>
  <si>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</si>
  <si>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</si>
  <si>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</si>
  <si>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</si>
  <si>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</si>
  <si>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CSVRead
v0.1</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</si>
  <si>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</si>
  <si>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</si>
  <si>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</si>
  <si>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</si>
  <si>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</si>
  <si>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</si>
  <si>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</si>
  <si>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</si>
  <si>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</si>
  <si>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</si>
  <si>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</si>
  <si>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</si>
  <si>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</si>
  <si>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</si>
  <si>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</si>
  <si>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</si>
  <si>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</si>
  <si>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</si>
  <si>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</si>
  <si>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</si>
  <si>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</si>
  <si>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</si>
  <si>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</si>
  <si>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</si>
  <si>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</si>
  <si>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</si>
  <si>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</si>
  <si>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</si>
  <si>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</si>
  <si>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</si>
  <si>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</si>
  <si>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</si>
  <si>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</si>
  <si>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</si>
  <si>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</si>
  <si>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</si>
  <si>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</si>
  <si>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</si>
  <si>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</si>
  <si>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</si>
  <si>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</si>
  <si>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</si>
  <si>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</si>
  <si>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</si>
  <si>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</si>
  <si>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</si>
  <si>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</si>
  <si>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</si>
  <si>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</si>
  <si>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</si>
  <si>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</si>
  <si>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</si>
  <si>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</si>
  <si>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</si>
  <si>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</si>
  <si>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</si>
  <si>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</si>
  <si>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</si>
  <si>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</si>
  <si>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</si>
  <si>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</si>
  <si>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</si>
  <si>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</si>
  <si>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</si>
  <si>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</si>
  <si>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</si>
  <si>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</si>
  <si>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</si>
  <si>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</si>
  <si>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</si>
  <si>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</si>
  <si>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</si>
  <si>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</si>
  <si>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</si>
  <si>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</si>
  <si>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</si>
  <si>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</si>
  <si>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</si>
  <si>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</si>
  <si>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</si>
  <si>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</si>
  <si>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</si>
  <si>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</si>
  <si>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</si>
  <si>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</si>
  <si>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</si>
  <si>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</si>
  <si>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</si>
  <si>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</si>
  <si>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</si>
  <si>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</si>
  <si>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</si>
  <si>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</si>
  <si>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</si>
  <si>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</si>
  <si>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</si>
  <si>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</si>
  <si>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</si>
  <si>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</si>
  <si>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</si>
  <si>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</si>
  <si>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</si>
  <si>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</si>
  <si>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</si>
  <si>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</si>
  <si>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</si>
  <si>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</si>
  <si>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</si>
  <si>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</si>
  <si>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</si>
  <si>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</si>
  <si>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</si>
  <si>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</si>
  <si>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</si>
  <si>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</si>
  <si>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</si>
  <si>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</si>
  <si>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</si>
  <si>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</si>
  <si>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</si>
  <si>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</si>
  <si>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</si>
  <si>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</si>
  <si>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</si>
  <si>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</si>
  <si>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</si>
  <si>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</si>
  <si>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</si>
  <si>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</si>
  <si>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</si>
  <si>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</si>
  <si>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</si>
  <si>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Debug CSVRead using this code after parsing stage</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</si>
  <si>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</si>
  <si>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</si>
  <si>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</si>
  <si>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</si>
  <si>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</si>
  <si>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</si>
  <si>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</si>
  <si>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</si>
  <si>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</si>
  <si>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</si>
  <si>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</si>
  <si>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</si>
  <si>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</si>
  <si>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</si>
  <si>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Useful for debugging, TODO remove this block in due course</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</si>
  <si>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</si>
  <si>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</si>
  <si>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</si>
  <si>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</si>
  <si>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</si>
  <si>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</si>
  <si>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</si>
  <si>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</si>
  <si>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</si>
  <si>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</si>
  <si>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</si>
  <si>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</si>
  <si>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</si>
  <si>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</si>
  <si>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</si>
  <si>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</si>
  <si>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</si>
  <si>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</si>
  <si>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</si>
  <si>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</si>
  <si>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</si>
  <si>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</si>
  <si>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</si>
  <si>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</si>
  <si>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</si>
  <si>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</si>
  <si>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</si>
  <si>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</si>
  <si>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</si>
  <si>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</si>
  <si>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</si>
  <si>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</si>
  <si>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</si>
  <si>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</si>
  <si>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</si>
  <si>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</si>
  <si>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</si>
  <si>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</si>
  <si>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</si>
  <si>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</si>
  <si>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</si>
  <si>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</si>
  <si>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</si>
  <si>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</si>
  <si>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</si>
  <si>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</si>
  <si>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</si>
  <si>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</si>
  <si>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</si>
  <si>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</si>
  <si>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</si>
  <si>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</si>
  <si>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</si>
  <si>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</si>
  <si>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</si>
  <si>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</si>
  <si>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</si>
  <si>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</si>
  <si>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</si>
  <si>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</si>
  <si>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</si>
  <si>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</si>
  <si>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</si>
  <si>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</si>
  <si>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</si>
  <si>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</si>
  <si>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</si>
  <si>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</si>
  <si>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</si>
  <si>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</si>
  <si>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</si>
  <si>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</si>
  <si>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</si>
  <si>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</si>
  <si>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</si>
  <si>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</si>
  <si>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</si>
  <si>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All tests passed.</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</si>
  <si>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</si>
  <si>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</si>
  <si>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</si>
  <si>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</si>
  <si>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</si>
  <si>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</si>
  <si>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</si>
  <si>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</si>
  <si>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</si>
  <si>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</si>
  <si>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</si>
  <si>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</si>
  <si>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</si>
  <si>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</si>
  <si>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</si>
  <si>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</si>
  <si>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</si>
  <si>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</si>
  <si>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</si>
  <si>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</si>
  <si>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</si>
  <si>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</si>
  <si>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</si>
  <si>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</si>
  <si>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</si>
  <si>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</si>
  <si>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</si>
  <si>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</si>
  <si>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</si>
  <si>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</si>
  <si>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</si>
  <si>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</si>
  <si>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</si>
  <si>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</si>
  <si>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</si>
  <si>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TODO</t>
  </si>
  <si>
    <t>Speed test CSVRead when reading ANSI vs CSVRead when reading UTF-8</t>
  </si>
  <si>
    <t>Use late binding throughout to make installation simpler, but check for impact on speed.</t>
  </si>
  <si>
    <t>Added to TODO list.</t>
  </si>
  <si>
    <t>Change method CSVWrite to use ADODB so that we can specify any encoding - see experimental fn WriteUTF8</t>
  </si>
  <si>
    <t>CSVWrite now takes argument Encoding rather than Unicode.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</si>
</sst>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yyyy\-mm\-dd\Thh:mm:ss"/>
    <numFmt numFmtId="166" formatCode="#,##0_);[Red]\(#,##0\)"/>
  </numFmts>
  <fonts count="16"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strike/>
      <sz val="11"/>
      <color theme="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17">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s>
  <cellStyleXfs count="2">
    <xf numFmtId="0" fontId="0" fillId="0" borderId="0"/>
    <xf numFmtId="0" fontId="5" fillId="0" borderId="0" applyNumberFormat="0" applyFill="0" applyBorder="0" applyAlignment="0" applyProtection="0"/>
  </cellStyleXfs>
  <cellXfs count="86">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0" fillId="0" borderId="1" xfId="0"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5"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38" fontId="6" fillId="7" borderId="5" xfId="0" applyNumberFormat="1" applyFont="1" applyFill="1" applyBorder="1" applyAlignment="1">
      <alignment horizontal="center" vertical="center"/>
    </xf>
    <xf numFmtId="0" fontId="1" fillId="0" borderId="0" xfId="0" quotePrefix="1" applyFont="1" applyAlignment="1">
      <alignment horizontal="left"/>
    </xf>
    <xf numFmtId="38" fontId="6" fillId="7" borderId="5" xfId="0" applyNumberFormat="1" applyFont="1" applyFill="1" applyBorder="1" applyAlignment="1">
      <alignment horizontal="center" vertical="center"/>
    </xf>
    <xf numFmtId="20" fontId="0" fillId="0" borderId="3" xfId="0" applyNumberFormat="1" applyBorder="1" applyAlignment="1">
      <alignment horizontal="left" vertical="center"/>
    </xf>
    <xf numFmtId="20" fontId="6" fillId="7" borderId="6" xfId="0" applyNumberFormat="1" applyFont="1" applyFill="1" applyBorder="1" applyAlignment="1">
      <alignment horizontal="left" vertical="center"/>
    </xf>
    <xf numFmtId="20" fontId="6" fillId="7" borderId="9" xfId="0" applyNumberFormat="1" applyFont="1" applyFill="1" applyBorder="1" applyAlignment="1">
      <alignment horizontal="left" vertical="center"/>
    </xf>
    <xf numFmtId="38" fontId="15" fillId="0" borderId="0" xfId="0" quotePrefix="1" applyNumberFormat="1" applyFont="1" applyAlignment="1">
      <alignment horizontal="left"/>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cellXfs>
  <cellStyles count="2">
    <cellStyle name="Hyperlink" xfId="1" builtinId="8"/>
    <cellStyle name="Normal" xfId="0" builtinId="0"/>
  </cellStyles>
  <dxfs count="116">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family val="2"/>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1940560975"/>
        <c:axId val="1940562223"/>
      </c:scatterChart>
      <c:valAx>
        <c:axId val="1940560975"/>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2223"/>
        <c:crosses val="autoZero"/>
        <c:crossBetween val="midCat"/>
      </c:valAx>
      <c:valAx>
        <c:axId val="19405622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09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1196400271"/>
        <c:axId val="1196399439"/>
      </c:scatterChart>
      <c:valAx>
        <c:axId val="1196400271"/>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399439"/>
        <c:crosses val="autoZero"/>
        <c:crossBetween val="midCat"/>
      </c:valAx>
      <c:valAx>
        <c:axId val="11963994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4002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1302716527"/>
        <c:axId val="1302717359"/>
      </c:scatterChart>
      <c:valAx>
        <c:axId val="1302716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7359"/>
        <c:crosses val="autoZero"/>
        <c:crossBetween val="midCat"/>
      </c:valAx>
      <c:valAx>
        <c:axId val="13027173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1381623727"/>
        <c:axId val="1381624975"/>
      </c:scatterChart>
      <c:valAx>
        <c:axId val="1381623727"/>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4975"/>
        <c:crosses val="autoZero"/>
        <c:crossBetween val="midCat"/>
      </c:valAx>
      <c:valAx>
        <c:axId val="13816249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37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1302718607"/>
        <c:axId val="1302716527"/>
      </c:scatterChart>
      <c:valAx>
        <c:axId val="130271860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valAx>
        <c:axId val="130271652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8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1832205311"/>
        <c:axId val="1832208639"/>
      </c:scatterChart>
      <c:valAx>
        <c:axId val="1832205311"/>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8639"/>
        <c:crosses val="autoZero"/>
        <c:crossBetween val="midCat"/>
      </c:valAx>
      <c:valAx>
        <c:axId val="18322086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531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1303602159"/>
        <c:axId val="1303600495"/>
      </c:scatterChart>
      <c:valAx>
        <c:axId val="1303602159"/>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0495"/>
        <c:crosses val="autoZero"/>
        <c:crossBetween val="midCat"/>
      </c:valAx>
      <c:valAx>
        <c:axId val="13036004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1047750</xdr:colOff>
          <xdr:row>2</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4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4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4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4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4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4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895350</xdr:colOff>
          <xdr:row>3</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7B04EB-66A0-4341-9771-1FD43653C50C}" name="Tests" displayName="Tests" ref="B14:U214" totalsRowShown="0" headerRowDxfId="56" dataDxfId="54" headerRowBorderDxfId="55" tableBorderDxfId="53" totalsRowBorderDxfId="52">
  <autoFilter ref="B14:U214" xr:uid="{AA7B04EB-66A0-4341-9771-1FD43653C50C}"/>
  <sortState xmlns:xlrd2="http://schemas.microsoft.com/office/spreadsheetml/2017/richdata2" ref="B15:U214">
    <sortCondition ref="C14:C214"/>
  </sortState>
  <tableColumns count="20">
    <tableColumn id="2" xr3:uid="{7BD45304-7DCD-4FE1-87D6-ED5FE38F64B3}" name="File Size" dataDxfId="51"/>
    <tableColumn id="17" xr3:uid="{0274EA37-179C-4B3B-A1C9-4FF870F07628}" name="TestNo" dataDxfId="50"/>
    <tableColumn id="3" xr3:uid="{861F0434-521B-4486-96EB-11210D28A649}" name="FileName" dataDxfId="49"/>
    <tableColumn id="4" xr3:uid="{73BAD586-F792-467D-93BE-365E171D2905}" name="ConvertTypes" dataDxfId="48"/>
    <tableColumn id="5" xr3:uid="{AFE18E19-BAA4-408C-B594-F6F5CE6072E2}" name="Delimiter" dataDxfId="47"/>
    <tableColumn id="6" xr3:uid="{1D60ED3A-6C85-4E51-AFC6-E8B21A54B83F}" name="IgnoreRepeated" dataDxfId="46"/>
    <tableColumn id="7" xr3:uid="{0EB858F2-EB3F-4E38-A22D-35AD966720B1}" name="DateFormat" dataDxfId="45"/>
    <tableColumn id="8" xr3:uid="{3F295DC4-6496-4579-BD3D-4E7BB02C40AE}" name="Comment" dataDxfId="44"/>
    <tableColumn id="1" xr3:uid="{35AD0B15-8DF7-4A2D-A339-2C9F3F0337D3}" name="IgnoreEmptyLines" dataDxfId="43"/>
    <tableColumn id="20" xr3:uid="{CB00B580-6750-46E3-A668-80075BB9623A}" name="HeaderRowNum" dataDxfId="42"/>
    <tableColumn id="9" xr3:uid="{788FDAFC-A8CF-46C4-90AE-BE337028930D}" name="SkipToRow" dataDxfId="41"/>
    <tableColumn id="10" xr3:uid="{F00D66D5-FB9F-4412-9552-E7F6E3F184F7}" name="SkipToCol" dataDxfId="40"/>
    <tableColumn id="11" xr3:uid="{2FACE1D6-3CA2-489F-B1D2-75E539FBB36E}" name="NumRows" dataDxfId="39"/>
    <tableColumn id="12" xr3:uid="{4FD86CBE-1D42-4E7F-B6D5-08CDA9500663}" name="NumCols" dataDxfId="38"/>
    <tableColumn id="19" xr3:uid="{6C4B751B-31C5-4B5E-997B-190DE9FBCB29}" name="TrueStrings" dataDxfId="37"/>
    <tableColumn id="18" xr3:uid="{532430DF-54E3-4811-BCDB-86D723AE8FF6}" name="FalseStrings" dataDxfId="36"/>
    <tableColumn id="13" xr3:uid="{86D68B3D-FB6A-42C1-B6BC-C15193F8CE1D}" name="MissingStrings" dataDxfId="35"/>
    <tableColumn id="14" xr3:uid="{33117371-AD91-493D-9A19-4EBB17C61C95}" name="Encoding" dataDxfId="34"/>
    <tableColumn id="15" xr3:uid="{AF39713F-4C5B-43A8-90C7-95E589307608}" name="DecimalSeparator" dataDxfId="33"/>
    <tableColumn id="16" xr3:uid="{37CD4E9B-8BB2-4722-90D7-0FB31FC8E545}" name="Notes" dataDxfId="32"/>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drawing" Target="../drawings/drawing3.xml"/><Relationship Id="rId3" Type="http://schemas.openxmlformats.org/officeDocument/2006/relationships/hyperlink" Target="https://docs.python.org/3/library/csv.html" TargetMode="External"/><Relationship Id="rId7" Type="http://schemas.openxmlformats.org/officeDocument/2006/relationships/printerSettings" Target="../printerSettings/printerSettings7.bin"/><Relationship Id="rId2" Type="http://schemas.openxmlformats.org/officeDocument/2006/relationships/hyperlink" Target="https://github.com/ws-garcia/VBA-CSV-interface" TargetMode="External"/><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5" Type="http://schemas.openxmlformats.org/officeDocument/2006/relationships/hyperlink" Target="https://www.rdocumentation.org/packages/data.table/versions/1.14.0/topics/fread" TargetMode="External"/><Relationship Id="rId10" Type="http://schemas.openxmlformats.org/officeDocument/2006/relationships/ctrlProp" Target="../ctrlProps/ctrlProp3.xml"/><Relationship Id="rId4" Type="http://schemas.openxmlformats.org/officeDocument/2006/relationships/hyperlink" Target="https://csv.juliadata.org/stable/" TargetMode="External"/><Relationship Id="rId9"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4CCCD-AC96-4BB7-9ECA-A3FB0BD853FA}">
  <sheetPr codeName="shDemo"/>
  <dimension ref="A1:N52"/>
  <sheetViews>
    <sheetView showGridLines="0" showRowColHeaders="0" tabSelected="1" zoomScale="99" zoomScaleNormal="99" workbookViewId="0"/>
  </sheetViews>
  <sheetFormatPr defaultRowHeight="14.25" x14ac:dyDescent="0.45"/>
  <cols>
    <col min="1" max="1" width="3.59765625" customWidth="1"/>
    <col min="2" max="3" width="23.59765625" customWidth="1"/>
    <col min="4" max="4" width="2.59765625" customWidth="1"/>
    <col min="5" max="5" width="17.7304687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563</v>
      </c>
    </row>
    <row r="3" spans="1:14" x14ac:dyDescent="0.45">
      <c r="B3" s="3" t="s">
        <v>0</v>
      </c>
    </row>
    <row r="4" spans="1:14" x14ac:dyDescent="0.45">
      <c r="B4" s="4" t="s">
        <v>2</v>
      </c>
      <c r="C4" s="4"/>
    </row>
    <row r="5" spans="1:14" x14ac:dyDescent="0.45">
      <c r="B5" s="8" t="s">
        <v>222</v>
      </c>
      <c r="C5" s="8"/>
    </row>
    <row r="6" spans="1:14" x14ac:dyDescent="0.45">
      <c r="B6" s="7" t="s">
        <v>5</v>
      </c>
      <c r="C6" s="7"/>
    </row>
    <row r="7" spans="1:14" x14ac:dyDescent="0.45">
      <c r="B7" s="6" t="s">
        <v>3</v>
      </c>
      <c r="C7" s="6"/>
    </row>
    <row r="8" spans="1:14" x14ac:dyDescent="0.45">
      <c r="B8" s="53" t="s">
        <v>221</v>
      </c>
      <c r="C8" s="53"/>
    </row>
    <row r="9" spans="1:14" x14ac:dyDescent="0.45">
      <c r="B9" s="52" t="s">
        <v>331</v>
      </c>
      <c r="C9" s="52"/>
    </row>
    <row r="10" spans="1:14" x14ac:dyDescent="0.45">
      <c r="C10" s="5"/>
      <c r="M10" s="3" t="s">
        <v>6</v>
      </c>
    </row>
    <row r="11" spans="1:14" x14ac:dyDescent="0.45">
      <c r="B11" s="2" t="s">
        <v>7</v>
      </c>
      <c r="E11" s="3" t="s">
        <v>8</v>
      </c>
      <c r="G11" s="2" t="s">
        <v>566</v>
      </c>
      <c r="M11" s="10" t="b">
        <f ca="1">AND(ROWS(B13:C52)=ROWS(_xlfn.ANCHORARRAY(G13)),COLUMNS(B13:C52)=COLUMNS(_xlfn.ANCHORARRAY(G13)),AND(_xlfn.ANCHORARRAY(M13)))</f>
        <v>1</v>
      </c>
    </row>
    <row r="12" spans="1:14" x14ac:dyDescent="0.45">
      <c r="G12" s="2" t="s">
        <v>565</v>
      </c>
      <c r="J12" s="2" t="s">
        <v>564</v>
      </c>
      <c r="M12" t="s">
        <v>9</v>
      </c>
    </row>
    <row r="13" spans="1:14" x14ac:dyDescent="0.45">
      <c r="B13" s="69" t="str" cm="1">
        <f t="array" aca="1" ref="B13:C52" ca="1">RandomVariants(40,2,TRUE,FALSE,"Windows")</f>
        <v>2023-May-06</v>
      </c>
      <c r="C13" s="69" t="str">
        <f ca="1"/>
        <v>-2.44939303940382E-05</v>
      </c>
      <c r="E13" s="9" t="str" cm="1">
        <f t="array" aca="1" ref="E13" ca="1">CSVWrite(Data,"")</f>
        <v xml:space="preserve">"2023-May-06","-2.44939303940382E-05"
"TRUE","FALSE"
"1974-Jul-16",57076
"TRUE",#UNKNOWN!
False,44740
"TRUE","-9.55053597743791E-02"
"-427.31352981488","kVyr6_x7_x000D_
z^#U++h;"
"&lt;uxE:00[F","2002-Aug-16"
"-8.89536247911694E-07","-3.458336312258E-10"
0,-122577.102958343
"ZYH+S_rk$_x000D_
H^NOKAF:",-3350704042.73829
38900,""
-51082,31.6258462107551
877090,"2020-Aug-11"
29491,"TRUE"
"FALSE",0
True,True
"""Q\R",0
True,"2015-Jun-04"
"`tQ*","TRUE"
"",""
-3.182316509156E-04,"2.13576766915843E-07"
-112275,"d:]9*%&gt;h&lt;7L8@&amp;L4nV"
#FIELD!,""
False,60648
846890,"-6.31772975315685E-04"
"",-5538145102.50916
True,"22014609.73985"
56515,"Here's a carriage return (ascii 13):_x000D_and here's a line feed (ascii 10):
and here's both together:_x000D_
"
"2042-Mar-11",#FIELD!
"",50964
-154163,""
"FALSE",44163
-4.92135020082535,"2058-Aug-30"
36618,"Q6UB"
0,""
2375.21777620191,"-297200.813701261"
"TRUE",#BLOCKED!
False,42501
-769060,-903762
</v>
      </c>
      <c r="F13" s="15" t="s">
        <v>94</v>
      </c>
      <c r="G13" s="69" t="str" cm="1">
        <f t="array" aca="1" ref="G13:H52" ca="1">CSVRead(CSVContents,FALSE)</f>
        <v>2023-May-06</v>
      </c>
      <c r="H13" s="69" t="str">
        <f ca="1"/>
        <v>-2.44939303940382E-05</v>
      </c>
      <c r="J13" s="69" t="str" cm="1">
        <f t="array" aca="1" ref="J13:K52" ca="1">CSVRead(CSVContents,"NDBE")</f>
        <v>2023-May-06</v>
      </c>
      <c r="K13" s="69" t="str">
        <f ca="1"/>
        <v>-2.44939303940382E-05</v>
      </c>
      <c r="M13" s="10" t="b" cm="1">
        <f t="array" aca="1" ref="M13:N52" ca="1">ArrayEquals(Data,_xlfn.ANCHORARRAY(J13))</f>
        <v>1</v>
      </c>
      <c r="N13" s="11" t="b">
        <f ca="1"/>
        <v>1</v>
      </c>
    </row>
    <row r="14" spans="1:14" x14ac:dyDescent="0.45">
      <c r="B14" s="69" t="str">
        <f ca="1"/>
        <v>TRUE</v>
      </c>
      <c r="C14" s="69" t="str">
        <f ca="1"/>
        <v>FALSE</v>
      </c>
      <c r="G14" s="69" t="str">
        <f ca="1"/>
        <v>TRUE</v>
      </c>
      <c r="H14" s="69" t="str">
        <f ca="1"/>
        <v>FALSE</v>
      </c>
      <c r="J14" s="69" t="str">
        <f ca="1"/>
        <v>TRUE</v>
      </c>
      <c r="K14" s="69" t="str">
        <f ca="1"/>
        <v>FALSE</v>
      </c>
      <c r="M14" s="11" t="b">
        <f ca="1"/>
        <v>1</v>
      </c>
      <c r="N14" s="11" t="b">
        <f ca="1"/>
        <v>1</v>
      </c>
    </row>
    <row r="15" spans="1:14" x14ac:dyDescent="0.45">
      <c r="B15" s="69" t="str">
        <f ca="1"/>
        <v>1974-Jul-16</v>
      </c>
      <c r="C15" s="69">
        <f ca="1"/>
        <v>57076</v>
      </c>
      <c r="G15" s="69" t="str">
        <f ca="1"/>
        <v>1974-Jul-16</v>
      </c>
      <c r="H15" s="69" t="str">
        <f ca="1"/>
        <v>57076</v>
      </c>
      <c r="J15" s="69" t="str">
        <f ca="1"/>
        <v>1974-Jul-16</v>
      </c>
      <c r="K15" s="69">
        <f ca="1"/>
        <v>57076</v>
      </c>
      <c r="M15" s="11" t="b">
        <f ca="1"/>
        <v>1</v>
      </c>
      <c r="N15" s="11" t="b">
        <f ca="1"/>
        <v>1</v>
      </c>
    </row>
    <row r="16" spans="1:14" x14ac:dyDescent="0.45">
      <c r="B16" s="69" t="str">
        <f ca="1"/>
        <v>TRUE</v>
      </c>
      <c r="C16" s="69" t="str">
        <f ca="1"/>
        <v/>
      </c>
      <c r="G16" s="69" t="str">
        <f ca="1"/>
        <v>TRUE</v>
      </c>
      <c r="H16" s="69" t="str">
        <f ca="1"/>
        <v>#UNKNOWN!</v>
      </c>
      <c r="J16" s="69" t="str">
        <f ca="1"/>
        <v>TRUE</v>
      </c>
      <c r="K16" s="69" t="str">
        <f ca="1"/>
        <v/>
      </c>
      <c r="M16" s="11" t="b">
        <f ca="1"/>
        <v>1</v>
      </c>
      <c r="N16" s="11" t="b">
        <f ca="1"/>
        <v>1</v>
      </c>
    </row>
    <row r="17" spans="2:14" x14ac:dyDescent="0.45">
      <c r="B17" s="69" t="b">
        <f ca="1"/>
        <v>0</v>
      </c>
      <c r="C17" s="69">
        <f ca="1"/>
        <v>44740</v>
      </c>
      <c r="G17" s="69" t="str">
        <f ca="1"/>
        <v>False</v>
      </c>
      <c r="H17" s="69" t="str">
        <f ca="1"/>
        <v>44740</v>
      </c>
      <c r="J17" s="69" t="b">
        <f ca="1"/>
        <v>0</v>
      </c>
      <c r="K17" s="69">
        <f ca="1"/>
        <v>44740</v>
      </c>
      <c r="M17" s="11" t="b">
        <f ca="1"/>
        <v>1</v>
      </c>
      <c r="N17" s="11" t="b">
        <f ca="1"/>
        <v>1</v>
      </c>
    </row>
    <row r="18" spans="2:14" x14ac:dyDescent="0.45">
      <c r="B18" s="69" t="str">
        <f ca="1"/>
        <v>TRUE</v>
      </c>
      <c r="C18" s="69" t="str">
        <f ca="1"/>
        <v>-9.55053597743791E-02</v>
      </c>
      <c r="G18" s="69" t="str">
        <f ca="1"/>
        <v>TRUE</v>
      </c>
      <c r="H18" s="69" t="str">
        <f ca="1"/>
        <v>-9.55053597743791E-02</v>
      </c>
      <c r="J18" s="69" t="str">
        <f ca="1"/>
        <v>TRUE</v>
      </c>
      <c r="K18" s="69" t="str">
        <f ca="1"/>
        <v>-9.55053597743791E-02</v>
      </c>
      <c r="M18" s="11" t="b">
        <f ca="1"/>
        <v>1</v>
      </c>
      <c r="N18" s="11" t="b">
        <f ca="1"/>
        <v>1</v>
      </c>
    </row>
    <row r="19" spans="2:14" x14ac:dyDescent="0.45">
      <c r="B19" s="69" t="str">
        <f ca="1"/>
        <v>-427.31352981488</v>
      </c>
      <c r="C19" s="69" t="str">
        <f ca="1"/>
        <v>kVyr6_x7_x000D_
z^#U++h;</v>
      </c>
      <c r="G19" s="69" t="str">
        <f ca="1"/>
        <v>-427.31352981488</v>
      </c>
      <c r="H19" s="69" t="str">
        <f ca="1"/>
        <v>kVyr6_x7_x000D_
z^#U++h;</v>
      </c>
      <c r="J19" s="69" t="str">
        <f ca="1"/>
        <v>-427.31352981488</v>
      </c>
      <c r="K19" s="69" t="str">
        <f ca="1"/>
        <v>kVyr6_x7_x000D_
z^#U++h;</v>
      </c>
      <c r="M19" s="11" t="b">
        <f ca="1"/>
        <v>1</v>
      </c>
      <c r="N19" s="11" t="b">
        <f ca="1"/>
        <v>1</v>
      </c>
    </row>
    <row r="20" spans="2:14" x14ac:dyDescent="0.45">
      <c r="B20" s="69" t="str">
        <f ca="1"/>
        <v>&lt;uxE:00[F</v>
      </c>
      <c r="C20" s="69" t="str">
        <f ca="1"/>
        <v>2002-Aug-16</v>
      </c>
      <c r="G20" s="69" t="str">
        <f ca="1"/>
        <v>&lt;uxE:00[F</v>
      </c>
      <c r="H20" s="69" t="str">
        <f ca="1"/>
        <v>2002-Aug-16</v>
      </c>
      <c r="J20" s="69" t="str">
        <f ca="1"/>
        <v>&lt;uxE:00[F</v>
      </c>
      <c r="K20" s="69" t="str">
        <f ca="1"/>
        <v>2002-Aug-16</v>
      </c>
      <c r="M20" s="11" t="b">
        <f ca="1"/>
        <v>1</v>
      </c>
      <c r="N20" s="11" t="b">
        <f ca="1"/>
        <v>1</v>
      </c>
    </row>
    <row r="21" spans="2:14" x14ac:dyDescent="0.45">
      <c r="B21" s="69" t="str">
        <f ca="1"/>
        <v>-8.89536247911694E-07</v>
      </c>
      <c r="C21" s="69" t="str">
        <f ca="1"/>
        <v>-3.458336312258E-10</v>
      </c>
      <c r="G21" s="69" t="str">
        <f ca="1"/>
        <v>-8.89536247911694E-07</v>
      </c>
      <c r="H21" s="69" t="str">
        <f ca="1"/>
        <v>-3.458336312258E-10</v>
      </c>
      <c r="J21" s="69" t="str">
        <f ca="1"/>
        <v>-8.89536247911694E-07</v>
      </c>
      <c r="K21" s="69" t="str">
        <f ca="1"/>
        <v>-3.458336312258E-10</v>
      </c>
      <c r="M21" s="11" t="b">
        <f ca="1"/>
        <v>1</v>
      </c>
      <c r="N21" s="11" t="b">
        <f ca="1"/>
        <v>1</v>
      </c>
    </row>
    <row r="22" spans="2:14" x14ac:dyDescent="0.45">
      <c r="B22" s="69">
        <f ca="1"/>
        <v>0</v>
      </c>
      <c r="C22" s="69">
        <f ca="1"/>
        <v>-122577.10295834301</v>
      </c>
      <c r="G22" s="69" t="str">
        <f ca="1"/>
        <v>0</v>
      </c>
      <c r="H22" s="69" t="str">
        <f ca="1"/>
        <v>-122577.102958343</v>
      </c>
      <c r="J22" s="69">
        <f ca="1"/>
        <v>0</v>
      </c>
      <c r="K22" s="69">
        <f ca="1"/>
        <v>-122577.10295834301</v>
      </c>
      <c r="M22" s="11" t="b">
        <f ca="1"/>
        <v>1</v>
      </c>
      <c r="N22" s="11" t="b">
        <f ca="1"/>
        <v>1</v>
      </c>
    </row>
    <row r="23" spans="2:14" x14ac:dyDescent="0.45">
      <c r="B23" s="69" t="str">
        <f ca="1"/>
        <v>ZYH+S_rk$_x000D_
H^NOKAF:</v>
      </c>
      <c r="C23" s="69">
        <f ca="1"/>
        <v>-3350704042.7382898</v>
      </c>
      <c r="G23" s="69" t="str">
        <f ca="1"/>
        <v>ZYH+S_rk$_x000D_
H^NOKAF:</v>
      </c>
      <c r="H23" s="69" t="str">
        <f ca="1"/>
        <v>-3350704042.73829</v>
      </c>
      <c r="J23" s="69" t="str">
        <f ca="1"/>
        <v>ZYH+S_rk$_x000D_
H^NOKAF:</v>
      </c>
      <c r="K23" s="69">
        <f ca="1"/>
        <v>-3350704042.7382898</v>
      </c>
      <c r="M23" s="11" t="b">
        <f ca="1"/>
        <v>1</v>
      </c>
      <c r="N23" s="11" t="b">
        <f ca="1"/>
        <v>1</v>
      </c>
    </row>
    <row r="24" spans="2:14" x14ac:dyDescent="0.45">
      <c r="B24" s="69">
        <f ca="1"/>
        <v>38900</v>
      </c>
      <c r="C24" s="69" t="str">
        <f ca="1"/>
        <v/>
      </c>
      <c r="G24" s="69" t="str">
        <f ca="1"/>
        <v>38900</v>
      </c>
      <c r="H24" s="69" t="str">
        <f ca="1"/>
        <v/>
      </c>
      <c r="J24" s="69">
        <f ca="1"/>
        <v>38900</v>
      </c>
      <c r="K24" s="69" t="str">
        <f ca="1"/>
        <v/>
      </c>
      <c r="M24" s="11" t="b">
        <f ca="1"/>
        <v>1</v>
      </c>
      <c r="N24" s="11" t="b">
        <f ca="1"/>
        <v>1</v>
      </c>
    </row>
    <row r="25" spans="2:14" x14ac:dyDescent="0.45">
      <c r="B25" s="69">
        <f ca="1"/>
        <v>-51082</v>
      </c>
      <c r="C25" s="69">
        <f ca="1"/>
        <v>31.6258462107551</v>
      </c>
      <c r="G25" s="69" t="str">
        <f ca="1"/>
        <v>-51082</v>
      </c>
      <c r="H25" s="69" t="str">
        <f ca="1"/>
        <v>31.6258462107551</v>
      </c>
      <c r="J25" s="69">
        <f ca="1"/>
        <v>-51082</v>
      </c>
      <c r="K25" s="69">
        <f ca="1"/>
        <v>31.6258462107551</v>
      </c>
      <c r="M25" s="11" t="b">
        <f ca="1"/>
        <v>1</v>
      </c>
      <c r="N25" s="11" t="b">
        <f ca="1"/>
        <v>1</v>
      </c>
    </row>
    <row r="26" spans="2:14" x14ac:dyDescent="0.45">
      <c r="B26" s="69">
        <f ca="1"/>
        <v>877090</v>
      </c>
      <c r="C26" s="69" t="str">
        <f ca="1"/>
        <v>2020-Aug-11</v>
      </c>
      <c r="G26" s="69" t="str">
        <f ca="1"/>
        <v>877090</v>
      </c>
      <c r="H26" s="69" t="str">
        <f ca="1"/>
        <v>2020-Aug-11</v>
      </c>
      <c r="J26" s="69">
        <f ca="1"/>
        <v>877090</v>
      </c>
      <c r="K26" s="69" t="str">
        <f ca="1"/>
        <v>2020-Aug-11</v>
      </c>
      <c r="M26" s="11" t="b">
        <f ca="1"/>
        <v>1</v>
      </c>
      <c r="N26" s="11" t="b">
        <f ca="1"/>
        <v>1</v>
      </c>
    </row>
    <row r="27" spans="2:14" x14ac:dyDescent="0.45">
      <c r="B27" s="69">
        <f ca="1"/>
        <v>29491</v>
      </c>
      <c r="C27" s="69" t="str">
        <f ca="1"/>
        <v>TRUE</v>
      </c>
      <c r="G27" s="69" t="str">
        <f ca="1"/>
        <v>29491</v>
      </c>
      <c r="H27" s="69" t="str">
        <f ca="1"/>
        <v>TRUE</v>
      </c>
      <c r="J27" s="69">
        <f ca="1"/>
        <v>29491</v>
      </c>
      <c r="K27" s="69" t="str">
        <f ca="1"/>
        <v>TRUE</v>
      </c>
      <c r="M27" s="11" t="b">
        <f ca="1"/>
        <v>1</v>
      </c>
      <c r="N27" s="11" t="b">
        <f ca="1"/>
        <v>1</v>
      </c>
    </row>
    <row r="28" spans="2:14" x14ac:dyDescent="0.45">
      <c r="B28" s="69" t="str">
        <f ca="1"/>
        <v>FALSE</v>
      </c>
      <c r="C28" s="69">
        <f ca="1"/>
        <v>0</v>
      </c>
      <c r="G28" s="69" t="str">
        <f ca="1"/>
        <v>FALSE</v>
      </c>
      <c r="H28" s="69" t="str">
        <f ca="1"/>
        <v>0</v>
      </c>
      <c r="J28" s="69" t="str">
        <f ca="1"/>
        <v>FALSE</v>
      </c>
      <c r="K28" s="69">
        <f ca="1"/>
        <v>0</v>
      </c>
      <c r="M28" s="11" t="b">
        <f ca="1"/>
        <v>1</v>
      </c>
      <c r="N28" s="11" t="b">
        <f ca="1"/>
        <v>1</v>
      </c>
    </row>
    <row r="29" spans="2:14" x14ac:dyDescent="0.45">
      <c r="B29" s="69" t="b">
        <f ca="1"/>
        <v>1</v>
      </c>
      <c r="C29" s="69" t="b">
        <f ca="1"/>
        <v>1</v>
      </c>
      <c r="G29" s="69" t="str">
        <f ca="1"/>
        <v>True</v>
      </c>
      <c r="H29" s="69" t="str">
        <f ca="1"/>
        <v>True</v>
      </c>
      <c r="J29" s="69" t="b">
        <f ca="1"/>
        <v>1</v>
      </c>
      <c r="K29" s="69" t="b">
        <f ca="1"/>
        <v>1</v>
      </c>
      <c r="M29" s="11" t="b">
        <f ca="1"/>
        <v>1</v>
      </c>
      <c r="N29" s="11" t="b">
        <f ca="1"/>
        <v>1</v>
      </c>
    </row>
    <row r="30" spans="2:14" x14ac:dyDescent="0.45">
      <c r="B30" s="69" t="str">
        <f ca="1"/>
        <v>"Q\R</v>
      </c>
      <c r="C30" s="69">
        <f ca="1"/>
        <v>0</v>
      </c>
      <c r="G30" s="69" t="str">
        <f ca="1"/>
        <v>"Q\R</v>
      </c>
      <c r="H30" s="69" t="str">
        <f ca="1"/>
        <v>0</v>
      </c>
      <c r="J30" s="69" t="str">
        <f ca="1"/>
        <v>"Q\R</v>
      </c>
      <c r="K30" s="69">
        <f ca="1"/>
        <v>0</v>
      </c>
      <c r="M30" s="11" t="b">
        <f ca="1"/>
        <v>1</v>
      </c>
      <c r="N30" s="11" t="b">
        <f ca="1"/>
        <v>1</v>
      </c>
    </row>
    <row r="31" spans="2:14" x14ac:dyDescent="0.45">
      <c r="B31" s="69" t="b">
        <f ca="1"/>
        <v>1</v>
      </c>
      <c r="C31" s="69" t="str">
        <f ca="1"/>
        <v>2015-Jun-04</v>
      </c>
      <c r="G31" s="69" t="str">
        <f ca="1"/>
        <v>True</v>
      </c>
      <c r="H31" s="69" t="str">
        <f ca="1"/>
        <v>2015-Jun-04</v>
      </c>
      <c r="J31" s="69" t="b">
        <f ca="1"/>
        <v>1</v>
      </c>
      <c r="K31" s="69" t="str">
        <f ca="1"/>
        <v>2015-Jun-04</v>
      </c>
      <c r="M31" s="11" t="b">
        <f ca="1"/>
        <v>1</v>
      </c>
      <c r="N31" s="11" t="b">
        <f ca="1"/>
        <v>1</v>
      </c>
    </row>
    <row r="32" spans="2:14" x14ac:dyDescent="0.45">
      <c r="B32" s="69" t="str">
        <f ca="1"/>
        <v>`tQ*</v>
      </c>
      <c r="C32" s="69" t="str">
        <f ca="1"/>
        <v>TRUE</v>
      </c>
      <c r="G32" s="69" t="str">
        <f ca="1"/>
        <v>`tQ*</v>
      </c>
      <c r="H32" s="69" t="str">
        <f ca="1"/>
        <v>TRUE</v>
      </c>
      <c r="J32" s="69" t="str">
        <f ca="1"/>
        <v>`tQ*</v>
      </c>
      <c r="K32" s="69" t="str">
        <f ca="1"/>
        <v>TRUE</v>
      </c>
      <c r="M32" s="11" t="b">
        <f ca="1"/>
        <v>1</v>
      </c>
      <c r="N32" s="11" t="b">
        <f ca="1"/>
        <v>1</v>
      </c>
    </row>
    <row r="33" spans="2:14" x14ac:dyDescent="0.45">
      <c r="B33" s="69" t="str">
        <f ca="1"/>
        <v/>
      </c>
      <c r="C33" s="69" t="str">
        <f ca="1"/>
        <v/>
      </c>
      <c r="G33" s="69" t="str">
        <f ca="1"/>
        <v/>
      </c>
      <c r="H33" s="69" t="str">
        <f ca="1"/>
        <v/>
      </c>
      <c r="J33" s="69" t="str">
        <f ca="1"/>
        <v/>
      </c>
      <c r="K33" s="69" t="str">
        <f ca="1"/>
        <v/>
      </c>
      <c r="M33" s="11" t="b">
        <f ca="1"/>
        <v>1</v>
      </c>
      <c r="N33" s="11" t="b">
        <f ca="1"/>
        <v>1</v>
      </c>
    </row>
    <row r="34" spans="2:14" x14ac:dyDescent="0.45">
      <c r="B34" s="69">
        <f ca="1"/>
        <v>-3.1823165091559999E-4</v>
      </c>
      <c r="C34" s="69" t="str">
        <f ca="1"/>
        <v>2.13576766915843E-07</v>
      </c>
      <c r="G34" s="69" t="str">
        <f ca="1"/>
        <v>-3.182316509156E-04</v>
      </c>
      <c r="H34" s="69" t="str">
        <f ca="1"/>
        <v>2.13576766915843E-07</v>
      </c>
      <c r="J34" s="69">
        <f ca="1"/>
        <v>-3.1823165091559999E-4</v>
      </c>
      <c r="K34" s="69" t="str">
        <f ca="1"/>
        <v>2.13576766915843E-07</v>
      </c>
      <c r="M34" s="11" t="b">
        <f ca="1"/>
        <v>1</v>
      </c>
      <c r="N34" s="11" t="b">
        <f ca="1"/>
        <v>1</v>
      </c>
    </row>
    <row r="35" spans="2:14" x14ac:dyDescent="0.45">
      <c r="B35" s="69">
        <f ca="1"/>
        <v>-112275</v>
      </c>
      <c r="C35" s="69" t="str">
        <f ca="1"/>
        <v>d:]9*%&gt;h&lt;7L8@&amp;L4nV</v>
      </c>
      <c r="G35" s="69" t="str">
        <f ca="1"/>
        <v>-112275</v>
      </c>
      <c r="H35" s="69" t="str">
        <f ca="1"/>
        <v>d:]9*%&gt;h&lt;7L8@&amp;L4nV</v>
      </c>
      <c r="J35" s="69">
        <f ca="1"/>
        <v>-112275</v>
      </c>
      <c r="K35" s="69" t="str">
        <f ca="1"/>
        <v>d:]9*%&gt;h&lt;7L8@&amp;L4nV</v>
      </c>
      <c r="M35" s="11" t="b">
        <f ca="1"/>
        <v>1</v>
      </c>
      <c r="N35" s="11" t="b">
        <f ca="1"/>
        <v>1</v>
      </c>
    </row>
    <row r="36" spans="2:14" x14ac:dyDescent="0.45">
      <c r="B36" s="69" t="str">
        <f ca="1"/>
        <v/>
      </c>
      <c r="C36" s="69" t="str">
        <f ca="1"/>
        <v/>
      </c>
      <c r="G36" s="69" t="str">
        <f ca="1"/>
        <v>#FIELD!</v>
      </c>
      <c r="H36" s="69" t="str">
        <f ca="1"/>
        <v/>
      </c>
      <c r="J36" s="69" t="str">
        <f ca="1"/>
        <v/>
      </c>
      <c r="K36" s="69" t="str">
        <f ca="1"/>
        <v/>
      </c>
      <c r="M36" s="11" t="b">
        <f ca="1"/>
        <v>1</v>
      </c>
      <c r="N36" s="11" t="b">
        <f ca="1"/>
        <v>1</v>
      </c>
    </row>
    <row r="37" spans="2:14" x14ac:dyDescent="0.45">
      <c r="B37" s="69" t="b">
        <f ca="1"/>
        <v>0</v>
      </c>
      <c r="C37" s="69">
        <f ca="1"/>
        <v>60648</v>
      </c>
      <c r="G37" s="69" t="str">
        <f ca="1"/>
        <v>False</v>
      </c>
      <c r="H37" s="69" t="str">
        <f ca="1"/>
        <v>60648</v>
      </c>
      <c r="J37" s="69" t="b">
        <f ca="1"/>
        <v>0</v>
      </c>
      <c r="K37" s="69">
        <f ca="1"/>
        <v>60648</v>
      </c>
      <c r="M37" s="11" t="b">
        <f ca="1"/>
        <v>1</v>
      </c>
      <c r="N37" s="11" t="b">
        <f ca="1"/>
        <v>1</v>
      </c>
    </row>
    <row r="38" spans="2:14" x14ac:dyDescent="0.45">
      <c r="B38" s="69">
        <f ca="1"/>
        <v>846890</v>
      </c>
      <c r="C38" s="69" t="str">
        <f ca="1"/>
        <v>-6.31772975315685E-04</v>
      </c>
      <c r="G38" s="69" t="str">
        <f ca="1"/>
        <v>846890</v>
      </c>
      <c r="H38" s="69" t="str">
        <f ca="1"/>
        <v>-6.31772975315685E-04</v>
      </c>
      <c r="J38" s="69">
        <f ca="1"/>
        <v>846890</v>
      </c>
      <c r="K38" s="69" t="str">
        <f ca="1"/>
        <v>-6.31772975315685E-04</v>
      </c>
      <c r="M38" s="11" t="b">
        <f ca="1"/>
        <v>1</v>
      </c>
      <c r="N38" s="11" t="b">
        <f ca="1"/>
        <v>1</v>
      </c>
    </row>
    <row r="39" spans="2:14" x14ac:dyDescent="0.45">
      <c r="B39" s="69" t="str">
        <f ca="1"/>
        <v/>
      </c>
      <c r="C39" s="69">
        <f ca="1"/>
        <v>-5538145102.50916</v>
      </c>
      <c r="G39" s="69" t="str">
        <f ca="1"/>
        <v/>
      </c>
      <c r="H39" s="69" t="str">
        <f ca="1"/>
        <v>-5538145102.50916</v>
      </c>
      <c r="J39" s="69" t="str">
        <f ca="1"/>
        <v/>
      </c>
      <c r="K39" s="69">
        <f ca="1"/>
        <v>-5538145102.50916</v>
      </c>
      <c r="M39" s="11" t="b">
        <f ca="1"/>
        <v>1</v>
      </c>
      <c r="N39" s="11" t="b">
        <f ca="1"/>
        <v>1</v>
      </c>
    </row>
    <row r="40" spans="2:14" x14ac:dyDescent="0.45">
      <c r="B40" s="69" t="b">
        <f ca="1"/>
        <v>1</v>
      </c>
      <c r="C40" s="69" t="str">
        <f ca="1"/>
        <v>22014609.73985</v>
      </c>
      <c r="G40" s="69" t="str">
        <f ca="1"/>
        <v>True</v>
      </c>
      <c r="H40" s="69" t="str">
        <f ca="1"/>
        <v>22014609.73985</v>
      </c>
      <c r="J40" s="69" t="b">
        <f ca="1"/>
        <v>1</v>
      </c>
      <c r="K40" s="69" t="str">
        <f ca="1"/>
        <v>22014609.73985</v>
      </c>
      <c r="M40" s="11" t="b">
        <f ca="1"/>
        <v>1</v>
      </c>
      <c r="N40" s="11" t="b">
        <f ca="1"/>
        <v>1</v>
      </c>
    </row>
    <row r="41" spans="2:14" x14ac:dyDescent="0.45">
      <c r="B41" s="69">
        <f ca="1"/>
        <v>56515</v>
      </c>
      <c r="C41" s="69" t="str">
        <f ca="1"/>
        <v xml:space="preserve">Here's a carriage return (ascii 13):_x000D_and here's a line feed (ascii 10):
and here's both together:_x000D_
</v>
      </c>
      <c r="G41" s="69" t="str">
        <f ca="1"/>
        <v>56515</v>
      </c>
      <c r="H41" s="69" t="str">
        <f ca="1"/>
        <v xml:space="preserve">Here's a carriage return (ascii 13):_x000D_and here's a line feed (ascii 10):
and here's both together:_x000D_
</v>
      </c>
      <c r="J41" s="69">
        <f ca="1"/>
        <v>56515</v>
      </c>
      <c r="K41" s="69" t="str">
        <f ca="1"/>
        <v xml:space="preserve">Here's a carriage return (ascii 13):_x000D_and here's a line feed (ascii 10):
and here's both together:_x000D_
</v>
      </c>
      <c r="M41" s="11" t="b">
        <f ca="1"/>
        <v>1</v>
      </c>
      <c r="N41" s="11" t="b">
        <f ca="1"/>
        <v>1</v>
      </c>
    </row>
    <row r="42" spans="2:14" x14ac:dyDescent="0.45">
      <c r="B42" s="69" t="str">
        <f ca="1"/>
        <v>2042-Mar-11</v>
      </c>
      <c r="C42" s="69" t="str">
        <f ca="1"/>
        <v/>
      </c>
      <c r="G42" s="69" t="str">
        <f ca="1"/>
        <v>2042-Mar-11</v>
      </c>
      <c r="H42" s="69" t="str">
        <f ca="1"/>
        <v>#FIELD!</v>
      </c>
      <c r="J42" s="69" t="str">
        <f ca="1"/>
        <v>2042-Mar-11</v>
      </c>
      <c r="K42" s="69" t="str">
        <f ca="1"/>
        <v/>
      </c>
      <c r="M42" s="11" t="b">
        <f ca="1"/>
        <v>1</v>
      </c>
      <c r="N42" s="11" t="b">
        <f ca="1"/>
        <v>1</v>
      </c>
    </row>
    <row r="43" spans="2:14" x14ac:dyDescent="0.45">
      <c r="B43" s="69" t="str">
        <f ca="1"/>
        <v/>
      </c>
      <c r="C43" s="69">
        <f ca="1"/>
        <v>50964</v>
      </c>
      <c r="G43" s="69" t="str">
        <f ca="1"/>
        <v/>
      </c>
      <c r="H43" s="69" t="str">
        <f ca="1"/>
        <v>50964</v>
      </c>
      <c r="J43" s="69" t="str">
        <f ca="1"/>
        <v/>
      </c>
      <c r="K43" s="69">
        <f ca="1"/>
        <v>50964</v>
      </c>
      <c r="M43" s="11" t="b">
        <f ca="1"/>
        <v>1</v>
      </c>
      <c r="N43" s="11" t="b">
        <f ca="1"/>
        <v>1</v>
      </c>
    </row>
    <row r="44" spans="2:14" x14ac:dyDescent="0.45">
      <c r="B44" s="69">
        <f ca="1"/>
        <v>-154163</v>
      </c>
      <c r="C44" s="69" t="str">
        <f ca="1"/>
        <v/>
      </c>
      <c r="G44" s="69" t="str">
        <f ca="1"/>
        <v>-154163</v>
      </c>
      <c r="H44" s="69" t="str">
        <f ca="1"/>
        <v/>
      </c>
      <c r="J44" s="69">
        <f ca="1"/>
        <v>-154163</v>
      </c>
      <c r="K44" s="69" t="str">
        <f ca="1"/>
        <v/>
      </c>
      <c r="M44" s="11" t="b">
        <f ca="1"/>
        <v>1</v>
      </c>
      <c r="N44" s="11" t="b">
        <f ca="1"/>
        <v>1</v>
      </c>
    </row>
    <row r="45" spans="2:14" x14ac:dyDescent="0.45">
      <c r="B45" s="69" t="str">
        <f ca="1"/>
        <v>FALSE</v>
      </c>
      <c r="C45" s="69">
        <f ca="1"/>
        <v>44163</v>
      </c>
      <c r="G45" s="69" t="str">
        <f ca="1"/>
        <v>FALSE</v>
      </c>
      <c r="H45" s="69" t="str">
        <f ca="1"/>
        <v>44163</v>
      </c>
      <c r="J45" s="69" t="str">
        <f ca="1"/>
        <v>FALSE</v>
      </c>
      <c r="K45" s="69">
        <f ca="1"/>
        <v>44163</v>
      </c>
      <c r="M45" s="11" t="b">
        <f ca="1"/>
        <v>1</v>
      </c>
      <c r="N45" s="11" t="b">
        <f ca="1"/>
        <v>1</v>
      </c>
    </row>
    <row r="46" spans="2:14" x14ac:dyDescent="0.45">
      <c r="B46" s="69">
        <f ca="1"/>
        <v>-4.9213502008253496</v>
      </c>
      <c r="C46" s="69" t="str">
        <f ca="1"/>
        <v>2058-Aug-30</v>
      </c>
      <c r="G46" s="69" t="str">
        <f ca="1"/>
        <v>-4.92135020082535</v>
      </c>
      <c r="H46" s="69" t="str">
        <f ca="1"/>
        <v>2058-Aug-30</v>
      </c>
      <c r="J46" s="69">
        <f ca="1"/>
        <v>-4.9213502008253496</v>
      </c>
      <c r="K46" s="69" t="str">
        <f ca="1"/>
        <v>2058-Aug-30</v>
      </c>
      <c r="M46" s="11" t="b">
        <f ca="1"/>
        <v>1</v>
      </c>
      <c r="N46" s="11" t="b">
        <f ca="1"/>
        <v>1</v>
      </c>
    </row>
    <row r="47" spans="2:14" x14ac:dyDescent="0.45">
      <c r="B47" s="69">
        <f ca="1"/>
        <v>36618</v>
      </c>
      <c r="C47" s="69" t="str">
        <f ca="1"/>
        <v>Q6UB</v>
      </c>
      <c r="G47" s="69" t="str">
        <f ca="1"/>
        <v>36618</v>
      </c>
      <c r="H47" s="69" t="str">
        <f ca="1"/>
        <v>Q6UB</v>
      </c>
      <c r="J47" s="69">
        <f ca="1"/>
        <v>36618</v>
      </c>
      <c r="K47" s="69" t="str">
        <f ca="1"/>
        <v>Q6UB</v>
      </c>
      <c r="M47" s="11" t="b">
        <f ca="1"/>
        <v>1</v>
      </c>
      <c r="N47" s="11" t="b">
        <f ca="1"/>
        <v>1</v>
      </c>
    </row>
    <row r="48" spans="2:14" x14ac:dyDescent="0.45">
      <c r="B48" s="69">
        <f ca="1"/>
        <v>0</v>
      </c>
      <c r="C48" s="69" t="str">
        <f ca="1"/>
        <v/>
      </c>
      <c r="G48" s="69" t="str">
        <f ca="1"/>
        <v>0</v>
      </c>
      <c r="H48" s="69" t="str">
        <f ca="1"/>
        <v/>
      </c>
      <c r="J48" s="69">
        <f ca="1"/>
        <v>0</v>
      </c>
      <c r="K48" s="69" t="str">
        <f ca="1"/>
        <v/>
      </c>
      <c r="M48" s="11" t="b">
        <f ca="1"/>
        <v>1</v>
      </c>
      <c r="N48" s="11" t="b">
        <f ca="1"/>
        <v>1</v>
      </c>
    </row>
    <row r="49" spans="2:14" x14ac:dyDescent="0.45">
      <c r="B49" s="69">
        <f ca="1"/>
        <v>2375.2177762019101</v>
      </c>
      <c r="C49" s="69" t="str">
        <f ca="1"/>
        <v>-297200.813701261</v>
      </c>
      <c r="G49" s="69" t="str">
        <f ca="1"/>
        <v>2375.21777620191</v>
      </c>
      <c r="H49" s="69" t="str">
        <f ca="1"/>
        <v>-297200.813701261</v>
      </c>
      <c r="J49" s="69">
        <f ca="1"/>
        <v>2375.2177762019101</v>
      </c>
      <c r="K49" s="69" t="str">
        <f ca="1"/>
        <v>-297200.813701261</v>
      </c>
      <c r="M49" s="11" t="b">
        <f ca="1"/>
        <v>1</v>
      </c>
      <c r="N49" s="11" t="b">
        <f ca="1"/>
        <v>1</v>
      </c>
    </row>
    <row r="50" spans="2:14" x14ac:dyDescent="0.45">
      <c r="B50" s="69" t="str">
        <f ca="1"/>
        <v>TRUE</v>
      </c>
      <c r="C50" s="69" t="str">
        <f ca="1"/>
        <v/>
      </c>
      <c r="G50" s="69" t="str">
        <f ca="1"/>
        <v>TRUE</v>
      </c>
      <c r="H50" s="69" t="str">
        <f ca="1"/>
        <v>#BLOCKED!</v>
      </c>
      <c r="J50" s="69" t="str">
        <f ca="1"/>
        <v>TRUE</v>
      </c>
      <c r="K50" s="69" t="str">
        <f ca="1"/>
        <v/>
      </c>
      <c r="M50" s="11" t="b">
        <f ca="1"/>
        <v>1</v>
      </c>
      <c r="N50" s="11" t="b">
        <f ca="1"/>
        <v>1</v>
      </c>
    </row>
    <row r="51" spans="2:14" x14ac:dyDescent="0.45">
      <c r="B51" s="69" t="b">
        <f ca="1"/>
        <v>0</v>
      </c>
      <c r="C51" s="69">
        <f ca="1"/>
        <v>42501</v>
      </c>
      <c r="G51" s="69" t="str">
        <f ca="1"/>
        <v>False</v>
      </c>
      <c r="H51" s="69" t="str">
        <f ca="1"/>
        <v>42501</v>
      </c>
      <c r="J51" s="69" t="b">
        <f ca="1"/>
        <v>0</v>
      </c>
      <c r="K51" s="69">
        <f ca="1"/>
        <v>42501</v>
      </c>
      <c r="M51" s="11" t="b">
        <f ca="1"/>
        <v>1</v>
      </c>
      <c r="N51" s="11" t="b">
        <f ca="1"/>
        <v>1</v>
      </c>
    </row>
    <row r="52" spans="2:14" x14ac:dyDescent="0.45">
      <c r="B52" s="69">
        <f ca="1"/>
        <v>-769060</v>
      </c>
      <c r="C52" s="69">
        <f ca="1"/>
        <v>-903762</v>
      </c>
      <c r="G52" s="69" t="str">
        <f ca="1"/>
        <v>-769060</v>
      </c>
      <c r="H52" s="69" t="str">
        <f ca="1"/>
        <v>-903762</v>
      </c>
      <c r="J52" s="69">
        <f ca="1"/>
        <v>-769060</v>
      </c>
      <c r="K52" s="69">
        <f ca="1"/>
        <v>-903762</v>
      </c>
      <c r="M52" s="11" t="b">
        <f ca="1"/>
        <v>1</v>
      </c>
      <c r="N52" s="11" t="b">
        <f ca="1"/>
        <v>1</v>
      </c>
    </row>
  </sheetData>
  <sheetProtection sheet="1" objects="1" scenarios="1"/>
  <conditionalFormatting sqref="M13:N52">
    <cfRule type="cellIs" dxfId="115" priority="75" operator="equal">
      <formula>FALSE</formula>
    </cfRule>
    <cfRule type="cellIs" dxfId="114" priority="76" operator="equal">
      <formula>TRUE</formula>
    </cfRule>
  </conditionalFormatting>
  <conditionalFormatting sqref="M11">
    <cfRule type="cellIs" dxfId="113" priority="73" operator="equal">
      <formula>FALSE</formula>
    </cfRule>
    <cfRule type="cellIs" dxfId="112" priority="74" operator="equal">
      <formula>TRUE</formula>
    </cfRule>
  </conditionalFormatting>
  <conditionalFormatting sqref="B13:C52">
    <cfRule type="expression" dxfId="111" priority="13">
      <formula>ISNUMBER(B13)</formula>
    </cfRule>
    <cfRule type="expression" dxfId="110" priority="14">
      <formula>ISLOGICAL(B13)</formula>
    </cfRule>
    <cfRule type="expression" dxfId="109" priority="15">
      <formula>ISERROR(B13)</formula>
    </cfRule>
    <cfRule type="expression" dxfId="108" priority="16">
      <formula>ISNUMBER(SEARCH(CHAR(10),B13))</formula>
    </cfRule>
    <cfRule type="expression" dxfId="107" priority="17">
      <formula>ISNUMBER(SEARCH("""",B13))</formula>
    </cfRule>
    <cfRule type="expression" dxfId="106" priority="18">
      <formula>ISTEXT(B13)</formula>
    </cfRule>
  </conditionalFormatting>
  <conditionalFormatting sqref="G13:H52">
    <cfRule type="expression" dxfId="105" priority="7">
      <formula>ISNUMBER(G13)</formula>
    </cfRule>
    <cfRule type="expression" dxfId="104" priority="8">
      <formula>ISLOGICAL(G13)</formula>
    </cfRule>
    <cfRule type="expression" dxfId="103" priority="9">
      <formula>ISERROR(G13)</formula>
    </cfRule>
    <cfRule type="expression" dxfId="102" priority="10">
      <formula>ISNUMBER(SEARCH(CHAR(10),G13))</formula>
    </cfRule>
    <cfRule type="expression" dxfId="101" priority="11">
      <formula>ISNUMBER(SEARCH("""",G13))</formula>
    </cfRule>
    <cfRule type="expression" dxfId="100" priority="12">
      <formula>ISTEXT(G13)</formula>
    </cfRule>
  </conditionalFormatting>
  <conditionalFormatting sqref="J13:K52">
    <cfRule type="expression" dxfId="99" priority="1">
      <formula>ISNUMBER(J13)</formula>
    </cfRule>
    <cfRule type="expression" dxfId="98" priority="2">
      <formula>ISLOGICAL(J13)</formula>
    </cfRule>
    <cfRule type="expression" dxfId="97" priority="3">
      <formula>ISERROR(J13)</formula>
    </cfRule>
    <cfRule type="expression" dxfId="96" priority="4">
      <formula>ISNUMBER(SEARCH(CHAR(10),J13))</formula>
    </cfRule>
    <cfRule type="expression" dxfId="95" priority="5">
      <formula>ISNUMBER(SEARCH("""",J13))</formula>
    </cfRule>
    <cfRule type="expression" dxfId="94"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50BC4-ADAE-47C1-ADB3-BE1511CDDD4C}">
  <sheetPr codeName="shColByCol"/>
  <dimension ref="B1:U22"/>
  <sheetViews>
    <sheetView showGridLines="0" showRowColHeaders="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265625" bestFit="1" customWidth="1"/>
    <col min="13" max="13" width="4.59765625" customWidth="1"/>
    <col min="14" max="14" width="7.3984375" bestFit="1" customWidth="1"/>
    <col min="15" max="21" width="18" bestFit="1" customWidth="1"/>
  </cols>
  <sheetData>
    <row r="1" spans="2:21" ht="28.5" x14ac:dyDescent="0.85">
      <c r="B1" s="1" t="s">
        <v>568</v>
      </c>
    </row>
    <row r="3" spans="2:21" x14ac:dyDescent="0.45">
      <c r="B3" s="3" t="s">
        <v>567</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85</v>
      </c>
    </row>
    <row r="6" spans="2:21" x14ac:dyDescent="0.45">
      <c r="B6" s="68" t="s">
        <v>360</v>
      </c>
      <c r="C6" s="68" t="s">
        <v>361</v>
      </c>
      <c r="D6" s="68" t="s">
        <v>362</v>
      </c>
      <c r="E6" s="68" t="s">
        <v>363</v>
      </c>
      <c r="F6" s="68" t="s">
        <v>364</v>
      </c>
      <c r="G6" s="68" t="s">
        <v>365</v>
      </c>
      <c r="H6" s="68" t="s">
        <v>366</v>
      </c>
      <c r="I6" s="68" t="s">
        <v>367</v>
      </c>
      <c r="K6" s="9">
        <v>0</v>
      </c>
      <c r="L6" s="38" t="b">
        <v>0</v>
      </c>
      <c r="N6" s="68" t="str" cm="1">
        <f t="array" aca="1" ref="N6:U16" ca="1">CSVRead(B4,ConvertTypes,,,"ISO",,,1)</f>
        <v>Number</v>
      </c>
      <c r="O6" s="68" t="str">
        <f ca="1"/>
        <v>44424</v>
      </c>
      <c r="P6" s="68">
        <f ca="1"/>
        <v>44424</v>
      </c>
      <c r="Q6" s="68" t="str">
        <f ca="1"/>
        <v>44424</v>
      </c>
      <c r="R6" s="68" t="str">
        <f ca="1"/>
        <v>44424</v>
      </c>
      <c r="S6" s="68">
        <f ca="1"/>
        <v>44424</v>
      </c>
      <c r="T6" s="68" t="str">
        <f ca="1"/>
        <v>44424</v>
      </c>
      <c r="U6" s="68" t="str">
        <f ca="1"/>
        <v>44424</v>
      </c>
    </row>
    <row r="7" spans="2:21" x14ac:dyDescent="0.45">
      <c r="B7" s="68" t="str" cm="1">
        <f t="array" ref="B7">_xlfn.IFS(ISNUMBER(C7),"Number",ISTEXT(C7),"String",ISLOGICAL(C7),"Boolean",ISERROR(C7),"Error")</f>
        <v>Number</v>
      </c>
      <c r="C7" s="68">
        <v>44424</v>
      </c>
      <c r="D7" s="68">
        <v>44424</v>
      </c>
      <c r="E7" s="68">
        <v>44424</v>
      </c>
      <c r="F7" s="68">
        <v>44424</v>
      </c>
      <c r="G7" s="68">
        <v>44424</v>
      </c>
      <c r="H7" s="68">
        <v>44424</v>
      </c>
      <c r="I7" s="68">
        <v>44424</v>
      </c>
      <c r="K7" s="9" t="s">
        <v>362</v>
      </c>
      <c r="L7" s="9" t="s">
        <v>204</v>
      </c>
      <c r="N7" s="68" t="str">
        <f ca="1"/>
        <v>Date</v>
      </c>
      <c r="O7" s="68" t="str">
        <f ca="1"/>
        <v>44432.5341782407</v>
      </c>
      <c r="P7" s="68">
        <f ca="1"/>
        <v>44432.534178240698</v>
      </c>
      <c r="Q7" s="68" t="str">
        <f ca="1"/>
        <v>44432.5341782407</v>
      </c>
      <c r="R7" s="68" t="str">
        <f ca="1"/>
        <v>44432.5341782407</v>
      </c>
      <c r="S7" s="68">
        <f ca="1"/>
        <v>44432.534178240698</v>
      </c>
      <c r="T7" s="68" t="str">
        <f ca="1"/>
        <v>44432.5341782407</v>
      </c>
      <c r="U7" s="68" t="str">
        <f ca="1"/>
        <v>44432.5341782407</v>
      </c>
    </row>
    <row r="8" spans="2:21" x14ac:dyDescent="0.45">
      <c r="B8" s="68" t="s">
        <v>50</v>
      </c>
      <c r="C8" s="68">
        <v>44432.534178240741</v>
      </c>
      <c r="D8" s="68">
        <v>44432.534178240741</v>
      </c>
      <c r="E8" s="68">
        <v>44432.534178240741</v>
      </c>
      <c r="F8" s="68">
        <v>44432.534178240741</v>
      </c>
      <c r="G8" s="68">
        <v>44432.534178240741</v>
      </c>
      <c r="H8" s="68">
        <v>44432.534178240741</v>
      </c>
      <c r="I8" s="68">
        <v>44432.534178240741</v>
      </c>
      <c r="K8" s="9" t="s">
        <v>363</v>
      </c>
      <c r="L8" s="9" t="s">
        <v>213</v>
      </c>
      <c r="N8" s="68" t="str">
        <f ca="1"/>
        <v>Boolean</v>
      </c>
      <c r="O8" s="68" t="str">
        <f ca="1"/>
        <v>True</v>
      </c>
      <c r="P8" s="68" t="str">
        <f ca="1"/>
        <v>True</v>
      </c>
      <c r="Q8" s="68" t="str">
        <f ca="1"/>
        <v>True</v>
      </c>
      <c r="R8" s="68" t="b">
        <f ca="1"/>
        <v>1</v>
      </c>
      <c r="S8" s="68" t="str">
        <f ca="1"/>
        <v>True</v>
      </c>
      <c r="T8" s="68" t="str">
        <f ca="1"/>
        <v>True</v>
      </c>
      <c r="U8" s="68" t="b">
        <f ca="1"/>
        <v>1</v>
      </c>
    </row>
    <row r="9" spans="2:21" x14ac:dyDescent="0.45">
      <c r="B9" s="68" t="str" cm="1">
        <f t="array" ref="B9">_xlfn.IFS(ISNUMBER(C9),"Number",ISTEXT(C9),"String",ISLOGICAL(C9),"Boolean",ISERROR(C9),"Error")</f>
        <v>Boolean</v>
      </c>
      <c r="C9" s="68" t="b">
        <v>1</v>
      </c>
      <c r="D9" s="68" t="b">
        <v>1</v>
      </c>
      <c r="E9" s="68" t="b">
        <v>1</v>
      </c>
      <c r="F9" s="68" t="b">
        <v>1</v>
      </c>
      <c r="G9" s="68" t="b">
        <v>1</v>
      </c>
      <c r="H9" s="68" t="b">
        <v>1</v>
      </c>
      <c r="I9" s="68" t="b">
        <v>1</v>
      </c>
      <c r="K9" s="9" t="s">
        <v>364</v>
      </c>
      <c r="L9" s="67" t="s">
        <v>368</v>
      </c>
      <c r="N9" s="68" t="str">
        <f ca="1"/>
        <v>Error</v>
      </c>
      <c r="O9" s="68" t="str">
        <f ca="1"/>
        <v>#DIV/0!</v>
      </c>
      <c r="P9" s="68" t="str">
        <f ca="1"/>
        <v>#DIV/0!</v>
      </c>
      <c r="Q9" s="68" t="str">
        <f ca="1"/>
        <v>#DIV/0!</v>
      </c>
      <c r="R9" s="68" t="e">
        <f ca="1"/>
        <v>#DIV/0!</v>
      </c>
      <c r="S9" s="68" t="str">
        <f ca="1"/>
        <v>#DIV/0!</v>
      </c>
      <c r="T9" s="68" t="str">
        <f ca="1"/>
        <v>#DIV/0!</v>
      </c>
      <c r="U9" s="68" t="e">
        <f ca="1"/>
        <v>#DIV/0!</v>
      </c>
    </row>
    <row r="10" spans="2:21" x14ac:dyDescent="0.45">
      <c r="B10" s="68" t="str" cm="1">
        <f t="array" ref="B10">_xlfn.IFS(ISNUMBER(C10),"Number",ISTEXT(C10),"String",ISLOGICAL(C10),"Boolean",ISERROR(C10),"Error")</f>
        <v>Error</v>
      </c>
      <c r="C10" s="68" t="e">
        <f>1/0</f>
        <v>#DIV/0!</v>
      </c>
      <c r="D10" s="68" t="e">
        <f t="shared" ref="D10:I10" si="0">1/0</f>
        <v>#DIV/0!</v>
      </c>
      <c r="E10" s="68" t="e">
        <f t="shared" si="0"/>
        <v>#DIV/0!</v>
      </c>
      <c r="F10" s="68" t="e">
        <f t="shared" si="0"/>
        <v>#DIV/0!</v>
      </c>
      <c r="G10" s="68" t="e">
        <f t="shared" si="0"/>
        <v>#DIV/0!</v>
      </c>
      <c r="H10" s="68" t="e">
        <f t="shared" si="0"/>
        <v>#DIV/0!</v>
      </c>
      <c r="I10" s="68" t="e">
        <f t="shared" si="0"/>
        <v>#DIV/0!</v>
      </c>
      <c r="K10" s="9" t="s">
        <v>365</v>
      </c>
      <c r="L10" s="9" t="s">
        <v>217</v>
      </c>
      <c r="N10" s="68" t="str">
        <f ca="1"/>
        <v>String</v>
      </c>
      <c r="O10" s="68" t="str">
        <f ca="1"/>
        <v>1</v>
      </c>
      <c r="P10" s="68" t="str">
        <f ca="1"/>
        <v>1</v>
      </c>
      <c r="Q10" s="68" t="str">
        <f ca="1"/>
        <v>1</v>
      </c>
      <c r="R10" s="68" t="str">
        <f ca="1"/>
        <v>1</v>
      </c>
      <c r="S10" s="68">
        <f ca="1"/>
        <v>1</v>
      </c>
      <c r="T10" s="68" t="str">
        <f ca="1"/>
        <v>1</v>
      </c>
      <c r="U10" s="68" t="str">
        <f ca="1"/>
        <v>1</v>
      </c>
    </row>
    <row r="11" spans="2:21" x14ac:dyDescent="0.45">
      <c r="B11" s="68" t="str" cm="1">
        <f t="array" ref="B11">_xlfn.IFS(ISNUMBER(C11),"Number",ISTEXT(C11),"String",ISLOGICAL(C11),"Boolean",ISERROR(C11),"Error")</f>
        <v>String</v>
      </c>
      <c r="C11" s="68" t="s">
        <v>206</v>
      </c>
      <c r="D11" s="68" t="s">
        <v>206</v>
      </c>
      <c r="E11" s="68" t="s">
        <v>206</v>
      </c>
      <c r="F11" s="68" t="s">
        <v>206</v>
      </c>
      <c r="G11" s="68" t="s">
        <v>206</v>
      </c>
      <c r="H11" s="68" t="s">
        <v>206</v>
      </c>
      <c r="I11" s="68" t="s">
        <v>206</v>
      </c>
      <c r="K11" s="9" t="s">
        <v>366</v>
      </c>
      <c r="L11" s="9" t="s">
        <v>218</v>
      </c>
      <c r="N11" s="68" t="str">
        <f ca="1"/>
        <v>String</v>
      </c>
      <c r="O11" s="68" t="str">
        <f ca="1"/>
        <v>2021-08-24T12:49:13</v>
      </c>
      <c r="P11" s="68" t="str">
        <f ca="1"/>
        <v>2021-08-24T12:49:13</v>
      </c>
      <c r="Q11" s="68" t="str">
        <f ca="1"/>
        <v>2021-08-24T12:49:13</v>
      </c>
      <c r="R11" s="68" t="str">
        <f ca="1"/>
        <v>2021-08-24T12:49:13</v>
      </c>
      <c r="S11" s="68" t="str">
        <f ca="1"/>
        <v>2021-08-24T12:49:13</v>
      </c>
      <c r="T11" s="68">
        <f ca="1"/>
        <v>44432.534178240741</v>
      </c>
      <c r="U11" s="68" t="str">
        <f ca="1"/>
        <v>2021-08-24T12:49:13</v>
      </c>
    </row>
    <row r="12" spans="2:21" ht="28.5" x14ac:dyDescent="0.45">
      <c r="B12" s="68" t="s">
        <v>3</v>
      </c>
      <c r="C12" s="68" t="s">
        <v>289</v>
      </c>
      <c r="D12" s="68" t="s">
        <v>289</v>
      </c>
      <c r="E12" s="68" t="s">
        <v>289</v>
      </c>
      <c r="F12" s="68" t="s">
        <v>289</v>
      </c>
      <c r="G12" s="68" t="s">
        <v>289</v>
      </c>
      <c r="H12" s="68" t="s">
        <v>289</v>
      </c>
      <c r="I12" s="68" t="s">
        <v>289</v>
      </c>
      <c r="K12" s="9" t="s">
        <v>367</v>
      </c>
      <c r="L12" s="67" t="s">
        <v>369</v>
      </c>
      <c r="N12" s="68" t="str">
        <f ca="1"/>
        <v>String</v>
      </c>
      <c r="O12" s="68" t="str">
        <f ca="1"/>
        <v>TRUE</v>
      </c>
      <c r="P12" s="68" t="str">
        <f ca="1"/>
        <v>TRUE</v>
      </c>
      <c r="Q12" s="68" t="str">
        <f ca="1"/>
        <v>TRUE</v>
      </c>
      <c r="R12" s="68" t="str">
        <f ca="1"/>
        <v>TRUE</v>
      </c>
      <c r="S12" s="68" t="str">
        <f ca="1"/>
        <v>TRUE</v>
      </c>
      <c r="T12" s="68" t="str">
        <f ca="1"/>
        <v>TRUE</v>
      </c>
      <c r="U12" s="68" t="b">
        <f ca="1"/>
        <v>1</v>
      </c>
    </row>
    <row r="13" spans="2:21" x14ac:dyDescent="0.45">
      <c r="B13" s="68" t="str" cm="1">
        <f t="array" ref="B13">_xlfn.IFS(ISNUMBER(C13),"Number",ISTEXT(C13),"String",ISLOGICAL(C13),"Boolean",ISERROR(C13),"Error")</f>
        <v>String</v>
      </c>
      <c r="C13" s="68" t="s">
        <v>207</v>
      </c>
      <c r="D13" s="68" t="s">
        <v>207</v>
      </c>
      <c r="E13" s="68" t="s">
        <v>207</v>
      </c>
      <c r="F13" s="68" t="s">
        <v>207</v>
      </c>
      <c r="G13" s="68" t="s">
        <v>207</v>
      </c>
      <c r="H13" s="68" t="s">
        <v>207</v>
      </c>
      <c r="I13" s="68" t="s">
        <v>207</v>
      </c>
      <c r="N13" s="68" t="str">
        <f ca="1"/>
        <v>String</v>
      </c>
      <c r="O13" s="68" t="str">
        <f ca="1"/>
        <v>#DIV/0!</v>
      </c>
      <c r="P13" s="68" t="str">
        <f ca="1"/>
        <v>#DIV/0!</v>
      </c>
      <c r="Q13" s="68" t="str">
        <f ca="1"/>
        <v>#DIV/0!</v>
      </c>
      <c r="R13" s="68" t="str">
        <f ca="1"/>
        <v>#DIV/0!</v>
      </c>
      <c r="S13" s="68" t="str">
        <f ca="1"/>
        <v>#DIV/0!</v>
      </c>
      <c r="T13" s="68" t="str">
        <f ca="1"/>
        <v>#DIV/0!</v>
      </c>
      <c r="U13" s="68" t="e">
        <f ca="1"/>
        <v>#DIV/0!</v>
      </c>
    </row>
    <row r="14" spans="2:21" x14ac:dyDescent="0.45">
      <c r="B14" s="68" t="str" cm="1">
        <f t="array" ref="B14">_xlfn.IFS(ISNUMBER(C14),"Number",ISTEXT(C14),"String",ISLOGICAL(C14),"Boolean",ISERROR(C14),"Error")</f>
        <v>String</v>
      </c>
      <c r="C14" s="68" t="s">
        <v>209</v>
      </c>
      <c r="D14" s="68" t="s">
        <v>209</v>
      </c>
      <c r="E14" s="68" t="s">
        <v>209</v>
      </c>
      <c r="F14" s="68" t="s">
        <v>209</v>
      </c>
      <c r="G14" s="68" t="s">
        <v>209</v>
      </c>
      <c r="H14" s="68" t="s">
        <v>209</v>
      </c>
      <c r="I14" s="68" t="s">
        <v>209</v>
      </c>
      <c r="N14" s="68" t="str">
        <f ca="1"/>
        <v>String</v>
      </c>
      <c r="O14" s="68" t="str">
        <f ca="1"/>
        <v>abc</v>
      </c>
      <c r="P14" s="68" t="str">
        <f ca="1"/>
        <v>abc</v>
      </c>
      <c r="Q14" s="68" t="str">
        <f ca="1"/>
        <v>abc</v>
      </c>
      <c r="R14" s="68" t="str">
        <f ca="1"/>
        <v>abc</v>
      </c>
      <c r="S14" s="68" t="str">
        <f ca="1"/>
        <v>abc</v>
      </c>
      <c r="T14" s="68" t="str">
        <f ca="1"/>
        <v>abc</v>
      </c>
      <c r="U14" s="68" t="str">
        <f ca="1"/>
        <v>abc</v>
      </c>
    </row>
    <row r="15" spans="2:21" x14ac:dyDescent="0.45">
      <c r="B15" s="68" t="str" cm="1">
        <f t="array" ref="B15">_xlfn.IFS(ISNUMBER(C15),"Number",ISTEXT(C15),"String",ISLOGICAL(C15),"Boolean",ISERROR(C15),"Error")</f>
        <v>String</v>
      </c>
      <c r="C15" s="68" t="s">
        <v>208</v>
      </c>
      <c r="D15" s="68" t="s">
        <v>208</v>
      </c>
      <c r="E15" s="68" t="s">
        <v>208</v>
      </c>
      <c r="F15" s="68" t="s">
        <v>208</v>
      </c>
      <c r="G15" s="68" t="s">
        <v>208</v>
      </c>
      <c r="H15" s="68" t="s">
        <v>208</v>
      </c>
      <c r="I15" s="68" t="s">
        <v>208</v>
      </c>
      <c r="N15" s="68" t="str">
        <f ca="1"/>
        <v>String</v>
      </c>
      <c r="O15" s="68" t="str">
        <f ca="1"/>
        <v>abc"def</v>
      </c>
      <c r="P15" s="68" t="str">
        <f ca="1"/>
        <v>abc"def</v>
      </c>
      <c r="Q15" s="68" t="str">
        <f ca="1"/>
        <v>abc"def</v>
      </c>
      <c r="R15" s="68" t="str">
        <f ca="1"/>
        <v>abc"def</v>
      </c>
      <c r="S15" s="68" t="str">
        <f ca="1"/>
        <v>abc"def</v>
      </c>
      <c r="T15" s="68" t="str">
        <f ca="1"/>
        <v>abc"def</v>
      </c>
      <c r="U15" s="68" t="str">
        <f ca="1"/>
        <v>abc"def</v>
      </c>
    </row>
    <row r="16" spans="2:21" x14ac:dyDescent="0.45">
      <c r="B16" s="68" t="s">
        <v>3</v>
      </c>
      <c r="C16" s="68" t="s">
        <v>212</v>
      </c>
      <c r="D16" s="68" t="s">
        <v>212</v>
      </c>
      <c r="E16" s="68" t="s">
        <v>212</v>
      </c>
      <c r="F16" s="68" t="s">
        <v>212</v>
      </c>
      <c r="G16" s="68" t="s">
        <v>212</v>
      </c>
      <c r="H16" s="68" t="s">
        <v>212</v>
      </c>
      <c r="I16" s="68" t="s">
        <v>212</v>
      </c>
      <c r="N16" s="68" t="str">
        <f ca="1"/>
        <v>String</v>
      </c>
      <c r="O16" s="68" t="str">
        <f ca="1"/>
        <v>Line
Feed</v>
      </c>
      <c r="P16" s="68" t="str">
        <f ca="1"/>
        <v>Line
Feed</v>
      </c>
      <c r="Q16" s="68" t="str">
        <f ca="1"/>
        <v>Line
Feed</v>
      </c>
      <c r="R16" s="68" t="str">
        <f ca="1"/>
        <v>Line
Feed</v>
      </c>
      <c r="S16" s="68" t="str">
        <f ca="1"/>
        <v>Line
Feed</v>
      </c>
      <c r="T16" s="68" t="str">
        <f ca="1"/>
        <v>Line
Feed</v>
      </c>
      <c r="U16" s="68" t="str">
        <f ca="1"/>
        <v>Line
Feed</v>
      </c>
    </row>
    <row r="17" spans="2:21" ht="28.5" x14ac:dyDescent="0.45">
      <c r="B17" s="68" t="str" cm="1">
        <f t="array" ref="B17">_xlfn.IFS(ISNUMBER(C17),"Number",ISTEXT(C17),"String",ISLOGICAL(C17),"Boolean",ISERROR(C17),"Error")</f>
        <v>String</v>
      </c>
      <c r="C17" s="68" t="s">
        <v>330</v>
      </c>
      <c r="D17" s="68" t="s">
        <v>330</v>
      </c>
      <c r="E17" s="68" t="s">
        <v>330</v>
      </c>
      <c r="F17" s="68" t="s">
        <v>330</v>
      </c>
      <c r="G17" s="68" t="s">
        <v>330</v>
      </c>
      <c r="H17" s="68" t="s">
        <v>330</v>
      </c>
      <c r="I17" s="68" t="s">
        <v>330</v>
      </c>
      <c r="N17" s="68"/>
      <c r="O17" s="68"/>
      <c r="P17" s="68"/>
      <c r="Q17" s="68"/>
      <c r="R17" s="68"/>
      <c r="S17" s="68"/>
      <c r="T17" s="68"/>
      <c r="U17" s="68"/>
    </row>
    <row r="22" spans="2:21" x14ac:dyDescent="0.45">
      <c r="E22" s="56"/>
    </row>
  </sheetData>
  <sheetProtection sheet="1" objects="1" scenarios="1"/>
  <conditionalFormatting sqref="B6:I17">
    <cfRule type="expression" dxfId="93" priority="13">
      <formula>ISNUMBER(B6)</formula>
    </cfRule>
    <cfRule type="expression" dxfId="92" priority="14">
      <formula>ISLOGICAL(B6)</formula>
    </cfRule>
    <cfRule type="expression" dxfId="91" priority="15">
      <formula>ISERROR(B6)</formula>
    </cfRule>
    <cfRule type="expression" dxfId="90" priority="16">
      <formula>ISNUMBER(SEARCH(CHAR(10),B6))</formula>
    </cfRule>
    <cfRule type="expression" dxfId="89" priority="17">
      <formula>ISNUMBER(SEARCH("""",B6))</formula>
    </cfRule>
    <cfRule type="expression" dxfId="88" priority="18">
      <formula>ISTEXT(B6)</formula>
    </cfRule>
  </conditionalFormatting>
  <conditionalFormatting sqref="N6:U17">
    <cfRule type="expression" dxfId="87" priority="1">
      <formula>ISNUMBER(N6)</formula>
    </cfRule>
    <cfRule type="expression" dxfId="86" priority="2">
      <formula>ISLOGICAL(N6)</formula>
    </cfRule>
    <cfRule type="expression" dxfId="85" priority="3">
      <formula>ISERROR(N6)</formula>
    </cfRule>
    <cfRule type="expression" dxfId="84" priority="4">
      <formula>ISNUMBER(SEARCH(CHAR(10),N6))</formula>
    </cfRule>
    <cfRule type="expression" dxfId="83" priority="5">
      <formula>ISNUMBER(SEARCH("""",N6))</formula>
    </cfRule>
    <cfRule type="expression" dxfId="82"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781E1-B220-4449-A5D9-C29407EF9035}">
  <sheetPr codeName="shTest"/>
  <dimension ref="B1:AO215"/>
  <sheetViews>
    <sheetView showGridLines="0" showRowColHeaders="0" zoomScaleNormal="100" workbookViewId="0">
      <pane ySplit="14" topLeftCell="A117" activePane="bottomLeft" state="frozen"/>
      <selection pane="bottomLeft"/>
    </sheetView>
  </sheetViews>
  <sheetFormatPr defaultRowHeight="14.25" x14ac:dyDescent="0.45"/>
  <cols>
    <col min="1" max="1" width="3.59765625" customWidth="1"/>
    <col min="2" max="2" width="10.265625" bestFit="1" customWidth="1"/>
    <col min="3" max="3" width="8.3984375" bestFit="1" customWidth="1"/>
    <col min="4" max="4" width="27.3984375" bestFit="1" customWidth="1"/>
    <col min="5" max="6" width="6.59765625" bestFit="1" customWidth="1"/>
    <col min="7" max="7" width="6.1328125" bestFit="1" customWidth="1"/>
    <col min="8" max="9" width="6" bestFit="1" customWidth="1"/>
    <col min="10" max="11" width="6" customWidth="1"/>
    <col min="12" max="14" width="4.59765625" customWidth="1"/>
    <col min="15" max="15" width="5.2656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4.6640625" bestFit="1" customWidth="1"/>
    <col min="26" max="26" width="9.86328125" bestFit="1" customWidth="1"/>
    <col min="27" max="30" width="4.59765625" customWidth="1"/>
    <col min="31" max="31" width="21.59765625" bestFit="1" customWidth="1"/>
    <col min="32" max="32" width="22.06640625" bestFit="1" customWidth="1"/>
    <col min="33" max="33" width="24.73046875" bestFit="1" customWidth="1"/>
    <col min="34" max="34" width="21.59765625" bestFit="1" customWidth="1"/>
    <col min="35" max="35" width="22.06640625" bestFit="1" customWidth="1"/>
    <col min="36" max="36" width="24.73046875" bestFit="1" customWidth="1"/>
    <col min="37" max="37" width="21.59765625" bestFit="1" customWidth="1"/>
    <col min="38" max="38" width="22.06640625" bestFit="1" customWidth="1"/>
    <col min="39" max="39" width="24.73046875" bestFit="1" customWidth="1"/>
    <col min="40" max="40" width="21.59765625" bestFit="1" customWidth="1"/>
    <col min="41" max="41" width="22.06640625" bestFit="1" customWidth="1"/>
  </cols>
  <sheetData>
    <row r="1" spans="2:41" ht="28.5" x14ac:dyDescent="0.85">
      <c r="B1" s="1" t="s">
        <v>548</v>
      </c>
      <c r="C1" s="12"/>
    </row>
    <row r="2" spans="2:41" x14ac:dyDescent="0.45">
      <c r="B2" s="36" t="s">
        <v>108</v>
      </c>
      <c r="C2" t="str" cm="1">
        <f t="array" aca="1" ref="C2" ca="1">TestFolder()</f>
        <v>C:\Projects\VBA-CSV\testfiles\</v>
      </c>
    </row>
    <row r="3" spans="2:41" x14ac:dyDescent="0.45">
      <c r="B3" s="36" t="s">
        <v>1</v>
      </c>
      <c r="C3" t="str" cm="1">
        <f t="array" aca="1" ref="C3" ca="1">IF(OR(LEFT(INDEX(Tests[FileName],RowNo),4)="http",ISNUMBER(SEARCH(",",INDEX(Tests[FileName],RowNo))),ISNUMBER(SEARCH(CHAR(10),INDEX(Tests[FileName],RowNo)))),INDEX(Tests[FileName],RowNo),Folder&amp;INDEX(Tests[FileName],RowNo))</f>
        <v>C:\Projects\VBA-CSV\testfiles\test_one_row_of_data.cscv</v>
      </c>
      <c r="I3" s="51" t="s">
        <v>327</v>
      </c>
      <c r="J3" s="47" t="b">
        <v>0</v>
      </c>
    </row>
    <row r="4" spans="2:41" x14ac:dyDescent="0.45">
      <c r="B4" s="36" t="s">
        <v>582</v>
      </c>
      <c r="C4" s="47">
        <v>1</v>
      </c>
      <c r="I4" s="36" t="s">
        <v>240</v>
      </c>
      <c r="J4">
        <v>198</v>
      </c>
      <c r="AF4" s="35"/>
      <c r="AG4" s="35"/>
      <c r="AH4" s="35"/>
    </row>
    <row r="5" spans="2:41" x14ac:dyDescent="0.45">
      <c r="B5" s="36" t="s">
        <v>238</v>
      </c>
      <c r="C5">
        <f ca="1">MATCH(TestNo,Tests[TestNo],0)</f>
        <v>1</v>
      </c>
      <c r="I5" s="36" t="s">
        <v>241</v>
      </c>
      <c r="J5">
        <v>0</v>
      </c>
      <c r="K5" s="3" t="s">
        <v>570</v>
      </c>
      <c r="AF5" s="35"/>
      <c r="AG5" s="35"/>
      <c r="AH5" s="35"/>
    </row>
    <row r="6" spans="2:41" x14ac:dyDescent="0.45">
      <c r="I6" s="36" t="s">
        <v>328</v>
      </c>
      <c r="J6">
        <v>3</v>
      </c>
    </row>
    <row r="7" spans="2:41" x14ac:dyDescent="0.45">
      <c r="N7" s="36"/>
      <c r="AB7" s="58"/>
    </row>
    <row r="8" spans="2:41" x14ac:dyDescent="0.45">
      <c r="B8" s="84" t="str">
        <f ca="1">B14</f>
        <v>File Size</v>
      </c>
      <c r="C8" s="84" t="s">
        <v>582</v>
      </c>
      <c r="D8" s="84" t="str">
        <f t="shared" ref="D8:U8" ca="1" si="0">D14</f>
        <v>FileName</v>
      </c>
      <c r="E8" s="84" t="str">
        <f t="shared" ca="1" si="0"/>
        <v>ConvertTypes</v>
      </c>
      <c r="F8" s="84" t="str">
        <f t="shared" ca="1" si="0"/>
        <v>Delimiter</v>
      </c>
      <c r="G8" s="84" t="str">
        <f t="shared" ca="1" si="0"/>
        <v>IgnoreRepeated</v>
      </c>
      <c r="H8" s="84" t="str">
        <f t="shared" ca="1" si="0"/>
        <v>DateFormat</v>
      </c>
      <c r="I8" s="84" t="str">
        <f t="shared" ca="1" si="0"/>
        <v>Comment</v>
      </c>
      <c r="J8" s="84" t="str">
        <f t="shared" ca="1" si="0"/>
        <v>IgnoreEmptyLines</v>
      </c>
      <c r="K8" s="84" t="str">
        <f t="shared" ca="1" si="0"/>
        <v>HeaderRowNum</v>
      </c>
      <c r="L8" s="84" t="str">
        <f t="shared" ca="1" si="0"/>
        <v>SkipToRow</v>
      </c>
      <c r="M8" s="84" t="str">
        <f t="shared" ca="1" si="0"/>
        <v>SkipToCol</v>
      </c>
      <c r="N8" s="84" t="str">
        <f t="shared" ca="1" si="0"/>
        <v>NumRows</v>
      </c>
      <c r="O8" s="84" t="str">
        <f t="shared" ca="1" si="0"/>
        <v>NumCols</v>
      </c>
      <c r="P8" s="84" t="str">
        <f t="shared" ca="1" si="0"/>
        <v>TrueStrings</v>
      </c>
      <c r="Q8" s="84" t="str">
        <f t="shared" ca="1" si="0"/>
        <v>FalseStrings</v>
      </c>
      <c r="R8" s="84" t="str">
        <f t="shared" ca="1" si="0"/>
        <v>MissingStrings</v>
      </c>
      <c r="S8" s="84" t="str">
        <f t="shared" ca="1" si="0"/>
        <v>Encoding</v>
      </c>
      <c r="T8" s="84" t="str">
        <f t="shared" ca="1" si="0"/>
        <v>DecimalSeparator</v>
      </c>
      <c r="U8" s="84" t="str">
        <f t="shared" ca="1" si="0"/>
        <v>Notes</v>
      </c>
      <c r="V8" s="65" t="str" cm="1">
        <f t="array" aca="1" ref="V8:V214" ca="1">fill(" ",ROWS(Tests[TestNo])+6,1)</f>
        <v xml:space="preserve"> </v>
      </c>
      <c r="AB8" s="58"/>
    </row>
    <row r="9" spans="2:41" ht="14.25" customHeight="1" x14ac:dyDescent="0.45">
      <c r="B9" s="84"/>
      <c r="C9" s="84"/>
      <c r="D9" s="84"/>
      <c r="E9" s="84"/>
      <c r="F9" s="84"/>
      <c r="G9" s="84"/>
      <c r="H9" s="84"/>
      <c r="I9" s="84"/>
      <c r="J9" s="84"/>
      <c r="K9" s="84"/>
      <c r="L9" s="84"/>
      <c r="M9" s="84"/>
      <c r="N9" s="84"/>
      <c r="O9" s="84"/>
      <c r="P9" s="84"/>
      <c r="Q9" s="84"/>
      <c r="R9" s="84"/>
      <c r="S9" s="84"/>
      <c r="T9" s="84"/>
      <c r="U9" s="84"/>
      <c r="V9" s="65" t="str">
        <f ca="1"/>
        <v xml:space="preserve"> </v>
      </c>
      <c r="AA9" s="57"/>
      <c r="AB9" s="58"/>
    </row>
    <row r="10" spans="2:41" ht="14.25" customHeight="1" x14ac:dyDescent="0.45">
      <c r="B10" s="84"/>
      <c r="C10" s="84"/>
      <c r="D10" s="84"/>
      <c r="E10" s="84"/>
      <c r="F10" s="84"/>
      <c r="G10" s="84"/>
      <c r="H10" s="84"/>
      <c r="I10" s="84"/>
      <c r="J10" s="84"/>
      <c r="K10" s="84"/>
      <c r="L10" s="84"/>
      <c r="M10" s="84"/>
      <c r="N10" s="84"/>
      <c r="O10" s="84"/>
      <c r="P10" s="84"/>
      <c r="Q10" s="84"/>
      <c r="R10" s="84"/>
      <c r="S10" s="84"/>
      <c r="T10" s="84"/>
      <c r="U10" s="84"/>
      <c r="V10" s="65" t="str">
        <f ca="1"/>
        <v xml:space="preserve"> </v>
      </c>
      <c r="AA10" s="57"/>
      <c r="AB10" s="58"/>
    </row>
    <row r="11" spans="2:41" x14ac:dyDescent="0.45">
      <c r="B11" s="84"/>
      <c r="C11" s="84"/>
      <c r="D11" s="84"/>
      <c r="E11" s="84"/>
      <c r="F11" s="84"/>
      <c r="G11" s="84"/>
      <c r="H11" s="84"/>
      <c r="I11" s="84"/>
      <c r="J11" s="84"/>
      <c r="K11" s="84"/>
      <c r="L11" s="84"/>
      <c r="M11" s="84"/>
      <c r="N11" s="84"/>
      <c r="O11" s="84"/>
      <c r="P11" s="84"/>
      <c r="Q11" s="84"/>
      <c r="R11" s="84"/>
      <c r="S11" s="84"/>
      <c r="T11" s="84"/>
      <c r="U11" s="84"/>
      <c r="V11" s="65" t="str">
        <f ca="1"/>
        <v xml:space="preserve"> </v>
      </c>
      <c r="AB11" s="58"/>
    </row>
    <row r="12" spans="2:41" x14ac:dyDescent="0.45">
      <c r="B12" s="84"/>
      <c r="C12" s="84"/>
      <c r="D12" s="84"/>
      <c r="E12" s="84"/>
      <c r="F12" s="84"/>
      <c r="G12" s="84"/>
      <c r="H12" s="84"/>
      <c r="I12" s="84"/>
      <c r="J12" s="84"/>
      <c r="K12" s="84"/>
      <c r="L12" s="84"/>
      <c r="M12" s="84"/>
      <c r="N12" s="84"/>
      <c r="O12" s="84"/>
      <c r="P12" s="84"/>
      <c r="Q12" s="84"/>
      <c r="R12" s="84"/>
      <c r="S12" s="84"/>
      <c r="T12" s="84"/>
      <c r="U12" s="84"/>
      <c r="V12" s="65" t="str">
        <f ca="1"/>
        <v xml:space="preserve"> </v>
      </c>
      <c r="AB12" s="58"/>
    </row>
    <row r="13" spans="2:41" x14ac:dyDescent="0.45">
      <c r="B13" s="85"/>
      <c r="C13" s="85"/>
      <c r="D13" s="85"/>
      <c r="E13" s="85"/>
      <c r="F13" s="85"/>
      <c r="G13" s="85"/>
      <c r="H13" s="85"/>
      <c r="I13" s="85"/>
      <c r="J13" s="85"/>
      <c r="K13" s="85"/>
      <c r="L13" s="85"/>
      <c r="M13" s="85"/>
      <c r="N13" s="85"/>
      <c r="O13" s="85"/>
      <c r="P13" s="85"/>
      <c r="Q13" s="85"/>
      <c r="R13" s="85"/>
      <c r="S13" s="85"/>
      <c r="T13" s="85"/>
      <c r="U13" s="85"/>
      <c r="V13" s="65" t="str">
        <f ca="1"/>
        <v xml:space="preserve"> </v>
      </c>
      <c r="Z13" s="51" t="s">
        <v>349</v>
      </c>
      <c r="AA13" s="64"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INDEX(Tests[TrueStrings],RowNo),
INDEX(Tests[FalseStrings],RowNo),
INDEX(Tests[MissingStrings],RowNo),
"I'm missing!",
INDEX(Tests[Encoding],RowNo),
INDEX(Tests[DecimalSeparator],RowNo)))</f>
        <v>#Not requested!</v>
      </c>
      <c r="AB13" s="64"/>
      <c r="AC13" s="64"/>
      <c r="AD13" s="64"/>
      <c r="AE13" s="64"/>
      <c r="AF13" s="64"/>
      <c r="AG13" s="64"/>
      <c r="AH13" s="64"/>
      <c r="AI13" s="64"/>
      <c r="AJ13" s="64"/>
      <c r="AK13" s="64"/>
      <c r="AL13" s="64"/>
      <c r="AM13" s="64"/>
      <c r="AN13" s="64"/>
      <c r="AO13" s="64"/>
    </row>
    <row r="14" spans="2:41" x14ac:dyDescent="0.45">
      <c r="B14" s="73" t="s">
        <v>242</v>
      </c>
      <c r="C14" s="76" t="s">
        <v>582</v>
      </c>
      <c r="D14" s="76" t="s">
        <v>1</v>
      </c>
      <c r="E14" s="76" t="s">
        <v>85</v>
      </c>
      <c r="F14" s="76" t="s">
        <v>86</v>
      </c>
      <c r="G14" s="76" t="s">
        <v>87</v>
      </c>
      <c r="H14" s="76" t="s">
        <v>4</v>
      </c>
      <c r="I14" s="76" t="s">
        <v>53</v>
      </c>
      <c r="J14" s="76" t="s">
        <v>312</v>
      </c>
      <c r="K14" s="76" t="s">
        <v>348</v>
      </c>
      <c r="L14" s="76" t="s">
        <v>88</v>
      </c>
      <c r="M14" s="76" t="s">
        <v>89</v>
      </c>
      <c r="N14" s="76" t="s">
        <v>90</v>
      </c>
      <c r="O14" s="76" t="s">
        <v>91</v>
      </c>
      <c r="P14" s="76" t="s">
        <v>259</v>
      </c>
      <c r="Q14" s="76" t="s">
        <v>260</v>
      </c>
      <c r="R14" s="76" t="s">
        <v>258</v>
      </c>
      <c r="S14" s="76" t="s">
        <v>247</v>
      </c>
      <c r="T14" s="76" t="s">
        <v>92</v>
      </c>
      <c r="U14" s="72" t="s">
        <v>93</v>
      </c>
      <c r="V14" t="str">
        <f ca="1"/>
        <v xml:space="preserve"> </v>
      </c>
      <c r="W14" s="3" t="str">
        <f ca="1">"VBA code for Test"&amp;TestNo</f>
        <v>VBA code for Test1</v>
      </c>
      <c r="X14" s="41"/>
      <c r="Y14" s="3" t="s">
        <v>373</v>
      </c>
      <c r="Z14" t="s">
        <v>372</v>
      </c>
      <c r="AA14" t="str">
        <f ca="1">ROWS(_xlfn.ANCHORARRAY(CallToCSVRead))&amp;" x "&amp;COLUMNS(_xlfn.ANCHORARRAY(CallToCSVRead))</f>
        <v>1 x 3</v>
      </c>
    </row>
    <row r="15" spans="2:41" x14ac:dyDescent="0.45">
      <c r="B15" s="75" cm="1">
        <f t="array" aca="1" ref="B15" ca="1">filesize(Folder&amp;Tests[[#This Row],[FileName]])</f>
        <v>5</v>
      </c>
      <c r="C15" s="45">
        <v>1</v>
      </c>
      <c r="D15" s="33" t="s">
        <v>110</v>
      </c>
      <c r="E15" s="32" t="b">
        <v>1</v>
      </c>
      <c r="F15" s="34" t="s">
        <v>94</v>
      </c>
      <c r="G15" s="34" t="b">
        <v>0</v>
      </c>
      <c r="H15" s="34" t="s">
        <v>94</v>
      </c>
      <c r="I15" s="34" t="s">
        <v>94</v>
      </c>
      <c r="J15" s="34" t="b">
        <v>1</v>
      </c>
      <c r="K15" s="34"/>
      <c r="L15" s="32">
        <v>1</v>
      </c>
      <c r="M15" s="32">
        <v>1</v>
      </c>
      <c r="N15" s="32">
        <v>0</v>
      </c>
      <c r="O15" s="32">
        <v>0</v>
      </c>
      <c r="P15" s="32"/>
      <c r="Q15" s="32"/>
      <c r="R15" s="32"/>
      <c r="S15" s="32"/>
      <c r="T15" s="32" t="s">
        <v>95</v>
      </c>
      <c r="U15" s="39"/>
      <c r="V15" s="59"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Sub Test1(Folder As String, ByRef NumPassed As Long, ByRef NumFailed As Long, ByRef Failures() As String)</v>
      </c>
      <c r="X15" t="str">
        <f t="array" aca="1" ref="X15:X60" ca="1">""</f>
        <v/>
      </c>
      <c r="Y15" s="64" t="str" cm="1">
        <f t="array" aca="1" ref="Y15" ca="1">CSVRead(FileName,FALSE,FALSE,,,,,,,,,,,,,,INDEX(Tests[Encoding],RowNo))</f>
        <v>1,2,3</v>
      </c>
      <c r="Z15" t="str" cm="1">
        <f t="array" aca="1" ref="Z15" ca="1">fill(" ",ROWS(_xlfn.ANCHORARRAY(Y15)),1)</f>
        <v xml:space="preserve"> </v>
      </c>
      <c r="AA15" s="55" cm="1">
        <f t="array" aca="1" ref="AA15:AC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v>
      </c>
      <c r="AB15" s="55">
        <f ca="1"/>
        <v>2</v>
      </c>
      <c r="AC15" s="55">
        <f ca="1"/>
        <v>3</v>
      </c>
      <c r="AD15" s="55"/>
      <c r="AE15" s="55"/>
      <c r="AF15" s="55"/>
      <c r="AG15" s="55"/>
      <c r="AH15" s="55"/>
      <c r="AI15" s="55"/>
      <c r="AJ15" s="55"/>
      <c r="AK15" s="55"/>
      <c r="AL15" s="55"/>
      <c r="AM15" s="55"/>
      <c r="AN15" s="55"/>
      <c r="AO15" s="55"/>
    </row>
    <row r="16" spans="2:41" x14ac:dyDescent="0.45">
      <c r="B16" s="75" cm="1">
        <f t="array" aca="1" ref="B16" ca="1">filesize(Folder&amp;Tests[[#This Row],[FileName]])</f>
        <v>20</v>
      </c>
      <c r="C16" s="45">
        <v>2</v>
      </c>
      <c r="D16" s="33" t="s">
        <v>112</v>
      </c>
      <c r="E16" s="32" t="b">
        <v>1</v>
      </c>
      <c r="F16" s="34" t="s">
        <v>94</v>
      </c>
      <c r="G16" s="34" t="b">
        <v>0</v>
      </c>
      <c r="H16" s="34" t="s">
        <v>94</v>
      </c>
      <c r="I16" s="34" t="s">
        <v>94</v>
      </c>
      <c r="J16" s="34" t="b">
        <v>0</v>
      </c>
      <c r="K16" s="34"/>
      <c r="L16" s="32">
        <v>1</v>
      </c>
      <c r="M16" s="32">
        <v>1</v>
      </c>
      <c r="N16" s="32">
        <v>0</v>
      </c>
      <c r="O16" s="32">
        <v>0</v>
      </c>
      <c r="P16" s="32"/>
      <c r="Q16" s="32"/>
      <c r="R16" s="32"/>
      <c r="S16" s="32"/>
      <c r="T16" s="32" t="s">
        <v>95</v>
      </c>
      <c r="U16" s="39"/>
      <c r="V16" s="59" t="str">
        <f ca="1"/>
        <v xml:space="preserve"> </v>
      </c>
      <c r="W16" t="str">
        <f ca="1"/>
        <v xml:space="preserve">    Dim Expected</v>
      </c>
      <c r="X16" t="str">
        <f ca="1"/>
        <v/>
      </c>
      <c r="Y16" s="64"/>
      <c r="AA16" s="55"/>
      <c r="AB16" s="55"/>
      <c r="AC16" s="55"/>
      <c r="AD16" s="55"/>
      <c r="AE16" s="55"/>
      <c r="AF16" s="55"/>
      <c r="AG16" s="55"/>
      <c r="AH16" s="55"/>
      <c r="AI16" s="55"/>
      <c r="AJ16" s="55"/>
      <c r="AK16" s="55"/>
      <c r="AL16" s="55"/>
      <c r="AM16" s="55"/>
      <c r="AN16" s="55"/>
      <c r="AO16" s="55"/>
    </row>
    <row r="17" spans="2:41" x14ac:dyDescent="0.45">
      <c r="B17" s="75" cm="1">
        <f t="array" aca="1" ref="B17" ca="1">filesize(Folder&amp;Tests[[#This Row],[FileName]])</f>
        <v>13</v>
      </c>
      <c r="C17" s="45">
        <v>3</v>
      </c>
      <c r="D17" s="33" t="s">
        <v>113</v>
      </c>
      <c r="E17" s="32" t="b">
        <v>1</v>
      </c>
      <c r="F17" s="34" t="s">
        <v>94</v>
      </c>
      <c r="G17" s="34" t="b">
        <v>0</v>
      </c>
      <c r="H17" s="34" t="s">
        <v>94</v>
      </c>
      <c r="I17" s="34" t="s">
        <v>94</v>
      </c>
      <c r="J17" s="34" t="b">
        <v>1</v>
      </c>
      <c r="K17" s="34"/>
      <c r="L17" s="32">
        <v>1</v>
      </c>
      <c r="M17" s="32">
        <v>1</v>
      </c>
      <c r="N17" s="32">
        <v>0</v>
      </c>
      <c r="O17" s="32">
        <v>0</v>
      </c>
      <c r="P17" s="32"/>
      <c r="Q17" s="32"/>
      <c r="R17" s="32"/>
      <c r="S17" s="32"/>
      <c r="T17" s="32" t="s">
        <v>95</v>
      </c>
      <c r="U17" s="39"/>
      <c r="V17" s="59" t="str">
        <f ca="1"/>
        <v xml:space="preserve"> </v>
      </c>
      <c r="W17" t="str">
        <f ca="1"/>
        <v xml:space="preserve">    Dim FileName As String</v>
      </c>
      <c r="X17" t="str">
        <f ca="1"/>
        <v/>
      </c>
      <c r="Y17" s="64"/>
      <c r="AA17" s="55"/>
      <c r="AB17" s="55"/>
      <c r="AC17" s="55"/>
      <c r="AD17" s="55"/>
      <c r="AE17" s="55"/>
      <c r="AF17" s="55"/>
      <c r="AG17" s="55"/>
      <c r="AH17" s="55"/>
      <c r="AI17" s="55"/>
      <c r="AJ17" s="55"/>
      <c r="AK17" s="55"/>
      <c r="AL17" s="55"/>
      <c r="AM17" s="55"/>
      <c r="AN17" s="55"/>
      <c r="AO17" s="55"/>
    </row>
    <row r="18" spans="2:41" x14ac:dyDescent="0.45">
      <c r="B18" s="75" cm="1">
        <f t="array" aca="1" ref="B18" ca="1">filesize(Folder&amp;Tests[[#This Row],[FileName]])</f>
        <v>18</v>
      </c>
      <c r="C18" s="45">
        <v>4</v>
      </c>
      <c r="D18" s="33" t="s">
        <v>116</v>
      </c>
      <c r="E18" s="32" t="b">
        <v>1</v>
      </c>
      <c r="F18" s="34" t="s">
        <v>94</v>
      </c>
      <c r="G18" s="32" t="b">
        <v>0</v>
      </c>
      <c r="H18" s="34" t="s">
        <v>94</v>
      </c>
      <c r="I18" s="34" t="s">
        <v>94</v>
      </c>
      <c r="J18" s="34" t="b">
        <v>1</v>
      </c>
      <c r="K18" s="34"/>
      <c r="L18" s="32">
        <v>1</v>
      </c>
      <c r="M18" s="32">
        <v>1</v>
      </c>
      <c r="N18" s="32">
        <v>0</v>
      </c>
      <c r="O18" s="32">
        <v>0</v>
      </c>
      <c r="P18" s="32"/>
      <c r="Q18" s="32"/>
      <c r="R18" s="32"/>
      <c r="S18" s="32"/>
      <c r="T18" s="32" t="s">
        <v>96</v>
      </c>
      <c r="U18" s="39"/>
      <c r="V18" s="59" t="str">
        <f ca="1"/>
        <v xml:space="preserve"> </v>
      </c>
      <c r="W18" t="str">
        <f ca="1"/>
        <v xml:space="preserve">    Dim Observed</v>
      </c>
      <c r="X18" t="str">
        <f ca="1"/>
        <v/>
      </c>
      <c r="Y18" s="64"/>
      <c r="AA18" s="55"/>
      <c r="AB18" s="55"/>
      <c r="AC18" s="55"/>
      <c r="AD18" s="55"/>
      <c r="AE18" s="55"/>
      <c r="AF18" s="55"/>
      <c r="AG18" s="55"/>
      <c r="AH18" s="55"/>
      <c r="AI18" s="55"/>
      <c r="AJ18" s="55"/>
      <c r="AK18" s="55"/>
      <c r="AL18" s="55"/>
      <c r="AM18" s="55"/>
      <c r="AN18" s="55"/>
      <c r="AO18" s="55"/>
    </row>
    <row r="19" spans="2:41" x14ac:dyDescent="0.45">
      <c r="B19" s="75" cm="1">
        <f t="array" aca="1" ref="B19" ca="1">filesize(Folder&amp;Tests[[#This Row],[FileName]])</f>
        <v>21</v>
      </c>
      <c r="C19" s="45">
        <v>5</v>
      </c>
      <c r="D19" s="33" t="s">
        <v>117</v>
      </c>
      <c r="E19" s="32" t="b">
        <v>1</v>
      </c>
      <c r="F19" s="34" t="s">
        <v>94</v>
      </c>
      <c r="G19" s="34" t="b">
        <v>0</v>
      </c>
      <c r="H19" s="34" t="s">
        <v>94</v>
      </c>
      <c r="I19" s="34" t="s">
        <v>94</v>
      </c>
      <c r="J19" s="34" t="b">
        <v>1</v>
      </c>
      <c r="K19" s="34"/>
      <c r="L19" s="32">
        <v>1</v>
      </c>
      <c r="M19" s="32">
        <v>1</v>
      </c>
      <c r="N19" s="32">
        <v>0</v>
      </c>
      <c r="O19" s="32">
        <v>0</v>
      </c>
      <c r="P19" s="32"/>
      <c r="Q19" s="32"/>
      <c r="R19" s="32"/>
      <c r="S19" s="32"/>
      <c r="T19" s="32" t="s">
        <v>95</v>
      </c>
      <c r="U19" s="39"/>
      <c r="V19" s="59" t="str">
        <f ca="1"/>
        <v xml:space="preserve"> </v>
      </c>
      <c r="W19" t="str">
        <f ca="1"/>
        <v xml:space="preserve">    Dim TestDescription As String</v>
      </c>
      <c r="X19" t="str">
        <f ca="1"/>
        <v/>
      </c>
      <c r="Y19" s="64"/>
      <c r="AA19" s="55"/>
      <c r="AB19" s="55"/>
      <c r="AC19" s="55"/>
      <c r="AD19" s="55"/>
      <c r="AE19" s="55"/>
      <c r="AF19" s="55"/>
      <c r="AG19" s="55"/>
      <c r="AH19" s="55"/>
      <c r="AI19" s="55"/>
      <c r="AJ19" s="55"/>
      <c r="AK19" s="55"/>
      <c r="AL19" s="55"/>
      <c r="AM19" s="55"/>
      <c r="AN19" s="55"/>
      <c r="AO19" s="55"/>
    </row>
    <row r="20" spans="2:41" x14ac:dyDescent="0.45">
      <c r="B20" s="75" cm="1">
        <f t="array" aca="1" ref="B20" ca="1">filesize(Folder&amp;Tests[[#This Row],[FileName]])</f>
        <v>23</v>
      </c>
      <c r="C20" s="45">
        <v>6</v>
      </c>
      <c r="D20" s="33" t="s">
        <v>118</v>
      </c>
      <c r="E20" s="32" t="b">
        <v>1</v>
      </c>
      <c r="F20" s="34" t="s">
        <v>97</v>
      </c>
      <c r="G20" s="34" t="b">
        <v>1</v>
      </c>
      <c r="H20" s="34" t="s">
        <v>94</v>
      </c>
      <c r="I20" s="34" t="s">
        <v>94</v>
      </c>
      <c r="J20" s="34" t="b">
        <v>1</v>
      </c>
      <c r="K20" s="34"/>
      <c r="L20" s="32">
        <v>1</v>
      </c>
      <c r="M20" s="32">
        <v>1</v>
      </c>
      <c r="N20" s="32">
        <v>0</v>
      </c>
      <c r="O20" s="32">
        <v>0</v>
      </c>
      <c r="P20" s="32"/>
      <c r="Q20" s="32"/>
      <c r="R20" s="32"/>
      <c r="S20" s="32"/>
      <c r="T20" s="32" t="s">
        <v>95</v>
      </c>
      <c r="U20" s="37"/>
      <c r="V20" s="59" t="str">
        <f ca="1"/>
        <v xml:space="preserve"> </v>
      </c>
      <c r="W20" t="str">
        <f ca="1"/>
        <v xml:space="preserve">    Dim TestRes As Boolean</v>
      </c>
      <c r="X20" t="str">
        <f ca="1"/>
        <v/>
      </c>
      <c r="Y20" s="64"/>
      <c r="AA20" s="55"/>
      <c r="AB20" s="55"/>
      <c r="AC20" s="55"/>
      <c r="AD20" s="55"/>
      <c r="AE20" s="55"/>
      <c r="AF20" s="55"/>
      <c r="AG20" s="55"/>
      <c r="AH20" s="55"/>
      <c r="AI20" s="55"/>
      <c r="AJ20" s="55"/>
      <c r="AK20" s="55"/>
      <c r="AL20" s="55"/>
      <c r="AM20" s="55"/>
      <c r="AN20" s="55"/>
      <c r="AO20" s="55"/>
    </row>
    <row r="21" spans="2:41" x14ac:dyDescent="0.45">
      <c r="B21" s="75" cm="1">
        <f t="array" aca="1" ref="B21" ca="1">filesize(Folder&amp;Tests[[#This Row],[FileName]])</f>
        <v>23</v>
      </c>
      <c r="C21" s="45">
        <v>7</v>
      </c>
      <c r="D21" s="33" t="s">
        <v>119</v>
      </c>
      <c r="E21" s="32" t="b">
        <v>1</v>
      </c>
      <c r="F21" s="34" t="s">
        <v>94</v>
      </c>
      <c r="G21" s="34" t="b">
        <v>0</v>
      </c>
      <c r="H21" s="34" t="s">
        <v>94</v>
      </c>
      <c r="I21" s="34" t="s">
        <v>94</v>
      </c>
      <c r="J21" s="34" t="b">
        <v>1</v>
      </c>
      <c r="K21" s="34"/>
      <c r="L21" s="32">
        <v>1</v>
      </c>
      <c r="M21" s="32">
        <v>1</v>
      </c>
      <c r="N21" s="32">
        <v>0</v>
      </c>
      <c r="O21" s="32">
        <v>0</v>
      </c>
      <c r="P21" s="32"/>
      <c r="Q21" s="32"/>
      <c r="R21" s="32"/>
      <c r="S21" s="32"/>
      <c r="T21" s="32" t="s">
        <v>95</v>
      </c>
      <c r="U21" s="39"/>
      <c r="V21" s="59" t="str">
        <f ca="1"/>
        <v xml:space="preserve"> </v>
      </c>
      <c r="W21" t="str">
        <f ca="1"/>
        <v xml:space="preserve">    Dim WhatDiffers As String</v>
      </c>
      <c r="X21" t="str">
        <f ca="1"/>
        <v/>
      </c>
      <c r="Y21" s="64"/>
      <c r="AA21" s="55"/>
      <c r="AB21" s="55"/>
      <c r="AC21" s="55"/>
      <c r="AD21" s="55"/>
      <c r="AE21" s="55"/>
      <c r="AF21" s="55"/>
      <c r="AG21" s="55"/>
      <c r="AH21" s="55"/>
      <c r="AI21" s="55"/>
      <c r="AJ21" s="55"/>
      <c r="AK21" s="55"/>
      <c r="AL21" s="55"/>
      <c r="AM21" s="55"/>
      <c r="AN21" s="55"/>
      <c r="AO21" s="55"/>
    </row>
    <row r="22" spans="2:41" x14ac:dyDescent="0.45">
      <c r="B22" s="75" cm="1">
        <f t="array" aca="1" ref="B22" ca="1">filesize(Folder&amp;Tests[[#This Row],[FileName]])</f>
        <v>27</v>
      </c>
      <c r="C22" s="45">
        <v>8</v>
      </c>
      <c r="D22" s="33" t="s">
        <v>120</v>
      </c>
      <c r="E22" s="32" t="b">
        <v>1</v>
      </c>
      <c r="F22" s="34" t="s">
        <v>94</v>
      </c>
      <c r="G22" s="34" t="b">
        <v>0</v>
      </c>
      <c r="H22" s="34" t="s">
        <v>94</v>
      </c>
      <c r="I22" s="34" t="s">
        <v>226</v>
      </c>
      <c r="J22" s="34" t="b">
        <v>1</v>
      </c>
      <c r="K22" s="34"/>
      <c r="L22" s="32">
        <v>1</v>
      </c>
      <c r="M22" s="32">
        <v>1</v>
      </c>
      <c r="N22" s="32">
        <v>0</v>
      </c>
      <c r="O22" s="32">
        <v>0</v>
      </c>
      <c r="P22" s="32"/>
      <c r="Q22" s="32"/>
      <c r="R22" s="32"/>
      <c r="S22" s="32"/>
      <c r="T22" s="32" t="s">
        <v>95</v>
      </c>
      <c r="U22" s="39"/>
      <c r="V22" s="59" t="str">
        <f ca="1"/>
        <v xml:space="preserve"> </v>
      </c>
      <c r="W22" t="str">
        <f ca="1"/>
        <v/>
      </c>
      <c r="X22" t="str">
        <f ca="1"/>
        <v/>
      </c>
      <c r="Y22" s="64"/>
      <c r="AA22" s="55"/>
      <c r="AB22" s="55"/>
      <c r="AC22" s="55"/>
      <c r="AD22" s="55"/>
      <c r="AE22" s="55"/>
      <c r="AF22" s="55"/>
      <c r="AG22" s="55"/>
      <c r="AH22" s="55"/>
      <c r="AI22" s="55"/>
      <c r="AJ22" s="55"/>
      <c r="AK22" s="55"/>
      <c r="AL22" s="55"/>
      <c r="AM22" s="55"/>
      <c r="AN22" s="55"/>
      <c r="AO22" s="55"/>
    </row>
    <row r="23" spans="2:41" x14ac:dyDescent="0.45">
      <c r="B23" s="75" cm="1">
        <f t="array" aca="1" ref="B23" ca="1">filesize(Folder&amp;Tests[[#This Row],[FileName]])</f>
        <v>28</v>
      </c>
      <c r="C23" s="45">
        <v>9</v>
      </c>
      <c r="D23" s="33" t="s">
        <v>121</v>
      </c>
      <c r="E23" s="32" t="b">
        <v>1</v>
      </c>
      <c r="F23" s="34" t="s">
        <v>94</v>
      </c>
      <c r="G23" s="34" t="b">
        <v>0</v>
      </c>
      <c r="H23" s="34" t="s">
        <v>94</v>
      </c>
      <c r="I23" s="34" t="s">
        <v>227</v>
      </c>
      <c r="J23" s="34" t="b">
        <v>1</v>
      </c>
      <c r="K23" s="34"/>
      <c r="L23" s="32">
        <v>1</v>
      </c>
      <c r="M23" s="32">
        <v>1</v>
      </c>
      <c r="N23" s="32">
        <v>0</v>
      </c>
      <c r="O23" s="32">
        <v>0</v>
      </c>
      <c r="P23" s="32"/>
      <c r="Q23" s="32"/>
      <c r="R23" s="32"/>
      <c r="S23" s="32"/>
      <c r="T23" s="32" t="s">
        <v>95</v>
      </c>
      <c r="U23" s="39"/>
      <c r="V23" s="59" t="str">
        <f ca="1"/>
        <v xml:space="preserve"> </v>
      </c>
      <c r="W23" t="str">
        <f ca="1"/>
        <v xml:space="preserve">    On Error GoTo ErrHandler</v>
      </c>
      <c r="X23" t="str">
        <f ca="1"/>
        <v/>
      </c>
      <c r="Y23" s="64"/>
      <c r="AA23" s="55"/>
      <c r="AB23" s="55"/>
      <c r="AC23" s="55"/>
      <c r="AD23" s="55"/>
      <c r="AE23" s="55"/>
      <c r="AF23" s="55"/>
      <c r="AG23" s="55"/>
      <c r="AH23" s="55"/>
      <c r="AI23" s="55"/>
      <c r="AJ23" s="55"/>
      <c r="AK23" s="55"/>
      <c r="AL23" s="55"/>
      <c r="AM23" s="55"/>
      <c r="AN23" s="55"/>
      <c r="AO23" s="55"/>
    </row>
    <row r="24" spans="2:41" x14ac:dyDescent="0.45">
      <c r="B24" s="75" cm="1">
        <f t="array" aca="1" ref="B24" ca="1">filesize(Folder&amp;Tests[[#This Row],[FileName]])</f>
        <v>27</v>
      </c>
      <c r="C24" s="45">
        <v>10</v>
      </c>
      <c r="D24" s="33" t="s">
        <v>122</v>
      </c>
      <c r="E24" s="32" t="b">
        <v>1</v>
      </c>
      <c r="F24" s="34" t="s">
        <v>94</v>
      </c>
      <c r="G24" s="34" t="b">
        <v>0</v>
      </c>
      <c r="H24" s="34" t="s">
        <v>94</v>
      </c>
      <c r="I24" s="34" t="s">
        <v>94</v>
      </c>
      <c r="J24" s="34" t="b">
        <v>1</v>
      </c>
      <c r="K24" s="34"/>
      <c r="L24" s="32">
        <v>1</v>
      </c>
      <c r="M24" s="32">
        <v>1</v>
      </c>
      <c r="N24" s="32">
        <v>0</v>
      </c>
      <c r="O24" s="32">
        <v>0</v>
      </c>
      <c r="P24" s="32"/>
      <c r="Q24" s="32"/>
      <c r="R24" s="32"/>
      <c r="S24" s="32"/>
      <c r="T24" s="32" t="s">
        <v>95</v>
      </c>
      <c r="U24" s="39"/>
      <c r="V24" s="59" t="str">
        <f ca="1"/>
        <v xml:space="preserve"> </v>
      </c>
      <c r="W24" t="str">
        <f ca="1"/>
        <v xml:space="preserve">    TestDescription = "test one row of data.cscv"</v>
      </c>
      <c r="X24" t="str">
        <f ca="1"/>
        <v/>
      </c>
      <c r="Y24" s="64"/>
      <c r="AA24" s="55"/>
      <c r="AB24" s="55"/>
      <c r="AC24" s="55"/>
      <c r="AD24" s="55"/>
      <c r="AE24" s="55"/>
      <c r="AF24" s="55"/>
      <c r="AG24" s="55"/>
      <c r="AH24" s="55"/>
      <c r="AI24" s="55"/>
      <c r="AJ24" s="55"/>
      <c r="AK24" s="55"/>
      <c r="AL24" s="55"/>
      <c r="AM24" s="55"/>
      <c r="AN24" s="55"/>
      <c r="AO24" s="55"/>
    </row>
    <row r="25" spans="2:41" x14ac:dyDescent="0.45">
      <c r="B25" s="75" cm="1">
        <f t="array" aca="1" ref="B25" ca="1">filesize(Folder&amp;Tests[[#This Row],[FileName]])</f>
        <v>27</v>
      </c>
      <c r="C25" s="45">
        <v>11</v>
      </c>
      <c r="D25" s="33" t="s">
        <v>123</v>
      </c>
      <c r="E25" s="32" t="b">
        <v>1</v>
      </c>
      <c r="F25" s="34" t="s">
        <v>94</v>
      </c>
      <c r="G25" s="34" t="b">
        <v>0</v>
      </c>
      <c r="H25" s="34" t="s">
        <v>94</v>
      </c>
      <c r="I25" s="34" t="s">
        <v>94</v>
      </c>
      <c r="J25" s="34" t="b">
        <v>1</v>
      </c>
      <c r="K25" s="34"/>
      <c r="L25" s="32">
        <v>1</v>
      </c>
      <c r="M25" s="32">
        <v>1</v>
      </c>
      <c r="N25" s="32">
        <v>0</v>
      </c>
      <c r="O25" s="32">
        <v>0</v>
      </c>
      <c r="P25" s="32"/>
      <c r="Q25" s="32"/>
      <c r="R25" s="32"/>
      <c r="S25" s="32"/>
      <c r="T25" s="32" t="s">
        <v>95</v>
      </c>
      <c r="U25" s="39"/>
      <c r="V25" s="59" t="str">
        <f ca="1"/>
        <v xml:space="preserve"> </v>
      </c>
      <c r="W25" t="str">
        <f ca="1"/>
        <v xml:space="preserve">    Expected = HStack(1#,2#,3#)</v>
      </c>
      <c r="X25" t="str">
        <f ca="1"/>
        <v/>
      </c>
      <c r="Y25" s="64"/>
      <c r="AA25" s="55"/>
      <c r="AB25" s="55"/>
      <c r="AC25" s="55"/>
      <c r="AD25" s="55"/>
      <c r="AE25" s="55"/>
      <c r="AF25" s="55"/>
      <c r="AG25" s="55"/>
      <c r="AH25" s="55"/>
      <c r="AI25" s="55"/>
      <c r="AJ25" s="55"/>
      <c r="AK25" s="55"/>
      <c r="AL25" s="55"/>
      <c r="AM25" s="55"/>
      <c r="AN25" s="55"/>
      <c r="AO25" s="55"/>
    </row>
    <row r="26" spans="2:41" x14ac:dyDescent="0.45">
      <c r="B26" s="75" cm="1">
        <f t="array" aca="1" ref="B26" ca="1">filesize(Folder&amp;Tests[[#This Row],[FileName]])</f>
        <v>33</v>
      </c>
      <c r="C26" s="45">
        <v>12</v>
      </c>
      <c r="D26" s="33" t="s">
        <v>125</v>
      </c>
      <c r="E26" s="32" t="b">
        <v>1</v>
      </c>
      <c r="F26" s="34" t="s">
        <v>94</v>
      </c>
      <c r="G26" s="34" t="b">
        <v>0</v>
      </c>
      <c r="H26" s="34" t="s">
        <v>94</v>
      </c>
      <c r="I26" s="34" t="s">
        <v>94</v>
      </c>
      <c r="J26" s="34" t="b">
        <v>1</v>
      </c>
      <c r="K26" s="34"/>
      <c r="L26" s="32">
        <v>1</v>
      </c>
      <c r="M26" s="32">
        <v>1</v>
      </c>
      <c r="N26" s="32">
        <v>0</v>
      </c>
      <c r="O26" s="32">
        <v>0</v>
      </c>
      <c r="P26" s="32"/>
      <c r="Q26" s="32"/>
      <c r="R26" s="32"/>
      <c r="S26" s="32"/>
      <c r="T26" s="32" t="s">
        <v>95</v>
      </c>
      <c r="U26" s="39"/>
      <c r="V26" s="59" t="str">
        <f ca="1"/>
        <v xml:space="preserve"> </v>
      </c>
      <c r="W26" t="str">
        <f ca="1"/>
        <v xml:space="preserve">    FileName =  "test_one_row_of_data.cscv"</v>
      </c>
      <c r="X26" t="str">
        <f ca="1"/>
        <v/>
      </c>
      <c r="Y26" s="64"/>
      <c r="AA26" s="55"/>
      <c r="AB26" s="55"/>
      <c r="AC26" s="55"/>
      <c r="AD26" s="55"/>
      <c r="AE26" s="55"/>
      <c r="AF26" s="55"/>
      <c r="AG26" s="55"/>
      <c r="AH26" s="55"/>
      <c r="AI26" s="55"/>
      <c r="AJ26" s="55"/>
      <c r="AK26" s="55"/>
      <c r="AL26" s="55"/>
      <c r="AM26" s="55"/>
      <c r="AN26" s="55"/>
      <c r="AO26" s="55"/>
    </row>
    <row r="27" spans="2:41" x14ac:dyDescent="0.45">
      <c r="B27" s="75" cm="1">
        <f t="array" aca="1" ref="B27" ca="1">filesize(Folder&amp;Tests[[#This Row],[FileName]])</f>
        <v>35</v>
      </c>
      <c r="C27" s="45">
        <v>13</v>
      </c>
      <c r="D27" s="33" t="s">
        <v>126</v>
      </c>
      <c r="E27" s="32" t="b">
        <v>1</v>
      </c>
      <c r="F27" s="34" t="s">
        <v>94</v>
      </c>
      <c r="G27" s="34" t="b">
        <v>0</v>
      </c>
      <c r="H27" s="34" t="s">
        <v>94</v>
      </c>
      <c r="I27" s="34" t="s">
        <v>94</v>
      </c>
      <c r="J27" s="34" t="b">
        <v>1</v>
      </c>
      <c r="K27" s="34"/>
      <c r="L27" s="32">
        <v>1</v>
      </c>
      <c r="M27" s="32">
        <v>1</v>
      </c>
      <c r="N27" s="32">
        <v>0</v>
      </c>
      <c r="O27" s="32">
        <v>0</v>
      </c>
      <c r="P27" s="32"/>
      <c r="Q27" s="32"/>
      <c r="R27" s="32"/>
      <c r="S27" s="32"/>
      <c r="T27" s="32" t="s">
        <v>95</v>
      </c>
      <c r="U27" s="39"/>
      <c r="V27" s="59" t="str">
        <f ca="1"/>
        <v xml:space="preserve"> </v>
      </c>
      <c r="W27" t="str">
        <f ca="1"/>
        <v xml:space="preserve">    TestRes = TestCSVRead(1, TestDescription, Expected, Folder + FileName, Observed, WhatDiffers, _</v>
      </c>
      <c r="X27" t="str">
        <f ca="1"/>
        <v/>
      </c>
      <c r="Y27" s="64"/>
      <c r="AA27" s="55"/>
      <c r="AB27" s="55"/>
      <c r="AC27" s="55"/>
      <c r="AD27" s="55"/>
      <c r="AE27" s="55"/>
      <c r="AF27" s="55"/>
      <c r="AG27" s="55"/>
      <c r="AH27" s="55"/>
      <c r="AI27" s="55"/>
      <c r="AJ27" s="55"/>
      <c r="AK27" s="55"/>
      <c r="AL27" s="55"/>
      <c r="AM27" s="55"/>
      <c r="AN27" s="55"/>
      <c r="AO27" s="55"/>
    </row>
    <row r="28" spans="2:41" x14ac:dyDescent="0.45">
      <c r="B28" s="75" cm="1">
        <f t="array" aca="1" ref="B28" ca="1">filesize(Folder&amp;Tests[[#This Row],[FileName]])</f>
        <v>35</v>
      </c>
      <c r="C28" s="45">
        <v>14</v>
      </c>
      <c r="D28" s="33" t="s">
        <v>127</v>
      </c>
      <c r="E28" s="32" t="b">
        <v>1</v>
      </c>
      <c r="F28" s="34" t="s">
        <v>94</v>
      </c>
      <c r="G28" s="34" t="b">
        <v>0</v>
      </c>
      <c r="H28" s="34" t="s">
        <v>94</v>
      </c>
      <c r="I28" s="34" t="s">
        <v>94</v>
      </c>
      <c r="J28" s="34" t="b">
        <v>1</v>
      </c>
      <c r="K28" s="34"/>
      <c r="L28" s="32">
        <v>1</v>
      </c>
      <c r="M28" s="32">
        <v>1</v>
      </c>
      <c r="N28" s="32">
        <v>0</v>
      </c>
      <c r="O28" s="32">
        <v>0</v>
      </c>
      <c r="P28" s="32"/>
      <c r="Q28" s="32"/>
      <c r="R28" s="32"/>
      <c r="S28" s="32"/>
      <c r="T28" s="32" t="s">
        <v>95</v>
      </c>
      <c r="U28" s="39"/>
      <c r="V28" s="59" t="str">
        <f ca="1"/>
        <v xml:space="preserve"> </v>
      </c>
      <c r="W28" t="str">
        <f ca="1"/>
        <v xml:space="preserve">        ConvertTypes := True, _</v>
      </c>
      <c r="X28" t="str">
        <f ca="1"/>
        <v/>
      </c>
      <c r="Y28" s="64"/>
      <c r="AA28" s="55"/>
      <c r="AB28" s="55"/>
      <c r="AC28" s="55"/>
      <c r="AD28" s="55"/>
      <c r="AE28" s="55"/>
      <c r="AF28" s="55"/>
      <c r="AG28" s="55"/>
      <c r="AH28" s="55"/>
      <c r="AI28" s="55"/>
      <c r="AJ28" s="55"/>
      <c r="AK28" s="55"/>
      <c r="AL28" s="55"/>
      <c r="AM28" s="55"/>
      <c r="AN28" s="55"/>
      <c r="AO28" s="55"/>
    </row>
    <row r="29" spans="2:41" x14ac:dyDescent="0.45">
      <c r="B29" s="75" cm="1">
        <f t="array" aca="1" ref="B29" ca="1">filesize(Folder&amp;Tests[[#This Row],[FileName]])</f>
        <v>32</v>
      </c>
      <c r="C29" s="45">
        <v>15</v>
      </c>
      <c r="D29" s="33" t="s">
        <v>128</v>
      </c>
      <c r="E29" s="32" t="b">
        <v>1</v>
      </c>
      <c r="F29" s="34" t="s">
        <v>94</v>
      </c>
      <c r="G29" s="34" t="b">
        <v>0</v>
      </c>
      <c r="H29" s="34" t="s">
        <v>94</v>
      </c>
      <c r="I29" s="34" t="s">
        <v>94</v>
      </c>
      <c r="J29" s="34" t="b">
        <v>1</v>
      </c>
      <c r="K29" s="34"/>
      <c r="L29" s="32">
        <v>1</v>
      </c>
      <c r="M29" s="32">
        <v>1</v>
      </c>
      <c r="N29" s="32">
        <v>0</v>
      </c>
      <c r="O29" s="32">
        <v>0</v>
      </c>
      <c r="P29" s="32"/>
      <c r="Q29" s="32"/>
      <c r="R29" s="32"/>
      <c r="S29" s="32"/>
      <c r="T29" s="32" t="s">
        <v>95</v>
      </c>
      <c r="U29" s="39"/>
      <c r="V29" s="59" t="str">
        <f ca="1"/>
        <v xml:space="preserve"> </v>
      </c>
      <c r="W29" t="str">
        <f ca="1"/>
        <v xml:space="preserve">        IgnoreEmptyLines := True, _</v>
      </c>
      <c r="X29" t="str">
        <f ca="1"/>
        <v/>
      </c>
      <c r="Y29" s="64"/>
      <c r="AA29" s="55"/>
      <c r="AB29" s="55"/>
      <c r="AC29" s="55"/>
      <c r="AD29" s="55"/>
      <c r="AE29" s="55"/>
      <c r="AF29" s="55"/>
      <c r="AG29" s="55"/>
      <c r="AH29" s="55"/>
      <c r="AI29" s="55"/>
      <c r="AJ29" s="55"/>
      <c r="AK29" s="55"/>
      <c r="AL29" s="55"/>
      <c r="AM29" s="55"/>
      <c r="AN29" s="55"/>
      <c r="AO29" s="55"/>
    </row>
    <row r="30" spans="2:41" x14ac:dyDescent="0.45">
      <c r="B30" s="75" cm="1">
        <f t="array" aca="1" ref="B30" ca="1">filesize(Folder&amp;Tests[[#This Row],[FileName]])</f>
        <v>35</v>
      </c>
      <c r="C30" s="45">
        <v>16</v>
      </c>
      <c r="D30" s="33" t="s">
        <v>129</v>
      </c>
      <c r="E30" s="32" t="b">
        <v>1</v>
      </c>
      <c r="F30" s="34" t="s">
        <v>94</v>
      </c>
      <c r="G30" s="34" t="b">
        <v>0</v>
      </c>
      <c r="H30" s="34" t="s">
        <v>94</v>
      </c>
      <c r="I30" s="34" t="s">
        <v>94</v>
      </c>
      <c r="J30" s="34" t="b">
        <v>1</v>
      </c>
      <c r="K30" s="34"/>
      <c r="L30" s="32">
        <v>1</v>
      </c>
      <c r="M30" s="32">
        <v>1</v>
      </c>
      <c r="N30" s="32">
        <v>0</v>
      </c>
      <c r="O30" s="32">
        <v>0</v>
      </c>
      <c r="P30" s="32"/>
      <c r="Q30" s="32"/>
      <c r="R30" s="32"/>
      <c r="S30" s="32"/>
      <c r="T30" s="32" t="s">
        <v>95</v>
      </c>
      <c r="U30" s="39"/>
      <c r="V30" s="59" t="str">
        <f ca="1"/>
        <v xml:space="preserve"> </v>
      </c>
      <c r="W30" t="str">
        <f ca="1"/>
        <v xml:space="preserve">        ShowMissingsAs := Empty)</v>
      </c>
      <c r="X30" t="str">
        <f ca="1"/>
        <v/>
      </c>
      <c r="Y30" s="64"/>
      <c r="AA30" s="55"/>
      <c r="AB30" s="55"/>
      <c r="AC30" s="55"/>
      <c r="AD30" s="55"/>
      <c r="AE30" s="55"/>
      <c r="AF30" s="55"/>
      <c r="AG30" s="55"/>
      <c r="AH30" s="55"/>
      <c r="AI30" s="55"/>
      <c r="AJ30" s="55"/>
      <c r="AK30" s="55"/>
      <c r="AL30" s="55"/>
      <c r="AM30" s="55"/>
      <c r="AN30" s="55"/>
      <c r="AO30" s="55"/>
    </row>
    <row r="31" spans="2:41" x14ac:dyDescent="0.45">
      <c r="B31" s="75" cm="1">
        <f t="array" aca="1" ref="B31" ca="1">filesize(Folder&amp;Tests[[#This Row],[FileName]])</f>
        <v>37</v>
      </c>
      <c r="C31" s="45">
        <v>17</v>
      </c>
      <c r="D31" s="33" t="s">
        <v>132</v>
      </c>
      <c r="E31" s="32" t="b">
        <v>1</v>
      </c>
      <c r="F31" s="34" t="s">
        <v>94</v>
      </c>
      <c r="G31" s="34" t="b">
        <v>0</v>
      </c>
      <c r="H31" s="34" t="s">
        <v>94</v>
      </c>
      <c r="I31" s="34" t="s">
        <v>94</v>
      </c>
      <c r="J31" s="34" t="b">
        <v>1</v>
      </c>
      <c r="K31" s="34"/>
      <c r="L31" s="32">
        <v>1</v>
      </c>
      <c r="M31" s="32">
        <v>1</v>
      </c>
      <c r="N31" s="32">
        <v>0</v>
      </c>
      <c r="O31" s="32">
        <v>0</v>
      </c>
      <c r="P31" s="32"/>
      <c r="Q31" s="32"/>
      <c r="R31" s="32"/>
      <c r="S31" s="32"/>
      <c r="T31" s="32" t="s">
        <v>95</v>
      </c>
      <c r="U31" s="39"/>
      <c r="V31" s="59" t="str">
        <f ca="1"/>
        <v xml:space="preserve"> </v>
      </c>
      <c r="W31" t="str">
        <f ca="1"/>
        <v xml:space="preserve">    AccumulateResults TestRes, NumPassed, NumFailed, WhatDiffers, Failures</v>
      </c>
      <c r="X31" t="str">
        <f ca="1"/>
        <v/>
      </c>
      <c r="Y31" s="64"/>
      <c r="AA31" s="55"/>
      <c r="AB31" s="55"/>
      <c r="AC31" s="55"/>
      <c r="AD31" s="55"/>
      <c r="AE31" s="55"/>
      <c r="AF31" s="55"/>
      <c r="AG31" s="55"/>
      <c r="AH31" s="55"/>
      <c r="AI31" s="55"/>
      <c r="AJ31" s="55"/>
      <c r="AK31" s="55"/>
      <c r="AL31" s="55"/>
      <c r="AM31" s="55"/>
      <c r="AN31" s="55"/>
      <c r="AO31" s="55"/>
    </row>
    <row r="32" spans="2:41" x14ac:dyDescent="0.45">
      <c r="B32" s="75" cm="1">
        <f t="array" aca="1" ref="B32" ca="1">filesize(Folder&amp;Tests[[#This Row],[FileName]])</f>
        <v>37</v>
      </c>
      <c r="C32" s="45">
        <v>18</v>
      </c>
      <c r="D32" s="33" t="s">
        <v>133</v>
      </c>
      <c r="E32" s="32" t="b">
        <v>1</v>
      </c>
      <c r="F32" s="34" t="s">
        <v>97</v>
      </c>
      <c r="G32" s="34" t="b">
        <v>0</v>
      </c>
      <c r="H32" s="34" t="s">
        <v>94</v>
      </c>
      <c r="I32" s="34" t="s">
        <v>94</v>
      </c>
      <c r="J32" s="34" t="b">
        <v>1</v>
      </c>
      <c r="K32" s="34"/>
      <c r="L32" s="32">
        <v>1</v>
      </c>
      <c r="M32" s="32">
        <v>1</v>
      </c>
      <c r="N32" s="32">
        <v>0</v>
      </c>
      <c r="O32" s="32">
        <v>0</v>
      </c>
      <c r="P32" s="32"/>
      <c r="Q32" s="32"/>
      <c r="R32" s="32"/>
      <c r="S32" s="32"/>
      <c r="T32" s="32" t="s">
        <v>95</v>
      </c>
      <c r="U32" s="39"/>
      <c r="V32" s="59" t="str">
        <f ca="1"/>
        <v xml:space="preserve"> </v>
      </c>
      <c r="W32" t="str">
        <f ca="1"/>
        <v/>
      </c>
      <c r="X32" t="str">
        <f ca="1"/>
        <v/>
      </c>
      <c r="Y32" s="64"/>
      <c r="AA32" s="55"/>
      <c r="AB32" s="55"/>
      <c r="AC32" s="55"/>
      <c r="AD32" s="55"/>
      <c r="AE32" s="55"/>
      <c r="AF32" s="55"/>
      <c r="AG32" s="55"/>
      <c r="AH32" s="55"/>
      <c r="AI32" s="55"/>
      <c r="AJ32" s="55"/>
      <c r="AK32" s="55"/>
      <c r="AL32" s="55"/>
      <c r="AM32" s="55"/>
      <c r="AN32" s="55"/>
      <c r="AO32" s="55"/>
    </row>
    <row r="33" spans="2:41" x14ac:dyDescent="0.45">
      <c r="B33" s="75" cm="1">
        <f t="array" aca="1" ref="B33" ca="1">filesize(Folder&amp;Tests[[#This Row],[FileName]])</f>
        <v>37</v>
      </c>
      <c r="C33" s="45">
        <v>19</v>
      </c>
      <c r="D33" s="33" t="s">
        <v>137</v>
      </c>
      <c r="E33" s="32" t="b">
        <v>1</v>
      </c>
      <c r="F33" s="34" t="s">
        <v>94</v>
      </c>
      <c r="G33" s="34" t="b">
        <v>0</v>
      </c>
      <c r="H33" s="34" t="s">
        <v>94</v>
      </c>
      <c r="I33" s="34" t="s">
        <v>94</v>
      </c>
      <c r="J33" s="34" t="b">
        <v>1</v>
      </c>
      <c r="K33" s="34"/>
      <c r="L33" s="32">
        <v>1</v>
      </c>
      <c r="M33" s="32">
        <v>1</v>
      </c>
      <c r="N33" s="32">
        <v>0</v>
      </c>
      <c r="O33" s="32">
        <v>0</v>
      </c>
      <c r="P33" s="32"/>
      <c r="Q33" s="32"/>
      <c r="R33" s="34" t="s">
        <v>278</v>
      </c>
      <c r="S33" s="32"/>
      <c r="T33" s="32" t="s">
        <v>95</v>
      </c>
      <c r="U33" s="39"/>
      <c r="V33" s="59" t="str">
        <f ca="1"/>
        <v xml:space="preserve"> </v>
      </c>
      <c r="W33" t="str">
        <f ca="1"/>
        <v xml:space="preserve">    Exit Sub</v>
      </c>
      <c r="X33" t="str">
        <f ca="1"/>
        <v/>
      </c>
      <c r="Y33" s="64"/>
      <c r="AA33" s="55"/>
      <c r="AB33" s="55"/>
      <c r="AC33" s="55"/>
      <c r="AD33" s="55"/>
      <c r="AE33" s="55"/>
      <c r="AF33" s="55"/>
      <c r="AG33" s="55"/>
      <c r="AH33" s="55"/>
      <c r="AI33" s="55"/>
      <c r="AJ33" s="55"/>
      <c r="AK33" s="55"/>
      <c r="AL33" s="55"/>
      <c r="AM33" s="55"/>
      <c r="AN33" s="55"/>
      <c r="AO33" s="55"/>
    </row>
    <row r="34" spans="2:41" x14ac:dyDescent="0.45">
      <c r="B34" s="75" cm="1">
        <f t="array" aca="1" ref="B34" ca="1">filesize(Folder&amp;Tests[[#This Row],[FileName]])</f>
        <v>35</v>
      </c>
      <c r="C34" s="45">
        <v>20</v>
      </c>
      <c r="D34" s="33" t="s">
        <v>138</v>
      </c>
      <c r="E34" s="32" t="b">
        <v>1</v>
      </c>
      <c r="F34" s="34" t="s">
        <v>94</v>
      </c>
      <c r="G34" s="34" t="b">
        <v>0</v>
      </c>
      <c r="H34" s="34" t="s">
        <v>94</v>
      </c>
      <c r="I34" s="34" t="s">
        <v>94</v>
      </c>
      <c r="J34" s="34" t="b">
        <v>1</v>
      </c>
      <c r="K34" s="34"/>
      <c r="L34" s="32">
        <v>1</v>
      </c>
      <c r="M34" s="32">
        <v>1</v>
      </c>
      <c r="N34" s="32">
        <v>0</v>
      </c>
      <c r="O34" s="32">
        <v>0</v>
      </c>
      <c r="P34" s="32"/>
      <c r="Q34" s="32"/>
      <c r="R34" s="32"/>
      <c r="S34" s="32"/>
      <c r="T34" s="32" t="s">
        <v>95</v>
      </c>
      <c r="U34" s="39"/>
      <c r="V34" s="59" t="str">
        <f ca="1"/>
        <v xml:space="preserve"> </v>
      </c>
      <c r="W34" t="str">
        <f ca="1"/>
        <v>ErrHandler:</v>
      </c>
      <c r="X34" t="str">
        <f ca="1"/>
        <v/>
      </c>
      <c r="Y34" s="64"/>
      <c r="AA34" s="55"/>
      <c r="AB34" s="55"/>
      <c r="AC34" s="55"/>
      <c r="AD34" s="55"/>
      <c r="AE34" s="55"/>
      <c r="AF34" s="55"/>
      <c r="AG34" s="55"/>
      <c r="AH34" s="55"/>
      <c r="AI34" s="55"/>
      <c r="AJ34" s="55"/>
      <c r="AK34" s="55"/>
      <c r="AL34" s="55"/>
      <c r="AM34" s="55"/>
      <c r="AN34" s="55"/>
      <c r="AO34" s="55"/>
    </row>
    <row r="35" spans="2:41" x14ac:dyDescent="0.45">
      <c r="B35" s="75" cm="1">
        <f t="array" aca="1" ref="B35" ca="1">filesize(Folder&amp;Tests[[#This Row],[FileName]])</f>
        <v>41</v>
      </c>
      <c r="C35" s="45">
        <v>21</v>
      </c>
      <c r="D35" s="33" t="s">
        <v>139</v>
      </c>
      <c r="E35" s="32" t="b">
        <v>1</v>
      </c>
      <c r="F35" s="34" t="s">
        <v>94</v>
      </c>
      <c r="G35" s="34" t="b">
        <v>0</v>
      </c>
      <c r="H35" s="34" t="s">
        <v>94</v>
      </c>
      <c r="I35" s="34" t="s">
        <v>94</v>
      </c>
      <c r="J35" s="34" t="b">
        <v>1</v>
      </c>
      <c r="K35" s="34"/>
      <c r="L35" s="32">
        <v>4</v>
      </c>
      <c r="M35" s="32">
        <v>1</v>
      </c>
      <c r="N35" s="32">
        <v>0</v>
      </c>
      <c r="O35" s="32">
        <v>0</v>
      </c>
      <c r="P35" s="32"/>
      <c r="Q35" s="32"/>
      <c r="R35" s="32"/>
      <c r="S35" s="32"/>
      <c r="T35" s="32" t="s">
        <v>95</v>
      </c>
      <c r="U35" s="39"/>
      <c r="V35" s="59" t="str">
        <f ca="1"/>
        <v xml:space="preserve"> </v>
      </c>
      <c r="W35" t="str">
        <f ca="1"/>
        <v xml:space="preserve">    Throw "#Test1 (line " &amp; CStr(Erl) + "): " &amp; Err.Description &amp; "!"</v>
      </c>
      <c r="X35" t="str">
        <f ca="1"/>
        <v/>
      </c>
      <c r="Y35" s="64"/>
      <c r="AA35" s="55"/>
      <c r="AB35" s="55"/>
      <c r="AC35" s="55"/>
      <c r="AD35" s="55"/>
      <c r="AE35" s="55"/>
      <c r="AF35" s="55"/>
      <c r="AG35" s="55"/>
      <c r="AH35" s="55"/>
      <c r="AI35" s="55"/>
      <c r="AJ35" s="55"/>
      <c r="AK35" s="55"/>
      <c r="AL35" s="55"/>
      <c r="AM35" s="55"/>
      <c r="AN35" s="55"/>
      <c r="AO35" s="55"/>
    </row>
    <row r="36" spans="2:41" x14ac:dyDescent="0.45">
      <c r="B36" s="75" cm="1">
        <f t="array" aca="1" ref="B36" ca="1">filesize(Folder&amp;Tests[[#This Row],[FileName]])</f>
        <v>37</v>
      </c>
      <c r="C36" s="45">
        <v>22</v>
      </c>
      <c r="D36" s="33" t="s">
        <v>140</v>
      </c>
      <c r="E36" s="32" t="b">
        <v>1</v>
      </c>
      <c r="F36" s="34" t="s">
        <v>94</v>
      </c>
      <c r="G36" s="34" t="b">
        <v>0</v>
      </c>
      <c r="H36" s="34" t="s">
        <v>94</v>
      </c>
      <c r="I36" s="34" t="s">
        <v>94</v>
      </c>
      <c r="J36" s="34" t="b">
        <v>1</v>
      </c>
      <c r="K36" s="34"/>
      <c r="L36" s="32">
        <v>1</v>
      </c>
      <c r="M36" s="32">
        <v>1</v>
      </c>
      <c r="N36" s="32">
        <v>0</v>
      </c>
      <c r="O36" s="32">
        <v>0</v>
      </c>
      <c r="P36" s="32"/>
      <c r="Q36" s="32"/>
      <c r="R36" s="32"/>
      <c r="S36" s="32"/>
      <c r="T36" s="32" t="s">
        <v>95</v>
      </c>
      <c r="U36" s="39"/>
      <c r="V36" s="59" t="str">
        <f ca="1"/>
        <v xml:space="preserve"> </v>
      </c>
      <c r="W36" t="str">
        <f ca="1"/>
        <v>End Sub</v>
      </c>
      <c r="X36" t="str">
        <f ca="1"/>
        <v/>
      </c>
      <c r="Y36" s="64"/>
      <c r="AA36" s="55"/>
      <c r="AB36" s="55"/>
      <c r="AC36" s="55"/>
      <c r="AD36" s="55"/>
      <c r="AE36" s="55"/>
      <c r="AF36" s="55"/>
      <c r="AG36" s="55"/>
      <c r="AH36" s="55"/>
      <c r="AI36" s="55"/>
      <c r="AJ36" s="55"/>
      <c r="AK36" s="55"/>
      <c r="AL36" s="55"/>
      <c r="AM36" s="55"/>
      <c r="AN36" s="55"/>
      <c r="AO36" s="55"/>
    </row>
    <row r="37" spans="2:41" x14ac:dyDescent="0.45">
      <c r="B37" s="75" cm="1">
        <f t="array" aca="1" ref="B37" ca="1">filesize(Folder&amp;Tests[[#This Row],[FileName]])</f>
        <v>37</v>
      </c>
      <c r="C37" s="45">
        <v>23</v>
      </c>
      <c r="D37" s="33" t="s">
        <v>141</v>
      </c>
      <c r="E37" s="32" t="b">
        <v>1</v>
      </c>
      <c r="F37" s="34" t="s">
        <v>94</v>
      </c>
      <c r="G37" s="34" t="b">
        <v>0</v>
      </c>
      <c r="H37" s="34" t="s">
        <v>94</v>
      </c>
      <c r="I37" s="34" t="s">
        <v>94</v>
      </c>
      <c r="J37" s="34" t="b">
        <v>1</v>
      </c>
      <c r="K37" s="34"/>
      <c r="L37" s="32">
        <v>1</v>
      </c>
      <c r="M37" s="32">
        <v>1</v>
      </c>
      <c r="N37" s="32">
        <v>0</v>
      </c>
      <c r="O37" s="32">
        <v>0</v>
      </c>
      <c r="P37" s="32"/>
      <c r="Q37" s="32"/>
      <c r="R37" s="32"/>
      <c r="S37" s="32"/>
      <c r="T37" s="32" t="s">
        <v>95</v>
      </c>
      <c r="U37" s="39"/>
      <c r="V37" s="59" t="str">
        <f ca="1"/>
        <v xml:space="preserve"> </v>
      </c>
      <c r="X37" t="str">
        <f ca="1"/>
        <v/>
      </c>
      <c r="Y37" s="64"/>
      <c r="AA37" s="55"/>
      <c r="AB37" s="55"/>
      <c r="AC37" s="55"/>
      <c r="AD37" s="55"/>
      <c r="AE37" s="55"/>
      <c r="AF37" s="55"/>
      <c r="AG37" s="55"/>
      <c r="AH37" s="55"/>
      <c r="AI37" s="55"/>
      <c r="AJ37" s="55"/>
      <c r="AK37" s="55"/>
      <c r="AL37" s="55"/>
      <c r="AM37" s="55"/>
      <c r="AN37" s="55"/>
      <c r="AO37" s="55"/>
    </row>
    <row r="38" spans="2:41" x14ac:dyDescent="0.45">
      <c r="B38" s="75" cm="1">
        <f t="array" aca="1" ref="B38" ca="1">filesize(Folder&amp;Tests[[#This Row],[FileName]])</f>
        <v>40</v>
      </c>
      <c r="C38" s="45">
        <v>24</v>
      </c>
      <c r="D38" s="33" t="s">
        <v>142</v>
      </c>
      <c r="E38" s="32" t="b">
        <v>1</v>
      </c>
      <c r="F38" s="34" t="s">
        <v>94</v>
      </c>
      <c r="G38" s="34" t="b">
        <v>0</v>
      </c>
      <c r="H38" s="34" t="s">
        <v>266</v>
      </c>
      <c r="I38" s="34" t="s">
        <v>94</v>
      </c>
      <c r="J38" s="34" t="b">
        <v>1</v>
      </c>
      <c r="K38" s="34"/>
      <c r="L38" s="32">
        <v>1</v>
      </c>
      <c r="M38" s="32">
        <v>1</v>
      </c>
      <c r="N38" s="32">
        <v>0</v>
      </c>
      <c r="O38" s="32">
        <v>0</v>
      </c>
      <c r="P38" s="32"/>
      <c r="Q38" s="32"/>
      <c r="R38" s="32"/>
      <c r="S38" s="32"/>
      <c r="T38" s="32" t="s">
        <v>95</v>
      </c>
      <c r="U38" s="39"/>
      <c r="V38" s="59" t="str">
        <f ca="1"/>
        <v xml:space="preserve"> </v>
      </c>
      <c r="X38" t="str">
        <f ca="1"/>
        <v/>
      </c>
      <c r="Y38" s="64"/>
      <c r="AA38" s="55"/>
      <c r="AB38" s="55"/>
      <c r="AC38" s="55"/>
      <c r="AD38" s="55"/>
      <c r="AE38" s="55"/>
      <c r="AF38" s="55"/>
      <c r="AG38" s="55"/>
      <c r="AH38" s="55"/>
      <c r="AI38" s="55"/>
      <c r="AJ38" s="55"/>
      <c r="AK38" s="55"/>
      <c r="AL38" s="55"/>
      <c r="AM38" s="55"/>
      <c r="AN38" s="55"/>
      <c r="AO38" s="55"/>
    </row>
    <row r="39" spans="2:41" x14ac:dyDescent="0.45">
      <c r="B39" s="75" cm="1">
        <f t="array" aca="1" ref="B39" ca="1">filesize(Folder&amp;Tests[[#This Row],[FileName]])</f>
        <v>40</v>
      </c>
      <c r="C39" s="45">
        <v>25</v>
      </c>
      <c r="D39" s="33" t="s">
        <v>143</v>
      </c>
      <c r="E39" s="32" t="b">
        <v>1</v>
      </c>
      <c r="F39" s="34" t="s">
        <v>94</v>
      </c>
      <c r="G39" s="34" t="b">
        <v>0</v>
      </c>
      <c r="H39" s="32" t="s">
        <v>100</v>
      </c>
      <c r="I39" s="34" t="s">
        <v>94</v>
      </c>
      <c r="J39" s="34" t="b">
        <v>1</v>
      </c>
      <c r="K39" s="34"/>
      <c r="L39" s="32">
        <v>1</v>
      </c>
      <c r="M39" s="32">
        <v>1</v>
      </c>
      <c r="N39" s="32">
        <v>0</v>
      </c>
      <c r="O39" s="32">
        <v>0</v>
      </c>
      <c r="P39" s="32"/>
      <c r="Q39" s="32"/>
      <c r="R39" s="32"/>
      <c r="S39" s="32"/>
      <c r="T39" s="32" t="s">
        <v>95</v>
      </c>
      <c r="U39" s="39"/>
      <c r="V39" s="59" t="str">
        <f ca="1"/>
        <v xml:space="preserve"> </v>
      </c>
      <c r="X39" t="str">
        <f ca="1"/>
        <v/>
      </c>
      <c r="Y39" s="64"/>
      <c r="AA39" s="55"/>
      <c r="AB39" s="55"/>
      <c r="AC39" s="55"/>
      <c r="AD39" s="55"/>
      <c r="AE39" s="55"/>
      <c r="AF39" s="55"/>
      <c r="AG39" s="55"/>
      <c r="AH39" s="55"/>
      <c r="AI39" s="55"/>
      <c r="AJ39" s="55"/>
      <c r="AK39" s="55"/>
      <c r="AL39" s="55"/>
      <c r="AM39" s="55"/>
      <c r="AN39" s="55"/>
      <c r="AO39" s="55"/>
    </row>
    <row r="40" spans="2:41" x14ac:dyDescent="0.45">
      <c r="B40" s="75" cm="1">
        <f t="array" aca="1" ref="B40" ca="1">filesize(Folder&amp;Tests[[#This Row],[FileName]])</f>
        <v>46</v>
      </c>
      <c r="C40" s="45">
        <v>26</v>
      </c>
      <c r="D40" s="33" t="s">
        <v>144</v>
      </c>
      <c r="E40" s="32" t="b">
        <v>1</v>
      </c>
      <c r="F40" s="34" t="s">
        <v>97</v>
      </c>
      <c r="G40" s="34" t="b">
        <v>1</v>
      </c>
      <c r="H40" s="34" t="s">
        <v>94</v>
      </c>
      <c r="I40" s="34" t="s">
        <v>94</v>
      </c>
      <c r="J40" s="34" t="b">
        <v>1</v>
      </c>
      <c r="K40" s="34"/>
      <c r="L40" s="32">
        <v>1</v>
      </c>
      <c r="M40" s="32">
        <v>1</v>
      </c>
      <c r="N40" s="32">
        <v>0</v>
      </c>
      <c r="O40" s="32">
        <v>0</v>
      </c>
      <c r="P40" s="32"/>
      <c r="Q40" s="32"/>
      <c r="R40" s="32"/>
      <c r="S40" s="32"/>
      <c r="T40" s="32" t="s">
        <v>95</v>
      </c>
      <c r="U40" s="39"/>
      <c r="V40" s="59" t="str">
        <f ca="1"/>
        <v xml:space="preserve"> </v>
      </c>
      <c r="X40" t="str">
        <f ca="1"/>
        <v/>
      </c>
      <c r="Y40" s="64"/>
      <c r="AA40" s="55"/>
      <c r="AB40" s="55"/>
      <c r="AC40" s="55"/>
      <c r="AD40" s="55"/>
      <c r="AE40" s="55"/>
      <c r="AF40" s="55"/>
      <c r="AG40" s="55"/>
      <c r="AH40" s="55"/>
      <c r="AI40" s="55"/>
      <c r="AJ40" s="55"/>
      <c r="AK40" s="55"/>
      <c r="AL40" s="55"/>
      <c r="AM40" s="55"/>
      <c r="AN40" s="55"/>
      <c r="AO40" s="55"/>
    </row>
    <row r="41" spans="2:41" x14ac:dyDescent="0.45">
      <c r="B41" s="75" cm="1">
        <f t="array" aca="1" ref="B41" ca="1">filesize(Folder&amp;Tests[[#This Row],[FileName]])</f>
        <v>44</v>
      </c>
      <c r="C41" s="45">
        <v>27</v>
      </c>
      <c r="D41" s="33" t="s">
        <v>145</v>
      </c>
      <c r="E41" s="32" t="b">
        <v>0</v>
      </c>
      <c r="F41" s="34" t="s">
        <v>94</v>
      </c>
      <c r="G41" s="34" t="b">
        <v>0</v>
      </c>
      <c r="H41" s="34" t="s">
        <v>94</v>
      </c>
      <c r="I41" s="34" t="s">
        <v>94</v>
      </c>
      <c r="J41" s="34" t="b">
        <v>1</v>
      </c>
      <c r="K41" s="34"/>
      <c r="L41" s="32">
        <v>1</v>
      </c>
      <c r="M41" s="32">
        <v>1</v>
      </c>
      <c r="N41" s="32">
        <v>0</v>
      </c>
      <c r="O41" s="32">
        <v>0</v>
      </c>
      <c r="P41" s="32"/>
      <c r="Q41" s="32"/>
      <c r="R41" s="32"/>
      <c r="S41" s="32"/>
      <c r="T41" s="32" t="s">
        <v>95</v>
      </c>
      <c r="U41" s="39"/>
      <c r="V41" s="59" t="str">
        <f ca="1"/>
        <v xml:space="preserve"> </v>
      </c>
      <c r="X41" t="str">
        <f ca="1"/>
        <v/>
      </c>
      <c r="Y41" s="64"/>
      <c r="AA41" s="55"/>
      <c r="AB41" s="55"/>
      <c r="AC41" s="55"/>
      <c r="AD41" s="55"/>
      <c r="AE41" s="55"/>
      <c r="AF41" s="55"/>
      <c r="AG41" s="55"/>
      <c r="AH41" s="55"/>
      <c r="AI41" s="55"/>
      <c r="AJ41" s="55"/>
      <c r="AK41" s="55"/>
      <c r="AL41" s="55"/>
      <c r="AM41" s="55"/>
      <c r="AN41" s="55"/>
      <c r="AO41" s="55"/>
    </row>
    <row r="42" spans="2:41" x14ac:dyDescent="0.45">
      <c r="B42" s="75" cm="1">
        <f t="array" aca="1" ref="B42" ca="1">filesize(Folder&amp;Tests[[#This Row],[FileName]])</f>
        <v>51</v>
      </c>
      <c r="C42" s="45">
        <v>28</v>
      </c>
      <c r="D42" s="33" t="s">
        <v>146</v>
      </c>
      <c r="E42" s="32" t="b">
        <v>0</v>
      </c>
      <c r="F42" s="34" t="s">
        <v>94</v>
      </c>
      <c r="G42" s="34" t="b">
        <v>0</v>
      </c>
      <c r="H42" s="34" t="s">
        <v>94</v>
      </c>
      <c r="I42" s="34" t="s">
        <v>94</v>
      </c>
      <c r="J42" s="34" t="b">
        <v>1</v>
      </c>
      <c r="K42" s="34"/>
      <c r="L42" s="32">
        <v>1</v>
      </c>
      <c r="M42" s="32">
        <v>1</v>
      </c>
      <c r="N42" s="32">
        <v>0</v>
      </c>
      <c r="O42" s="32">
        <v>0</v>
      </c>
      <c r="P42" s="32"/>
      <c r="Q42" s="32"/>
      <c r="R42" s="32"/>
      <c r="S42" s="32"/>
      <c r="T42" s="32" t="s">
        <v>95</v>
      </c>
      <c r="U42" s="39" t="s">
        <v>101</v>
      </c>
      <c r="V42" s="59" t="str">
        <f ca="1"/>
        <v xml:space="preserve"> </v>
      </c>
      <c r="X42" t="str">
        <f ca="1"/>
        <v/>
      </c>
      <c r="Y42" s="64"/>
      <c r="AA42" s="55"/>
      <c r="AB42" s="55"/>
      <c r="AC42" s="55"/>
      <c r="AD42" s="55"/>
      <c r="AE42" s="55"/>
      <c r="AF42" s="55"/>
      <c r="AG42" s="55"/>
      <c r="AH42" s="55"/>
      <c r="AI42" s="55"/>
      <c r="AJ42" s="55"/>
      <c r="AK42" s="55"/>
      <c r="AL42" s="55"/>
      <c r="AM42" s="55"/>
      <c r="AN42" s="55"/>
      <c r="AO42" s="55"/>
    </row>
    <row r="43" spans="2:41" x14ac:dyDescent="0.45">
      <c r="B43" s="75" cm="1">
        <f t="array" aca="1" ref="B43" ca="1">filesize(Folder&amp;Tests[[#This Row],[FileName]])</f>
        <v>47</v>
      </c>
      <c r="C43" s="45">
        <v>29</v>
      </c>
      <c r="D43" s="33" t="s">
        <v>147</v>
      </c>
      <c r="E43" s="32" t="b">
        <v>0</v>
      </c>
      <c r="F43" s="34" t="s">
        <v>94</v>
      </c>
      <c r="G43" s="34" t="b">
        <v>0</v>
      </c>
      <c r="H43" s="34" t="s">
        <v>94</v>
      </c>
      <c r="I43" s="34" t="s">
        <v>94</v>
      </c>
      <c r="J43" s="34" t="b">
        <v>1</v>
      </c>
      <c r="K43" s="34"/>
      <c r="L43" s="32">
        <v>1</v>
      </c>
      <c r="M43" s="32">
        <v>1</v>
      </c>
      <c r="N43" s="32">
        <v>0</v>
      </c>
      <c r="O43" s="32">
        <v>0</v>
      </c>
      <c r="P43" s="32"/>
      <c r="Q43" s="32"/>
      <c r="R43" s="32"/>
      <c r="S43" s="32"/>
      <c r="T43" s="32" t="s">
        <v>95</v>
      </c>
      <c r="U43" s="39"/>
      <c r="V43" s="59" t="str">
        <f ca="1"/>
        <v xml:space="preserve"> </v>
      </c>
      <c r="X43" t="str">
        <f ca="1"/>
        <v/>
      </c>
      <c r="Y43" s="64"/>
      <c r="AA43" s="55"/>
      <c r="AB43" s="55"/>
      <c r="AC43" s="55"/>
      <c r="AD43" s="55"/>
      <c r="AE43" s="55"/>
      <c r="AF43" s="55"/>
      <c r="AG43" s="55"/>
      <c r="AH43" s="55"/>
      <c r="AI43" s="55"/>
      <c r="AJ43" s="55"/>
      <c r="AK43" s="55"/>
      <c r="AL43" s="55"/>
      <c r="AM43" s="55"/>
      <c r="AN43" s="55"/>
      <c r="AO43" s="55"/>
    </row>
    <row r="44" spans="2:41" x14ac:dyDescent="0.45">
      <c r="B44" s="75" cm="1">
        <f t="array" aca="1" ref="B44" ca="1">filesize(Folder&amp;Tests[[#This Row],[FileName]])</f>
        <v>50</v>
      </c>
      <c r="C44" s="45">
        <v>30</v>
      </c>
      <c r="D44" s="33" t="s">
        <v>148</v>
      </c>
      <c r="E44" s="32" t="b">
        <v>1</v>
      </c>
      <c r="F44" s="34" t="s">
        <v>94</v>
      </c>
      <c r="G44" s="34" t="b">
        <v>0</v>
      </c>
      <c r="H44" s="34" t="s">
        <v>94</v>
      </c>
      <c r="I44" s="34" t="s">
        <v>94</v>
      </c>
      <c r="J44" s="34" t="b">
        <v>1</v>
      </c>
      <c r="K44" s="34"/>
      <c r="L44" s="32">
        <v>1</v>
      </c>
      <c r="M44" s="32">
        <v>1</v>
      </c>
      <c r="N44" s="32">
        <v>0</v>
      </c>
      <c r="O44" s="32">
        <v>0</v>
      </c>
      <c r="P44" s="32"/>
      <c r="Q44" s="32"/>
      <c r="R44" s="32"/>
      <c r="S44" s="32"/>
      <c r="T44" s="32" t="s">
        <v>95</v>
      </c>
      <c r="U44" s="39"/>
      <c r="V44" s="59" t="str">
        <f ca="1"/>
        <v xml:space="preserve"> </v>
      </c>
      <c r="X44" t="str">
        <f ca="1"/>
        <v/>
      </c>
      <c r="Y44" s="64"/>
      <c r="AA44" s="55"/>
      <c r="AB44" s="55"/>
      <c r="AC44" s="55"/>
      <c r="AD44" s="55"/>
      <c r="AE44" s="55"/>
      <c r="AF44" s="55"/>
      <c r="AG44" s="55"/>
      <c r="AH44" s="55"/>
      <c r="AI44" s="55"/>
      <c r="AJ44" s="55"/>
      <c r="AK44" s="55"/>
      <c r="AL44" s="55"/>
      <c r="AM44" s="55"/>
      <c r="AN44" s="55"/>
      <c r="AO44" s="55"/>
    </row>
    <row r="45" spans="2:41" x14ac:dyDescent="0.45">
      <c r="B45" s="75" cm="1">
        <f t="array" aca="1" ref="B45" ca="1">filesize(Folder&amp;Tests[[#This Row],[FileName]])</f>
        <v>53</v>
      </c>
      <c r="C45" s="45">
        <v>31</v>
      </c>
      <c r="D45" s="33" t="s">
        <v>149</v>
      </c>
      <c r="E45" s="32" t="b">
        <v>1</v>
      </c>
      <c r="F45" s="34" t="s">
        <v>94</v>
      </c>
      <c r="G45" s="34" t="b">
        <v>0</v>
      </c>
      <c r="H45" s="34" t="s">
        <v>94</v>
      </c>
      <c r="I45" s="34" t="s">
        <v>94</v>
      </c>
      <c r="J45" s="34" t="b">
        <v>1</v>
      </c>
      <c r="K45" s="34"/>
      <c r="L45" s="32">
        <v>1</v>
      </c>
      <c r="M45" s="32">
        <v>1</v>
      </c>
      <c r="N45" s="32">
        <v>0</v>
      </c>
      <c r="O45" s="32">
        <v>0</v>
      </c>
      <c r="P45" s="32" t="s">
        <v>279</v>
      </c>
      <c r="Q45" s="32" t="s">
        <v>280</v>
      </c>
      <c r="R45" s="32"/>
      <c r="S45" s="32"/>
      <c r="T45" s="32" t="s">
        <v>95</v>
      </c>
      <c r="U45" s="39"/>
      <c r="V45" s="59" t="str">
        <f ca="1"/>
        <v xml:space="preserve"> </v>
      </c>
      <c r="X45" t="str">
        <f ca="1"/>
        <v/>
      </c>
      <c r="Y45" s="64"/>
      <c r="AA45" s="55"/>
      <c r="AB45" s="55"/>
      <c r="AC45" s="55"/>
      <c r="AD45" s="55"/>
      <c r="AE45" s="55"/>
      <c r="AF45" s="55"/>
      <c r="AG45" s="55"/>
      <c r="AH45" s="55"/>
      <c r="AI45" s="55"/>
      <c r="AJ45" s="55"/>
      <c r="AK45" s="55"/>
      <c r="AL45" s="55"/>
      <c r="AM45" s="55"/>
      <c r="AN45" s="55"/>
      <c r="AO45" s="55"/>
    </row>
    <row r="46" spans="2:41" x14ac:dyDescent="0.45">
      <c r="B46" s="75" cm="1">
        <f t="array" aca="1" ref="B46" ca="1">filesize(Folder&amp;Tests[[#This Row],[FileName]])</f>
        <v>53</v>
      </c>
      <c r="C46" s="45">
        <v>32</v>
      </c>
      <c r="D46" s="33" t="s">
        <v>150</v>
      </c>
      <c r="E46" s="32" t="b">
        <v>1</v>
      </c>
      <c r="F46" s="34" t="s">
        <v>94</v>
      </c>
      <c r="G46" s="34" t="b">
        <v>0</v>
      </c>
      <c r="H46" s="34" t="s">
        <v>94</v>
      </c>
      <c r="I46" s="34" t="s">
        <v>94</v>
      </c>
      <c r="J46" s="34" t="b">
        <v>1</v>
      </c>
      <c r="K46" s="34"/>
      <c r="L46" s="32">
        <v>1</v>
      </c>
      <c r="M46" s="32">
        <v>1</v>
      </c>
      <c r="N46" s="32">
        <v>0</v>
      </c>
      <c r="O46" s="32">
        <v>0</v>
      </c>
      <c r="P46" s="32"/>
      <c r="Q46" s="32"/>
      <c r="R46" s="32"/>
      <c r="S46" s="32"/>
      <c r="T46" s="32" t="s">
        <v>95</v>
      </c>
      <c r="U46" s="39"/>
      <c r="V46" s="59" t="str">
        <f ca="1"/>
        <v xml:space="preserve"> </v>
      </c>
      <c r="X46" t="str">
        <f ca="1"/>
        <v/>
      </c>
      <c r="Y46" s="64"/>
      <c r="AA46" s="55"/>
      <c r="AB46" s="55"/>
      <c r="AC46" s="55"/>
      <c r="AD46" s="55"/>
      <c r="AE46" s="55"/>
      <c r="AF46" s="55"/>
      <c r="AG46" s="55"/>
      <c r="AH46" s="55"/>
      <c r="AI46" s="55"/>
      <c r="AJ46" s="55"/>
      <c r="AK46" s="55"/>
      <c r="AL46" s="55"/>
      <c r="AM46" s="55"/>
      <c r="AN46" s="55"/>
      <c r="AO46" s="55"/>
    </row>
    <row r="47" spans="2:41" x14ac:dyDescent="0.45">
      <c r="B47" s="75" cm="1">
        <f t="array" aca="1" ref="B47" ca="1">filesize(Folder&amp;Tests[[#This Row],[FileName]])</f>
        <v>53</v>
      </c>
      <c r="C47" s="45">
        <v>33</v>
      </c>
      <c r="D47" s="33" t="s">
        <v>151</v>
      </c>
      <c r="E47" s="32" t="b">
        <v>1</v>
      </c>
      <c r="F47" s="34" t="s">
        <v>94</v>
      </c>
      <c r="G47" s="34" t="b">
        <v>0</v>
      </c>
      <c r="H47" s="34" t="s">
        <v>94</v>
      </c>
      <c r="I47" s="34" t="s">
        <v>94</v>
      </c>
      <c r="J47" s="34" t="b">
        <v>1</v>
      </c>
      <c r="K47" s="34"/>
      <c r="L47" s="32">
        <v>1</v>
      </c>
      <c r="M47" s="32">
        <v>1</v>
      </c>
      <c r="N47" s="32">
        <v>0</v>
      </c>
      <c r="O47" s="32">
        <v>0</v>
      </c>
      <c r="P47" s="32"/>
      <c r="Q47" s="32"/>
      <c r="R47" s="32"/>
      <c r="S47" s="32"/>
      <c r="T47" s="32" t="s">
        <v>95</v>
      </c>
      <c r="U47" s="39"/>
      <c r="V47" s="59" t="str">
        <f ca="1"/>
        <v xml:space="preserve"> </v>
      </c>
      <c r="X47" t="str">
        <f ca="1"/>
        <v/>
      </c>
      <c r="Y47" s="64"/>
      <c r="AA47" s="55"/>
      <c r="AB47" s="55"/>
      <c r="AC47" s="55"/>
      <c r="AD47" s="55"/>
      <c r="AE47" s="55"/>
      <c r="AF47" s="55"/>
      <c r="AG47" s="55"/>
      <c r="AH47" s="55"/>
      <c r="AI47" s="55"/>
      <c r="AJ47" s="55"/>
      <c r="AK47" s="55"/>
      <c r="AL47" s="55"/>
      <c r="AM47" s="55"/>
      <c r="AN47" s="55"/>
      <c r="AO47" s="55"/>
    </row>
    <row r="48" spans="2:41" x14ac:dyDescent="0.45">
      <c r="B48" s="75" cm="1">
        <f t="array" aca="1" ref="B48" ca="1">filesize(Folder&amp;Tests[[#This Row],[FileName]])</f>
        <v>53</v>
      </c>
      <c r="C48" s="45">
        <v>34</v>
      </c>
      <c r="D48" s="33" t="s">
        <v>152</v>
      </c>
      <c r="E48" s="32" t="b">
        <v>1</v>
      </c>
      <c r="F48" s="34" t="s">
        <v>94</v>
      </c>
      <c r="G48" s="34" t="b">
        <v>0</v>
      </c>
      <c r="H48" s="34" t="s">
        <v>94</v>
      </c>
      <c r="I48" s="34" t="s">
        <v>94</v>
      </c>
      <c r="J48" s="34" t="b">
        <v>1</v>
      </c>
      <c r="K48" s="34"/>
      <c r="L48" s="32">
        <v>1</v>
      </c>
      <c r="M48" s="32">
        <v>1</v>
      </c>
      <c r="N48" s="32">
        <v>0</v>
      </c>
      <c r="O48" s="32">
        <v>0</v>
      </c>
      <c r="P48" s="32"/>
      <c r="Q48" s="32"/>
      <c r="R48" s="32"/>
      <c r="S48" s="32"/>
      <c r="T48" s="32" t="s">
        <v>95</v>
      </c>
      <c r="U48" s="37" t="s">
        <v>536</v>
      </c>
      <c r="V48" s="59" t="str">
        <f ca="1"/>
        <v xml:space="preserve"> </v>
      </c>
      <c r="X48" t="str">
        <f ca="1"/>
        <v/>
      </c>
      <c r="Y48" s="64"/>
      <c r="AA48" s="55"/>
      <c r="AB48" s="55"/>
      <c r="AC48" s="55"/>
      <c r="AD48" s="55"/>
      <c r="AE48" s="55"/>
      <c r="AF48" s="55"/>
      <c r="AG48" s="55"/>
      <c r="AH48" s="55"/>
      <c r="AI48" s="55"/>
      <c r="AJ48" s="55"/>
      <c r="AK48" s="55"/>
      <c r="AL48" s="55"/>
      <c r="AM48" s="55"/>
      <c r="AN48" s="55"/>
      <c r="AO48" s="55"/>
    </row>
    <row r="49" spans="2:41" x14ac:dyDescent="0.45">
      <c r="B49" s="75" cm="1">
        <f t="array" aca="1" ref="B49" ca="1">filesize(Folder&amp;Tests[[#This Row],[FileName]])</f>
        <v>54</v>
      </c>
      <c r="C49" s="45">
        <v>35</v>
      </c>
      <c r="D49" s="33" t="s">
        <v>153</v>
      </c>
      <c r="E49" s="32" t="b">
        <v>1</v>
      </c>
      <c r="F49" s="34" t="s">
        <v>94</v>
      </c>
      <c r="G49" s="34" t="b">
        <v>0</v>
      </c>
      <c r="H49" s="34" t="s">
        <v>94</v>
      </c>
      <c r="I49" s="34" t="s">
        <v>94</v>
      </c>
      <c r="J49" s="34" t="b">
        <v>1</v>
      </c>
      <c r="K49" s="34"/>
      <c r="L49" s="32">
        <v>1</v>
      </c>
      <c r="M49" s="32">
        <v>1</v>
      </c>
      <c r="N49" s="32">
        <v>0</v>
      </c>
      <c r="O49" s="32">
        <v>0</v>
      </c>
      <c r="P49" s="32"/>
      <c r="Q49" s="32"/>
      <c r="R49" s="32" t="s">
        <v>278</v>
      </c>
      <c r="S49" s="32"/>
      <c r="T49" s="32" t="s">
        <v>95</v>
      </c>
      <c r="U49" s="39"/>
      <c r="V49" s="59" t="str">
        <f ca="1"/>
        <v xml:space="preserve"> </v>
      </c>
      <c r="X49" t="str">
        <f ca="1"/>
        <v/>
      </c>
      <c r="Y49" s="64"/>
      <c r="AA49" s="55"/>
      <c r="AB49" s="55"/>
      <c r="AC49" s="55"/>
      <c r="AD49" s="55"/>
      <c r="AE49" s="55"/>
      <c r="AF49" s="55"/>
      <c r="AG49" s="55"/>
      <c r="AH49" s="55"/>
      <c r="AI49" s="55"/>
      <c r="AJ49" s="55"/>
      <c r="AK49" s="55"/>
      <c r="AL49" s="55"/>
      <c r="AM49" s="55"/>
      <c r="AN49" s="55"/>
      <c r="AO49" s="55"/>
    </row>
    <row r="50" spans="2:41" x14ac:dyDescent="0.45">
      <c r="B50" s="75" cm="1">
        <f t="array" aca="1" ref="B50" ca="1">filesize(Folder&amp;Tests[[#This Row],[FileName]])</f>
        <v>56</v>
      </c>
      <c r="C50" s="45">
        <v>36</v>
      </c>
      <c r="D50" s="33" t="s">
        <v>154</v>
      </c>
      <c r="E50" s="32" t="s">
        <v>217</v>
      </c>
      <c r="F50" s="34" t="s">
        <v>94</v>
      </c>
      <c r="G50" s="34" t="b">
        <v>0</v>
      </c>
      <c r="H50" s="34" t="s">
        <v>94</v>
      </c>
      <c r="I50" s="34" t="s">
        <v>94</v>
      </c>
      <c r="J50" s="34" t="b">
        <v>1</v>
      </c>
      <c r="K50" s="34"/>
      <c r="L50" s="32">
        <v>1</v>
      </c>
      <c r="M50" s="32">
        <v>1</v>
      </c>
      <c r="N50" s="32">
        <v>0</v>
      </c>
      <c r="O50" s="32">
        <v>0</v>
      </c>
      <c r="P50" s="32"/>
      <c r="Q50" s="32"/>
      <c r="R50" s="32"/>
      <c r="S50" s="32"/>
      <c r="T50" s="32" t="s">
        <v>95</v>
      </c>
      <c r="U50" s="40"/>
      <c r="V50" s="59" t="str">
        <f ca="1"/>
        <v xml:space="preserve"> </v>
      </c>
      <c r="X50" t="str">
        <f ca="1"/>
        <v/>
      </c>
      <c r="Y50" s="64"/>
      <c r="AA50" s="55"/>
      <c r="AB50" s="55"/>
      <c r="AC50" s="55"/>
      <c r="AD50" s="55"/>
      <c r="AE50" s="55"/>
      <c r="AF50" s="55"/>
      <c r="AG50" s="55"/>
      <c r="AH50" s="55"/>
      <c r="AI50" s="55"/>
      <c r="AJ50" s="55"/>
      <c r="AK50" s="55"/>
      <c r="AL50" s="55"/>
      <c r="AM50" s="55"/>
      <c r="AN50" s="55"/>
      <c r="AO50" s="55"/>
    </row>
    <row r="51" spans="2:41" x14ac:dyDescent="0.45">
      <c r="B51" s="75" cm="1">
        <f t="array" aca="1" ref="B51" ca="1">filesize(Folder&amp;Tests[[#This Row],[FileName]])</f>
        <v>61</v>
      </c>
      <c r="C51" s="45">
        <v>37</v>
      </c>
      <c r="D51" s="33" t="s">
        <v>155</v>
      </c>
      <c r="E51" s="32" t="b">
        <v>1</v>
      </c>
      <c r="F51" s="34" t="s">
        <v>94</v>
      </c>
      <c r="G51" s="34" t="b">
        <v>0</v>
      </c>
      <c r="H51" s="34" t="s">
        <v>94</v>
      </c>
      <c r="I51" s="34" t="s">
        <v>94</v>
      </c>
      <c r="J51" s="34" t="b">
        <v>1</v>
      </c>
      <c r="K51" s="34"/>
      <c r="L51" s="32">
        <v>1</v>
      </c>
      <c r="M51" s="32">
        <v>1</v>
      </c>
      <c r="N51" s="32">
        <v>0</v>
      </c>
      <c r="O51" s="32">
        <v>0</v>
      </c>
      <c r="P51" s="32"/>
      <c r="Q51" s="32"/>
      <c r="R51" s="32"/>
      <c r="S51" s="32"/>
      <c r="T51" s="32" t="s">
        <v>95</v>
      </c>
      <c r="U51" s="37" t="s">
        <v>205</v>
      </c>
      <c r="V51" s="59" t="str">
        <f ca="1"/>
        <v xml:space="preserve"> </v>
      </c>
      <c r="X51" t="str">
        <f ca="1"/>
        <v/>
      </c>
      <c r="AA51" s="42"/>
      <c r="AB51" s="42"/>
      <c r="AC51" s="42"/>
      <c r="AD51" s="42"/>
      <c r="AE51" s="42"/>
      <c r="AF51" s="42"/>
      <c r="AG51" s="42"/>
      <c r="AH51" s="42"/>
      <c r="AI51" s="42"/>
      <c r="AJ51" s="42"/>
      <c r="AK51" s="42"/>
      <c r="AL51" s="42"/>
      <c r="AM51" s="42"/>
      <c r="AN51" s="42"/>
      <c r="AO51" s="42"/>
    </row>
    <row r="52" spans="2:41" x14ac:dyDescent="0.45">
      <c r="B52" s="75" cm="1">
        <f t="array" aca="1" ref="B52" ca="1">filesize(Folder&amp;Tests[[#This Row],[FileName]])</f>
        <v>56</v>
      </c>
      <c r="C52" s="45">
        <v>38</v>
      </c>
      <c r="D52" s="33" t="s">
        <v>156</v>
      </c>
      <c r="E52" s="32" t="b">
        <v>1</v>
      </c>
      <c r="F52" s="34" t="s">
        <v>94</v>
      </c>
      <c r="G52" s="34" t="b">
        <v>0</v>
      </c>
      <c r="H52" s="34" t="s">
        <v>94</v>
      </c>
      <c r="I52" s="34" t="s">
        <v>94</v>
      </c>
      <c r="J52" s="34" t="b">
        <v>1</v>
      </c>
      <c r="K52" s="34"/>
      <c r="L52" s="32">
        <v>1</v>
      </c>
      <c r="M52" s="32">
        <v>1</v>
      </c>
      <c r="N52" s="32">
        <v>0</v>
      </c>
      <c r="O52" s="32">
        <v>0</v>
      </c>
      <c r="P52" s="32"/>
      <c r="Q52" s="32"/>
      <c r="R52" s="32"/>
      <c r="S52" s="32"/>
      <c r="T52" s="32" t="s">
        <v>95</v>
      </c>
      <c r="U52" s="37"/>
      <c r="V52" s="59" t="str">
        <f ca="1"/>
        <v xml:space="preserve"> </v>
      </c>
      <c r="X52" t="str">
        <f ca="1"/>
        <v/>
      </c>
      <c r="AA52" s="42"/>
      <c r="AB52" s="42"/>
      <c r="AC52" s="42"/>
      <c r="AD52" s="42"/>
      <c r="AE52" s="42"/>
      <c r="AF52" s="42"/>
      <c r="AG52" s="42"/>
      <c r="AH52" s="42"/>
      <c r="AI52" s="42"/>
      <c r="AJ52" s="42"/>
      <c r="AK52" s="42"/>
      <c r="AL52" s="42"/>
      <c r="AM52" s="42"/>
      <c r="AN52" s="42"/>
      <c r="AO52" s="42"/>
    </row>
    <row r="53" spans="2:41" x14ac:dyDescent="0.45">
      <c r="B53" s="75" cm="1">
        <f t="array" aca="1" ref="B53" ca="1">filesize(Folder&amp;Tests[[#This Row],[FileName]])</f>
        <v>60</v>
      </c>
      <c r="C53" s="45">
        <v>39</v>
      </c>
      <c r="D53" s="33" t="s">
        <v>157</v>
      </c>
      <c r="E53" s="32" t="b">
        <v>1</v>
      </c>
      <c r="F53" s="34" t="s">
        <v>94</v>
      </c>
      <c r="G53" s="34" t="b">
        <v>0</v>
      </c>
      <c r="H53" s="34" t="s">
        <v>94</v>
      </c>
      <c r="I53" s="34" t="s">
        <v>94</v>
      </c>
      <c r="J53" s="34" t="b">
        <v>1</v>
      </c>
      <c r="K53" s="34"/>
      <c r="L53" s="32">
        <v>1</v>
      </c>
      <c r="M53" s="32">
        <v>1</v>
      </c>
      <c r="N53" s="32">
        <v>0</v>
      </c>
      <c r="O53" s="32">
        <v>0</v>
      </c>
      <c r="P53" s="32"/>
      <c r="Q53" s="32"/>
      <c r="R53" s="32"/>
      <c r="S53" s="32"/>
      <c r="T53" s="32" t="s">
        <v>95</v>
      </c>
      <c r="U53" s="39"/>
      <c r="V53" s="59" t="str">
        <f ca="1"/>
        <v xml:space="preserve"> </v>
      </c>
      <c r="X53" t="str">
        <f ca="1"/>
        <v/>
      </c>
      <c r="AA53" s="42"/>
      <c r="AB53" s="42"/>
      <c r="AC53" s="42"/>
      <c r="AD53" s="42"/>
      <c r="AE53" s="42"/>
      <c r="AF53" s="42"/>
      <c r="AG53" s="42"/>
      <c r="AH53" s="42"/>
      <c r="AI53" s="42"/>
      <c r="AJ53" s="42"/>
      <c r="AK53" s="42"/>
      <c r="AL53" s="42"/>
      <c r="AM53" s="42"/>
      <c r="AN53" s="42"/>
      <c r="AO53" s="42"/>
    </row>
    <row r="54" spans="2:41" x14ac:dyDescent="0.45">
      <c r="B54" s="75" cm="1">
        <f t="array" aca="1" ref="B54" ca="1">filesize(Folder&amp;Tests[[#This Row],[FileName]])</f>
        <v>63</v>
      </c>
      <c r="C54" s="45">
        <v>40</v>
      </c>
      <c r="D54" s="33" t="s">
        <v>158</v>
      </c>
      <c r="E54" s="32" t="b">
        <v>1</v>
      </c>
      <c r="F54" s="34" t="s">
        <v>94</v>
      </c>
      <c r="G54" s="34" t="b">
        <v>0</v>
      </c>
      <c r="H54" s="34" t="s">
        <v>94</v>
      </c>
      <c r="I54" s="34" t="s">
        <v>94</v>
      </c>
      <c r="J54" s="34" t="b">
        <v>1</v>
      </c>
      <c r="K54" s="34"/>
      <c r="L54" s="32">
        <v>1</v>
      </c>
      <c r="M54" s="32">
        <v>1</v>
      </c>
      <c r="N54" s="32">
        <v>0</v>
      </c>
      <c r="O54" s="32">
        <v>0</v>
      </c>
      <c r="P54" s="32"/>
      <c r="Q54" s="32"/>
      <c r="R54" s="44" t="s">
        <v>281</v>
      </c>
      <c r="S54" s="32"/>
      <c r="T54" s="32" t="s">
        <v>96</v>
      </c>
      <c r="U54" s="39"/>
      <c r="V54" s="59" t="str">
        <f ca="1"/>
        <v xml:space="preserve"> </v>
      </c>
      <c r="X54" t="str">
        <f ca="1"/>
        <v/>
      </c>
      <c r="AA54" s="42"/>
      <c r="AB54" s="42"/>
      <c r="AC54" s="42"/>
      <c r="AD54" s="42"/>
      <c r="AE54" s="42"/>
      <c r="AF54" s="42"/>
      <c r="AG54" s="42"/>
      <c r="AH54" s="42"/>
      <c r="AI54" s="42"/>
      <c r="AJ54" s="42"/>
      <c r="AK54" s="42"/>
      <c r="AL54" s="42"/>
      <c r="AM54" s="42"/>
      <c r="AN54" s="42"/>
      <c r="AO54" s="42"/>
    </row>
    <row r="55" spans="2:41" x14ac:dyDescent="0.45">
      <c r="B55" s="75" cm="1">
        <f t="array" aca="1" ref="B55" ca="1">filesize(Folder&amp;Tests[[#This Row],[FileName]])</f>
        <v>64</v>
      </c>
      <c r="C55" s="45">
        <v>41</v>
      </c>
      <c r="D55" s="33" t="s">
        <v>159</v>
      </c>
      <c r="E55" s="32" t="b">
        <v>1</v>
      </c>
      <c r="F55" s="34" t="s">
        <v>94</v>
      </c>
      <c r="G55" s="34" t="b">
        <v>0</v>
      </c>
      <c r="H55" s="34" t="s">
        <v>266</v>
      </c>
      <c r="I55" s="34" t="s">
        <v>94</v>
      </c>
      <c r="J55" s="34" t="b">
        <v>1</v>
      </c>
      <c r="K55" s="34"/>
      <c r="L55" s="32">
        <v>1</v>
      </c>
      <c r="M55" s="32">
        <v>1</v>
      </c>
      <c r="N55" s="32">
        <v>0</v>
      </c>
      <c r="O55" s="32">
        <v>0</v>
      </c>
      <c r="P55" s="32"/>
      <c r="Q55" s="32"/>
      <c r="R55" s="32"/>
      <c r="S55" s="32"/>
      <c r="T55" s="32" t="s">
        <v>95</v>
      </c>
      <c r="U55" s="39" t="s">
        <v>102</v>
      </c>
      <c r="V55" s="59" t="str">
        <f ca="1"/>
        <v xml:space="preserve"> </v>
      </c>
      <c r="X55" t="str">
        <f ca="1"/>
        <v/>
      </c>
      <c r="AA55" s="42"/>
      <c r="AB55" s="42"/>
      <c r="AC55" s="42"/>
      <c r="AD55" s="42"/>
      <c r="AE55" s="42"/>
      <c r="AF55" s="42"/>
      <c r="AG55" s="42"/>
      <c r="AH55" s="42"/>
      <c r="AI55" s="42"/>
      <c r="AJ55" s="42"/>
      <c r="AK55" s="42"/>
      <c r="AL55" s="42"/>
      <c r="AM55" s="42"/>
      <c r="AN55" s="42"/>
      <c r="AO55" s="42"/>
    </row>
    <row r="56" spans="2:41" x14ac:dyDescent="0.45">
      <c r="B56" s="75" cm="1">
        <f t="array" aca="1" ref="B56" ca="1">filesize(Folder&amp;Tests[[#This Row],[FileName]])</f>
        <v>65</v>
      </c>
      <c r="C56" s="45">
        <v>42</v>
      </c>
      <c r="D56" s="33" t="s">
        <v>160</v>
      </c>
      <c r="E56" s="32" t="b">
        <v>1</v>
      </c>
      <c r="F56" s="34" t="s">
        <v>94</v>
      </c>
      <c r="G56" s="34" t="b">
        <v>0</v>
      </c>
      <c r="H56" s="34" t="s">
        <v>94</v>
      </c>
      <c r="I56" s="34" t="s">
        <v>94</v>
      </c>
      <c r="J56" s="34" t="b">
        <v>1</v>
      </c>
      <c r="K56" s="34"/>
      <c r="L56" s="32">
        <v>1</v>
      </c>
      <c r="M56" s="32">
        <v>1</v>
      </c>
      <c r="N56" s="32">
        <v>0</v>
      </c>
      <c r="O56" s="32">
        <v>0</v>
      </c>
      <c r="P56" s="32"/>
      <c r="Q56" s="32"/>
      <c r="R56" s="32" t="s">
        <v>282</v>
      </c>
      <c r="S56" s="32"/>
      <c r="T56" s="32" t="s">
        <v>95</v>
      </c>
      <c r="U56" s="39"/>
      <c r="V56" s="59" t="str">
        <f ca="1"/>
        <v xml:space="preserve"> </v>
      </c>
      <c r="X56" t="str">
        <f ca="1"/>
        <v/>
      </c>
      <c r="AA56" s="42"/>
      <c r="AB56" s="42"/>
      <c r="AC56" s="42"/>
      <c r="AD56" s="42"/>
      <c r="AE56" s="42"/>
      <c r="AF56" s="42"/>
      <c r="AG56" s="42"/>
      <c r="AH56" s="42"/>
      <c r="AI56" s="42"/>
      <c r="AJ56" s="42"/>
      <c r="AK56" s="42"/>
      <c r="AL56" s="42"/>
      <c r="AM56" s="42"/>
      <c r="AN56" s="42"/>
      <c r="AO56" s="42"/>
    </row>
    <row r="57" spans="2:41" x14ac:dyDescent="0.45">
      <c r="B57" s="75" cm="1">
        <f t="array" aca="1" ref="B57" ca="1">filesize(Folder&amp;Tests[[#This Row],[FileName]])</f>
        <v>67</v>
      </c>
      <c r="C57" s="45">
        <v>43</v>
      </c>
      <c r="D57" s="33" t="s">
        <v>161</v>
      </c>
      <c r="E57" s="32" t="b">
        <v>1</v>
      </c>
      <c r="F57" s="34" t="s">
        <v>103</v>
      </c>
      <c r="G57" s="34" t="b">
        <v>0</v>
      </c>
      <c r="H57" s="34" t="s">
        <v>94</v>
      </c>
      <c r="I57" s="34" t="s">
        <v>94</v>
      </c>
      <c r="J57" s="34" t="b">
        <v>1</v>
      </c>
      <c r="K57" s="34"/>
      <c r="L57" s="32">
        <v>1</v>
      </c>
      <c r="M57" s="32">
        <v>1</v>
      </c>
      <c r="N57" s="32">
        <v>0</v>
      </c>
      <c r="O57" s="32">
        <v>0</v>
      </c>
      <c r="P57" s="32"/>
      <c r="Q57" s="32"/>
      <c r="R57" s="32"/>
      <c r="S57" s="32"/>
      <c r="T57" s="32" t="s">
        <v>95</v>
      </c>
      <c r="U57" s="39"/>
      <c r="V57" s="59" t="str">
        <f ca="1"/>
        <v xml:space="preserve"> </v>
      </c>
      <c r="X57" t="str">
        <f ca="1"/>
        <v/>
      </c>
      <c r="AA57" s="42"/>
      <c r="AB57" s="42"/>
      <c r="AC57" s="42"/>
      <c r="AD57" s="42"/>
      <c r="AE57" s="42"/>
      <c r="AF57" s="42"/>
      <c r="AG57" s="42"/>
      <c r="AH57" s="42"/>
      <c r="AI57" s="42"/>
      <c r="AJ57" s="42"/>
      <c r="AK57" s="42"/>
      <c r="AL57" s="42"/>
      <c r="AM57" s="42"/>
      <c r="AN57" s="42"/>
      <c r="AO57" s="42"/>
    </row>
    <row r="58" spans="2:41" x14ac:dyDescent="0.45">
      <c r="B58" s="75" cm="1">
        <f t="array" aca="1" ref="B58" ca="1">filesize(Folder&amp;Tests[[#This Row],[FileName]])</f>
        <v>70</v>
      </c>
      <c r="C58" s="45">
        <v>44</v>
      </c>
      <c r="D58" s="33" t="s">
        <v>162</v>
      </c>
      <c r="E58" s="32" t="b">
        <v>1</v>
      </c>
      <c r="F58" s="34" t="s">
        <v>94</v>
      </c>
      <c r="G58" s="34" t="b">
        <v>0</v>
      </c>
      <c r="H58" s="34" t="s">
        <v>94</v>
      </c>
      <c r="I58" s="34" t="s">
        <v>94</v>
      </c>
      <c r="J58" s="34" t="b">
        <v>1</v>
      </c>
      <c r="K58" s="34"/>
      <c r="L58" s="32">
        <v>1</v>
      </c>
      <c r="M58" s="32">
        <v>1</v>
      </c>
      <c r="N58" s="32">
        <v>0</v>
      </c>
      <c r="O58" s="32">
        <v>0</v>
      </c>
      <c r="P58" s="32"/>
      <c r="Q58" s="32"/>
      <c r="R58" s="32"/>
      <c r="S58" s="32"/>
      <c r="T58" s="32" t="s">
        <v>95</v>
      </c>
      <c r="U58" s="39"/>
      <c r="V58" s="59" t="str">
        <f ca="1"/>
        <v xml:space="preserve"> </v>
      </c>
      <c r="X58" t="str">
        <f ca="1"/>
        <v/>
      </c>
      <c r="AA58" s="42"/>
      <c r="AB58" s="42"/>
      <c r="AC58" s="42"/>
      <c r="AD58" s="42"/>
      <c r="AE58" s="42"/>
      <c r="AF58" s="42"/>
      <c r="AG58" s="42"/>
      <c r="AH58" s="42"/>
      <c r="AI58" s="42"/>
      <c r="AJ58" s="42"/>
      <c r="AK58" s="42"/>
      <c r="AL58" s="42"/>
      <c r="AM58" s="42"/>
      <c r="AN58" s="42"/>
      <c r="AO58" s="42"/>
    </row>
    <row r="59" spans="2:41" x14ac:dyDescent="0.45">
      <c r="B59" s="75" cm="1">
        <f t="array" aca="1" ref="B59" ca="1">filesize(Folder&amp;Tests[[#This Row],[FileName]])</f>
        <v>72</v>
      </c>
      <c r="C59" s="45">
        <v>45</v>
      </c>
      <c r="D59" s="33" t="s">
        <v>163</v>
      </c>
      <c r="E59" s="32" t="b">
        <v>1</v>
      </c>
      <c r="F59" s="34" t="s">
        <v>94</v>
      </c>
      <c r="G59" s="34" t="b">
        <v>0</v>
      </c>
      <c r="H59" s="34" t="s">
        <v>94</v>
      </c>
      <c r="I59" s="34" t="s">
        <v>94</v>
      </c>
      <c r="J59" s="34" t="b">
        <v>1</v>
      </c>
      <c r="K59" s="34"/>
      <c r="L59" s="32">
        <v>1</v>
      </c>
      <c r="M59" s="32">
        <v>1</v>
      </c>
      <c r="N59" s="32">
        <v>0</v>
      </c>
      <c r="O59" s="32">
        <v>0</v>
      </c>
      <c r="P59" s="32"/>
      <c r="Q59" s="32"/>
      <c r="R59" s="32"/>
      <c r="S59" s="32"/>
      <c r="T59" s="32" t="s">
        <v>95</v>
      </c>
      <c r="U59" s="39"/>
      <c r="V59" s="59" t="str">
        <f ca="1"/>
        <v xml:space="preserve"> </v>
      </c>
      <c r="X59" t="str">
        <f ca="1"/>
        <v/>
      </c>
      <c r="AA59" s="42"/>
      <c r="AB59" s="42"/>
      <c r="AC59" s="42"/>
      <c r="AD59" s="42"/>
      <c r="AE59" s="42"/>
      <c r="AF59" s="42"/>
      <c r="AG59" s="42"/>
      <c r="AH59" s="42"/>
      <c r="AI59" s="42"/>
      <c r="AJ59" s="42"/>
      <c r="AK59" s="42"/>
      <c r="AL59" s="42"/>
      <c r="AM59" s="42"/>
      <c r="AN59" s="42"/>
      <c r="AO59" s="42"/>
    </row>
    <row r="60" spans="2:41" x14ac:dyDescent="0.45">
      <c r="B60" s="75" cm="1">
        <f t="array" aca="1" ref="B60" ca="1">filesize(Folder&amp;Tests[[#This Row],[FileName]])</f>
        <v>90</v>
      </c>
      <c r="C60" s="45">
        <v>46</v>
      </c>
      <c r="D60" s="33" t="s">
        <v>165</v>
      </c>
      <c r="E60" s="32" t="b">
        <v>1</v>
      </c>
      <c r="F60" s="34" t="s">
        <v>94</v>
      </c>
      <c r="G60" s="34" t="b">
        <v>0</v>
      </c>
      <c r="H60" s="34" t="s">
        <v>94</v>
      </c>
      <c r="I60" s="34" t="s">
        <v>226</v>
      </c>
      <c r="J60" s="34" t="b">
        <v>1</v>
      </c>
      <c r="K60" s="34"/>
      <c r="L60" s="32">
        <v>1</v>
      </c>
      <c r="M60" s="32">
        <v>1</v>
      </c>
      <c r="N60" s="32">
        <v>0</v>
      </c>
      <c r="O60" s="32">
        <v>0</v>
      </c>
      <c r="P60" s="32"/>
      <c r="Q60" s="32"/>
      <c r="R60" s="32"/>
      <c r="S60" s="32"/>
      <c r="T60" s="32" t="s">
        <v>95</v>
      </c>
      <c r="U60" s="39"/>
      <c r="V60" s="59" t="str">
        <f ca="1"/>
        <v xml:space="preserve"> </v>
      </c>
      <c r="X60" t="str">
        <f ca="1"/>
        <v/>
      </c>
      <c r="AA60" s="42"/>
      <c r="AB60" s="42"/>
      <c r="AC60" s="42"/>
      <c r="AD60" s="42"/>
      <c r="AE60" s="42"/>
      <c r="AF60" s="42"/>
      <c r="AG60" s="42"/>
      <c r="AH60" s="42"/>
      <c r="AI60" s="42"/>
      <c r="AJ60" s="42"/>
      <c r="AK60" s="42"/>
      <c r="AL60" s="42"/>
      <c r="AM60" s="42"/>
      <c r="AN60" s="42"/>
      <c r="AO60" s="42"/>
    </row>
    <row r="61" spans="2:41" x14ac:dyDescent="0.45">
      <c r="B61" s="75" cm="1">
        <f t="array" aca="1" ref="B61" ca="1">filesize(Folder&amp;Tests[[#This Row],[FileName]])</f>
        <v>93</v>
      </c>
      <c r="C61" s="45">
        <v>47</v>
      </c>
      <c r="D61" s="33" t="s">
        <v>166</v>
      </c>
      <c r="E61" s="32" t="b">
        <v>1</v>
      </c>
      <c r="F61" s="34" t="s">
        <v>94</v>
      </c>
      <c r="G61" s="34" t="b">
        <v>0</v>
      </c>
      <c r="H61" s="34" t="s">
        <v>94</v>
      </c>
      <c r="I61" s="34" t="s">
        <v>94</v>
      </c>
      <c r="J61" s="34" t="b">
        <v>1</v>
      </c>
      <c r="K61" s="34"/>
      <c r="L61" s="32">
        <v>1</v>
      </c>
      <c r="M61" s="32">
        <v>1</v>
      </c>
      <c r="N61" s="32">
        <v>0</v>
      </c>
      <c r="O61" s="32">
        <v>0</v>
      </c>
      <c r="P61" s="32"/>
      <c r="Q61" s="32"/>
      <c r="R61" s="32"/>
      <c r="S61" s="32"/>
      <c r="T61" s="32" t="s">
        <v>95</v>
      </c>
      <c r="U61" s="39"/>
      <c r="V61" s="59" t="str">
        <f ca="1"/>
        <v xml:space="preserve"> </v>
      </c>
      <c r="AA61" s="42"/>
      <c r="AB61" s="42"/>
      <c r="AC61" s="42"/>
      <c r="AD61" s="42"/>
      <c r="AE61" s="42"/>
      <c r="AF61" s="42"/>
      <c r="AG61" s="42"/>
      <c r="AH61" s="42"/>
      <c r="AI61" s="42"/>
      <c r="AJ61" s="42"/>
      <c r="AK61" s="42"/>
      <c r="AL61" s="42"/>
      <c r="AM61" s="42"/>
      <c r="AN61" s="42"/>
      <c r="AO61" s="42"/>
    </row>
    <row r="62" spans="2:41" x14ac:dyDescent="0.45">
      <c r="B62" s="75" cm="1">
        <f t="array" aca="1" ref="B62" ca="1">filesize(Folder&amp;Tests[[#This Row],[FileName]])</f>
        <v>105</v>
      </c>
      <c r="C62" s="45">
        <v>48</v>
      </c>
      <c r="D62" s="33" t="s">
        <v>167</v>
      </c>
      <c r="E62" s="32" t="b">
        <v>1</v>
      </c>
      <c r="F62" s="34" t="s">
        <v>94</v>
      </c>
      <c r="G62" s="34" t="b">
        <v>0</v>
      </c>
      <c r="H62" s="34" t="s">
        <v>94</v>
      </c>
      <c r="I62" s="34" t="s">
        <v>226</v>
      </c>
      <c r="J62" s="34" t="b">
        <v>1</v>
      </c>
      <c r="K62" s="34"/>
      <c r="L62" s="32">
        <v>1</v>
      </c>
      <c r="M62" s="32">
        <v>1</v>
      </c>
      <c r="N62" s="32">
        <v>0</v>
      </c>
      <c r="O62" s="32">
        <v>0</v>
      </c>
      <c r="P62" s="32"/>
      <c r="Q62" s="32"/>
      <c r="R62" s="32"/>
      <c r="S62" s="32"/>
      <c r="T62" s="32" t="s">
        <v>95</v>
      </c>
      <c r="U62" s="37"/>
      <c r="V62" s="59" t="str">
        <f ca="1"/>
        <v xml:space="preserve"> </v>
      </c>
      <c r="AA62" s="42"/>
      <c r="AB62" s="42"/>
      <c r="AC62" s="42"/>
      <c r="AD62" s="42"/>
      <c r="AE62" s="42"/>
      <c r="AF62" s="42"/>
      <c r="AG62" s="42"/>
      <c r="AH62" s="42"/>
      <c r="AI62" s="42"/>
      <c r="AJ62" s="42"/>
      <c r="AK62" s="42"/>
      <c r="AL62" s="42"/>
      <c r="AM62" s="42"/>
      <c r="AN62" s="42"/>
      <c r="AO62" s="42"/>
    </row>
    <row r="63" spans="2:41" x14ac:dyDescent="0.45">
      <c r="B63" s="75" cm="1">
        <f t="array" aca="1" ref="B63" ca="1">filesize(Folder&amp;Tests[[#This Row],[FileName]])</f>
        <v>100</v>
      </c>
      <c r="C63" s="45">
        <v>49</v>
      </c>
      <c r="D63" s="33" t="s">
        <v>168</v>
      </c>
      <c r="E63" s="32" t="b">
        <v>1</v>
      </c>
      <c r="F63" s="34" t="s">
        <v>94</v>
      </c>
      <c r="G63" s="34" t="b">
        <v>0</v>
      </c>
      <c r="H63" s="34" t="s">
        <v>94</v>
      </c>
      <c r="I63" s="34" t="s">
        <v>94</v>
      </c>
      <c r="J63" s="34" t="b">
        <v>1</v>
      </c>
      <c r="K63" s="34"/>
      <c r="L63" s="32">
        <v>1</v>
      </c>
      <c r="M63" s="32">
        <v>1</v>
      </c>
      <c r="N63" s="32">
        <v>0</v>
      </c>
      <c r="O63" s="32">
        <v>0</v>
      </c>
      <c r="P63" s="32"/>
      <c r="Q63" s="32"/>
      <c r="R63" s="32"/>
      <c r="S63" s="71" t="s">
        <v>257</v>
      </c>
      <c r="T63" s="32" t="s">
        <v>95</v>
      </c>
      <c r="U63" s="37" t="s">
        <v>613</v>
      </c>
      <c r="V63" s="59" t="str">
        <f ca="1"/>
        <v xml:space="preserve"> </v>
      </c>
      <c r="AA63" s="42"/>
      <c r="AB63" s="42"/>
      <c r="AC63" s="42"/>
      <c r="AD63" s="42"/>
      <c r="AE63" s="42"/>
      <c r="AF63" s="42"/>
      <c r="AG63" s="42"/>
      <c r="AH63" s="42"/>
      <c r="AI63" s="42"/>
      <c r="AJ63" s="42"/>
      <c r="AK63" s="42"/>
      <c r="AL63" s="42"/>
      <c r="AM63" s="42"/>
      <c r="AN63" s="42"/>
      <c r="AO63" s="42"/>
    </row>
    <row r="64" spans="2:41" x14ac:dyDescent="0.45">
      <c r="B64" s="75" cm="1">
        <f t="array" aca="1" ref="B64" ca="1">filesize(Folder&amp;Tests[[#This Row],[FileName]])</f>
        <v>100</v>
      </c>
      <c r="C64" s="45">
        <v>50</v>
      </c>
      <c r="D64" s="33" t="s">
        <v>169</v>
      </c>
      <c r="E64" s="32" t="b">
        <v>1</v>
      </c>
      <c r="F64" s="34" t="s">
        <v>94</v>
      </c>
      <c r="G64" s="34" t="b">
        <v>0</v>
      </c>
      <c r="H64" s="34" t="s">
        <v>94</v>
      </c>
      <c r="I64" s="34" t="s">
        <v>94</v>
      </c>
      <c r="J64" s="34" t="b">
        <v>1</v>
      </c>
      <c r="K64" s="34"/>
      <c r="L64" s="32">
        <v>1</v>
      </c>
      <c r="M64" s="32">
        <v>1</v>
      </c>
      <c r="N64" s="32">
        <v>0</v>
      </c>
      <c r="O64" s="32">
        <v>0</v>
      </c>
      <c r="P64" s="32"/>
      <c r="Q64" s="32"/>
      <c r="R64" s="32"/>
      <c r="S64" s="71" t="s">
        <v>257</v>
      </c>
      <c r="T64" s="32" t="s">
        <v>95</v>
      </c>
      <c r="U64" s="37" t="s">
        <v>613</v>
      </c>
      <c r="V64" s="59" t="str">
        <f ca="1"/>
        <v xml:space="preserve"> </v>
      </c>
      <c r="AA64" s="42"/>
      <c r="AB64" s="42"/>
      <c r="AC64" s="42"/>
      <c r="AD64" s="42"/>
      <c r="AE64" s="42"/>
      <c r="AF64" s="42"/>
      <c r="AG64" s="42"/>
      <c r="AH64" s="42"/>
      <c r="AI64" s="42"/>
      <c r="AJ64" s="42"/>
      <c r="AK64" s="42"/>
      <c r="AL64" s="42"/>
      <c r="AM64" s="42"/>
      <c r="AN64" s="42"/>
      <c r="AO64" s="42"/>
    </row>
    <row r="65" spans="2:41" x14ac:dyDescent="0.45">
      <c r="B65" s="75" cm="1">
        <f t="array" aca="1" ref="B65" ca="1">filesize(Folder&amp;Tests[[#This Row],[FileName]])</f>
        <v>111</v>
      </c>
      <c r="C65" s="45">
        <v>51</v>
      </c>
      <c r="D65" s="33" t="s">
        <v>170</v>
      </c>
      <c r="E65" s="32" t="b">
        <v>1</v>
      </c>
      <c r="F65" s="34" t="s">
        <v>94</v>
      </c>
      <c r="G65" s="34" t="b">
        <v>0</v>
      </c>
      <c r="H65" s="34" t="s">
        <v>286</v>
      </c>
      <c r="I65" s="34" t="s">
        <v>94</v>
      </c>
      <c r="J65" s="34" t="b">
        <v>1</v>
      </c>
      <c r="K65" s="34"/>
      <c r="L65" s="32">
        <v>1</v>
      </c>
      <c r="M65" s="32">
        <v>1</v>
      </c>
      <c r="N65" s="32">
        <v>0</v>
      </c>
      <c r="O65" s="32">
        <v>0</v>
      </c>
      <c r="P65" s="32"/>
      <c r="Q65" s="32"/>
      <c r="R65" s="32"/>
      <c r="S65" s="32"/>
      <c r="T65" s="32" t="s">
        <v>95</v>
      </c>
      <c r="U65" s="39"/>
      <c r="V65" s="59" t="str">
        <f ca="1"/>
        <v xml:space="preserve"> </v>
      </c>
      <c r="AA65" s="42"/>
      <c r="AB65" s="42"/>
      <c r="AC65" s="42"/>
      <c r="AD65" s="42"/>
      <c r="AE65" s="42"/>
      <c r="AF65" s="42"/>
      <c r="AG65" s="42"/>
      <c r="AH65" s="42"/>
      <c r="AI65" s="42"/>
      <c r="AJ65" s="42"/>
      <c r="AK65" s="42"/>
      <c r="AL65" s="42"/>
      <c r="AM65" s="42"/>
      <c r="AN65" s="42"/>
      <c r="AO65" s="42"/>
    </row>
    <row r="66" spans="2:41" x14ac:dyDescent="0.45">
      <c r="B66" s="75" cm="1">
        <f t="array" aca="1" ref="B66" ca="1">filesize(Folder&amp;Tests[[#This Row],[FileName]])</f>
        <v>122</v>
      </c>
      <c r="C66" s="45">
        <v>52</v>
      </c>
      <c r="D66" s="33" t="s">
        <v>171</v>
      </c>
      <c r="E66" s="32" t="b">
        <v>1</v>
      </c>
      <c r="F66" s="34" t="s">
        <v>94</v>
      </c>
      <c r="G66" s="34" t="b">
        <v>0</v>
      </c>
      <c r="H66" s="34" t="s">
        <v>94</v>
      </c>
      <c r="I66" s="34" t="s">
        <v>226</v>
      </c>
      <c r="J66" s="34" t="b">
        <v>1</v>
      </c>
      <c r="K66" s="34"/>
      <c r="L66" s="32">
        <v>1</v>
      </c>
      <c r="M66" s="32">
        <v>1</v>
      </c>
      <c r="N66" s="32">
        <v>0</v>
      </c>
      <c r="O66" s="32">
        <v>0</v>
      </c>
      <c r="P66" s="32"/>
      <c r="Q66" s="32"/>
      <c r="R66" s="32"/>
      <c r="S66" s="32"/>
      <c r="T66" s="32" t="s">
        <v>95</v>
      </c>
      <c r="U66" s="39"/>
      <c r="V66" s="59" t="str">
        <f ca="1"/>
        <v xml:space="preserve"> </v>
      </c>
      <c r="AA66" s="42"/>
      <c r="AB66" s="42"/>
      <c r="AC66" s="42"/>
      <c r="AD66" s="42"/>
      <c r="AE66" s="42"/>
      <c r="AF66" s="42"/>
      <c r="AG66" s="42"/>
      <c r="AH66" s="42"/>
      <c r="AI66" s="42"/>
      <c r="AJ66" s="42"/>
      <c r="AK66" s="42"/>
      <c r="AL66" s="42"/>
      <c r="AM66" s="42"/>
      <c r="AN66" s="42"/>
      <c r="AO66" s="42"/>
    </row>
    <row r="67" spans="2:41" x14ac:dyDescent="0.45">
      <c r="B67" s="75" cm="1">
        <f t="array" aca="1" ref="B67" ca="1">filesize(Folder&amp;Tests[[#This Row],[FileName]])</f>
        <v>388</v>
      </c>
      <c r="C67" s="45">
        <v>53</v>
      </c>
      <c r="D67" s="33" t="s">
        <v>172</v>
      </c>
      <c r="E67" s="32" t="b">
        <v>1</v>
      </c>
      <c r="F67" s="34" t="s">
        <v>94</v>
      </c>
      <c r="G67" s="34" t="b">
        <v>0</v>
      </c>
      <c r="H67" s="34" t="s">
        <v>100</v>
      </c>
      <c r="I67" s="34" t="s">
        <v>94</v>
      </c>
      <c r="J67" s="34" t="b">
        <v>1</v>
      </c>
      <c r="K67" s="34"/>
      <c r="L67" s="32">
        <v>1</v>
      </c>
      <c r="M67" s="32">
        <v>1</v>
      </c>
      <c r="N67" s="32">
        <v>0</v>
      </c>
      <c r="O67" s="32">
        <v>0</v>
      </c>
      <c r="P67" s="32"/>
      <c r="Q67" s="32"/>
      <c r="R67" s="44" t="s">
        <v>283</v>
      </c>
      <c r="S67" s="32" t="s">
        <v>604</v>
      </c>
      <c r="T67" s="32" t="s">
        <v>96</v>
      </c>
      <c r="U67" s="37"/>
      <c r="V67" s="59" t="str">
        <f ca="1"/>
        <v xml:space="preserve"> </v>
      </c>
      <c r="AA67" s="42"/>
      <c r="AB67" s="42"/>
      <c r="AC67" s="42"/>
      <c r="AD67" s="42"/>
      <c r="AE67" s="42"/>
      <c r="AF67" s="42"/>
      <c r="AG67" s="42"/>
      <c r="AH67" s="42"/>
      <c r="AI67" s="42"/>
      <c r="AJ67" s="42"/>
      <c r="AK67" s="42"/>
      <c r="AL67" s="42"/>
      <c r="AM67" s="42"/>
      <c r="AN67" s="42"/>
      <c r="AO67" s="42"/>
    </row>
    <row r="68" spans="2:41" x14ac:dyDescent="0.45">
      <c r="B68" s="75" cm="1">
        <f t="array" aca="1" ref="B68" ca="1">filesize(Folder&amp;Tests[[#This Row],[FileName]])</f>
        <v>400</v>
      </c>
      <c r="C68" s="45">
        <v>54</v>
      </c>
      <c r="D68" s="33" t="s">
        <v>173</v>
      </c>
      <c r="E68" s="32" t="s">
        <v>204</v>
      </c>
      <c r="F68" s="34" t="s">
        <v>94</v>
      </c>
      <c r="G68" s="34" t="b">
        <v>0</v>
      </c>
      <c r="H68" s="34" t="s">
        <v>94</v>
      </c>
      <c r="I68" s="34" t="s">
        <v>226</v>
      </c>
      <c r="J68" s="34" t="b">
        <v>1</v>
      </c>
      <c r="K68" s="34"/>
      <c r="L68" s="32">
        <v>1</v>
      </c>
      <c r="M68" s="32">
        <v>1</v>
      </c>
      <c r="N68" s="32">
        <v>0</v>
      </c>
      <c r="O68" s="32">
        <v>0</v>
      </c>
      <c r="P68" s="32"/>
      <c r="Q68" s="32"/>
      <c r="R68" s="32"/>
      <c r="S68" s="32"/>
      <c r="T68" s="32" t="s">
        <v>95</v>
      </c>
      <c r="U68" s="39"/>
      <c r="V68" s="59" t="str">
        <f ca="1"/>
        <v xml:space="preserve"> </v>
      </c>
      <c r="AA68" s="42"/>
      <c r="AB68" s="42"/>
      <c r="AC68" s="42"/>
      <c r="AD68" s="42"/>
      <c r="AE68" s="42"/>
      <c r="AF68" s="42"/>
      <c r="AG68" s="42"/>
      <c r="AH68" s="42"/>
      <c r="AI68" s="42"/>
      <c r="AJ68" s="42"/>
      <c r="AK68" s="42"/>
      <c r="AL68" s="42"/>
      <c r="AM68" s="42"/>
      <c r="AN68" s="42"/>
      <c r="AO68" s="42"/>
    </row>
    <row r="69" spans="2:41" x14ac:dyDescent="0.45">
      <c r="B69" s="75" cm="1">
        <f t="array" aca="1" ref="B69" ca="1">filesize(Folder&amp;Tests[[#This Row],[FileName]])</f>
        <v>450</v>
      </c>
      <c r="C69" s="45">
        <v>55</v>
      </c>
      <c r="D69" s="33" t="s">
        <v>174</v>
      </c>
      <c r="E69" s="32" t="b">
        <v>1</v>
      </c>
      <c r="F69" s="34" t="s">
        <v>97</v>
      </c>
      <c r="G69" s="34" t="b">
        <v>1</v>
      </c>
      <c r="H69" s="34" t="s">
        <v>94</v>
      </c>
      <c r="I69" s="34" t="s">
        <v>94</v>
      </c>
      <c r="J69" s="34" t="b">
        <v>1</v>
      </c>
      <c r="K69" s="34"/>
      <c r="L69" s="32">
        <v>1</v>
      </c>
      <c r="M69" s="32">
        <v>1</v>
      </c>
      <c r="N69" s="32">
        <v>0</v>
      </c>
      <c r="O69" s="32">
        <v>0</v>
      </c>
      <c r="P69" s="32"/>
      <c r="Q69" s="32"/>
      <c r="R69" s="32"/>
      <c r="S69" s="32"/>
      <c r="T69" s="32" t="s">
        <v>95</v>
      </c>
      <c r="U69" s="37"/>
      <c r="V69" s="59" t="str">
        <f ca="1"/>
        <v xml:space="preserve"> </v>
      </c>
      <c r="AA69" s="42"/>
      <c r="AB69" s="42"/>
      <c r="AC69" s="42"/>
      <c r="AD69" s="42"/>
      <c r="AE69" s="42"/>
      <c r="AF69" s="42"/>
      <c r="AG69" s="42"/>
      <c r="AH69" s="42"/>
      <c r="AI69" s="42"/>
      <c r="AJ69" s="42"/>
      <c r="AK69" s="42"/>
      <c r="AL69" s="42"/>
      <c r="AM69" s="42"/>
      <c r="AN69" s="42"/>
      <c r="AO69" s="42"/>
    </row>
    <row r="70" spans="2:41" x14ac:dyDescent="0.45">
      <c r="B70" s="75" cm="1">
        <f t="array" aca="1" ref="B70" ca="1">filesize(Folder&amp;Tests[[#This Row],[FileName]])</f>
        <v>596</v>
      </c>
      <c r="C70" s="45">
        <v>56</v>
      </c>
      <c r="D70" s="33" t="s">
        <v>176</v>
      </c>
      <c r="E70" s="32" t="b">
        <v>1</v>
      </c>
      <c r="F70" s="34" t="s">
        <v>94</v>
      </c>
      <c r="G70" s="34" t="b">
        <v>0</v>
      </c>
      <c r="H70" s="34" t="s">
        <v>286</v>
      </c>
      <c r="I70" s="34" t="s">
        <v>94</v>
      </c>
      <c r="J70" s="34" t="b">
        <v>1</v>
      </c>
      <c r="K70" s="34"/>
      <c r="L70" s="32">
        <v>1</v>
      </c>
      <c r="M70" s="32">
        <v>1</v>
      </c>
      <c r="N70" s="32">
        <v>0</v>
      </c>
      <c r="O70" s="32">
        <v>0</v>
      </c>
      <c r="P70" s="32"/>
      <c r="Q70" s="32"/>
      <c r="R70" s="32"/>
      <c r="S70" s="32"/>
      <c r="T70" s="32" t="s">
        <v>95</v>
      </c>
      <c r="U70" s="37"/>
      <c r="V70" s="59" t="str">
        <f ca="1"/>
        <v xml:space="preserve"> </v>
      </c>
      <c r="AA70" s="42"/>
      <c r="AB70" s="42"/>
      <c r="AC70" s="42"/>
      <c r="AD70" s="42"/>
      <c r="AE70" s="42"/>
      <c r="AF70" s="42"/>
      <c r="AG70" s="42"/>
      <c r="AH70" s="42"/>
      <c r="AI70" s="42"/>
      <c r="AJ70" s="42"/>
      <c r="AK70" s="42"/>
      <c r="AL70" s="42"/>
      <c r="AM70" s="42"/>
      <c r="AN70" s="42"/>
      <c r="AO70" s="42"/>
    </row>
    <row r="71" spans="2:41" x14ac:dyDescent="0.45">
      <c r="B71" s="75" cm="1">
        <f t="array" aca="1" ref="B71" ca="1">filesize(Folder&amp;Tests[[#This Row],[FileName]])</f>
        <v>694</v>
      </c>
      <c r="C71" s="45">
        <v>57</v>
      </c>
      <c r="D71" s="33" t="s">
        <v>177</v>
      </c>
      <c r="E71" s="32" t="s">
        <v>244</v>
      </c>
      <c r="F71" s="34" t="s">
        <v>94</v>
      </c>
      <c r="G71" s="34" t="b">
        <v>0</v>
      </c>
      <c r="H71" s="34" t="s">
        <v>94</v>
      </c>
      <c r="I71" s="34" t="s">
        <v>94</v>
      </c>
      <c r="J71" s="34" t="b">
        <v>1</v>
      </c>
      <c r="K71" s="34"/>
      <c r="L71" s="32">
        <v>1</v>
      </c>
      <c r="M71" s="32">
        <v>1</v>
      </c>
      <c r="N71" s="32">
        <v>0</v>
      </c>
      <c r="O71" s="32">
        <v>0</v>
      </c>
      <c r="P71" s="32"/>
      <c r="Q71" s="32"/>
      <c r="R71" s="32"/>
      <c r="S71" s="32"/>
      <c r="T71" s="32" t="s">
        <v>95</v>
      </c>
      <c r="U71" s="39"/>
      <c r="V71" s="59" t="str">
        <f ca="1"/>
        <v xml:space="preserve"> </v>
      </c>
      <c r="AA71" s="42"/>
      <c r="AB71" s="42"/>
      <c r="AC71" s="42"/>
      <c r="AD71" s="42"/>
      <c r="AE71" s="42"/>
      <c r="AF71" s="42"/>
      <c r="AG71" s="42"/>
      <c r="AH71" s="42"/>
      <c r="AI71" s="42"/>
      <c r="AJ71" s="42"/>
      <c r="AK71" s="42"/>
      <c r="AL71" s="42"/>
      <c r="AM71" s="42"/>
      <c r="AN71" s="42"/>
      <c r="AO71" s="42"/>
    </row>
    <row r="72" spans="2:41" x14ac:dyDescent="0.45">
      <c r="B72" s="75" cm="1">
        <f t="array" aca="1" ref="B72" ca="1">filesize(Folder&amp;Tests[[#This Row],[FileName]])</f>
        <v>732</v>
      </c>
      <c r="C72" s="45">
        <v>58</v>
      </c>
      <c r="D72" s="33" t="s">
        <v>178</v>
      </c>
      <c r="E72" s="32" t="b">
        <v>1</v>
      </c>
      <c r="F72" s="34" t="s">
        <v>97</v>
      </c>
      <c r="G72" s="34" t="b">
        <v>1</v>
      </c>
      <c r="H72" s="34" t="s">
        <v>94</v>
      </c>
      <c r="I72" s="34" t="s">
        <v>94</v>
      </c>
      <c r="J72" s="34" t="b">
        <v>1</v>
      </c>
      <c r="K72" s="34"/>
      <c r="L72" s="32">
        <v>1</v>
      </c>
      <c r="M72" s="32">
        <v>1</v>
      </c>
      <c r="N72" s="32">
        <v>0</v>
      </c>
      <c r="O72" s="32">
        <v>0</v>
      </c>
      <c r="P72" s="32"/>
      <c r="Q72" s="32"/>
      <c r="R72" s="32"/>
      <c r="S72" s="32"/>
      <c r="T72" s="32" t="s">
        <v>95</v>
      </c>
      <c r="U72" s="37" t="s">
        <v>620</v>
      </c>
      <c r="V72" s="59" t="str">
        <f ca="1"/>
        <v xml:space="preserve"> </v>
      </c>
      <c r="AA72" s="42"/>
      <c r="AB72" s="42"/>
      <c r="AC72" s="42"/>
      <c r="AD72" s="42"/>
      <c r="AE72" s="42"/>
      <c r="AF72" s="42"/>
      <c r="AG72" s="42"/>
      <c r="AH72" s="42"/>
      <c r="AI72" s="42"/>
      <c r="AJ72" s="42"/>
      <c r="AK72" s="42"/>
      <c r="AL72" s="42"/>
      <c r="AM72" s="42"/>
      <c r="AN72" s="42"/>
      <c r="AO72" s="42"/>
    </row>
    <row r="73" spans="2:41" x14ac:dyDescent="0.45">
      <c r="B73" s="75" cm="1">
        <f t="array" aca="1" ref="B73" ca="1">filesize(Folder&amp;Tests[[#This Row],[FileName]])</f>
        <v>93536</v>
      </c>
      <c r="C73" s="45">
        <v>59</v>
      </c>
      <c r="D73" s="33" t="s">
        <v>187</v>
      </c>
      <c r="E73" s="32" t="s">
        <v>105</v>
      </c>
      <c r="F73" s="34" t="s">
        <v>94</v>
      </c>
      <c r="G73" s="34" t="b">
        <v>0</v>
      </c>
      <c r="H73" s="34" t="s">
        <v>261</v>
      </c>
      <c r="I73" s="34" t="s">
        <v>94</v>
      </c>
      <c r="J73" s="34" t="b">
        <v>1</v>
      </c>
      <c r="K73" s="34"/>
      <c r="L73" s="32">
        <v>1</v>
      </c>
      <c r="M73" s="32">
        <v>1</v>
      </c>
      <c r="N73" s="32">
        <v>3</v>
      </c>
      <c r="O73" s="32">
        <v>0</v>
      </c>
      <c r="P73" s="32"/>
      <c r="Q73" s="32"/>
      <c r="R73" s="32"/>
      <c r="S73" s="32"/>
      <c r="T73" s="32" t="s">
        <v>95</v>
      </c>
      <c r="U73" s="37" t="s">
        <v>621</v>
      </c>
      <c r="V73" s="59" t="str">
        <f ca="1"/>
        <v xml:space="preserve"> </v>
      </c>
      <c r="AA73" s="42"/>
      <c r="AB73" s="42"/>
      <c r="AC73" s="42"/>
      <c r="AD73" s="42"/>
      <c r="AE73" s="42"/>
      <c r="AF73" s="42"/>
      <c r="AG73" s="42"/>
      <c r="AH73" s="42"/>
      <c r="AI73" s="42"/>
      <c r="AJ73" s="42"/>
      <c r="AK73" s="42"/>
      <c r="AL73" s="42"/>
      <c r="AM73" s="42"/>
      <c r="AN73" s="42"/>
      <c r="AO73" s="42"/>
    </row>
    <row r="74" spans="2:41" x14ac:dyDescent="0.45">
      <c r="B74" s="75" cm="1">
        <f t="array" aca="1" ref="B74" ca="1">filesize(Folder&amp;Tests[[#This Row],[FileName]])</f>
        <v>768</v>
      </c>
      <c r="C74" s="45">
        <v>60</v>
      </c>
      <c r="D74" s="33" t="s">
        <v>179</v>
      </c>
      <c r="E74" s="32" t="b">
        <v>1</v>
      </c>
      <c r="F74" s="34" t="s">
        <v>94</v>
      </c>
      <c r="G74" s="34" t="b">
        <v>0</v>
      </c>
      <c r="H74" s="34" t="s">
        <v>94</v>
      </c>
      <c r="I74" s="34" t="s">
        <v>94</v>
      </c>
      <c r="J74" s="34" t="b">
        <v>1</v>
      </c>
      <c r="K74" s="34"/>
      <c r="L74" s="32">
        <v>1</v>
      </c>
      <c r="M74" s="32">
        <v>1</v>
      </c>
      <c r="N74" s="32">
        <v>0</v>
      </c>
      <c r="O74" s="32">
        <v>0</v>
      </c>
      <c r="P74" s="32"/>
      <c r="Q74" s="32"/>
      <c r="R74" s="32"/>
      <c r="S74" s="32"/>
      <c r="T74" s="32" t="s">
        <v>95</v>
      </c>
      <c r="U74" s="37" t="s">
        <v>107</v>
      </c>
      <c r="V74" s="59" t="str">
        <f ca="1"/>
        <v xml:space="preserve"> </v>
      </c>
      <c r="AA74" s="42"/>
      <c r="AB74" s="42"/>
      <c r="AC74" s="42"/>
      <c r="AD74" s="42"/>
      <c r="AE74" s="42"/>
      <c r="AF74" s="42"/>
      <c r="AG74" s="42"/>
      <c r="AH74" s="42"/>
      <c r="AI74" s="42"/>
      <c r="AJ74" s="42"/>
      <c r="AK74" s="42"/>
      <c r="AL74" s="42"/>
      <c r="AM74" s="42"/>
      <c r="AN74" s="42"/>
      <c r="AO74" s="42"/>
    </row>
    <row r="75" spans="2:41" x14ac:dyDescent="0.45">
      <c r="B75" s="75" cm="1">
        <f t="array" aca="1" ref="B75" ca="1">filesize(Folder&amp;Tests[[#This Row],[FileName]])</f>
        <v>796</v>
      </c>
      <c r="C75" s="45">
        <v>61</v>
      </c>
      <c r="D75" s="33" t="s">
        <v>180</v>
      </c>
      <c r="E75" s="32" t="s">
        <v>243</v>
      </c>
      <c r="F75" s="34" t="str">
        <f ca="1">CHAR(9)</f>
        <v xml:space="preserve">	</v>
      </c>
      <c r="G75" s="34" t="b">
        <v>0</v>
      </c>
      <c r="H75" s="34" t="s">
        <v>94</v>
      </c>
      <c r="I75" s="34" t="s">
        <v>94</v>
      </c>
      <c r="J75" s="34" t="b">
        <v>1</v>
      </c>
      <c r="K75" s="34"/>
      <c r="L75" s="32">
        <v>1</v>
      </c>
      <c r="M75" s="32">
        <v>1</v>
      </c>
      <c r="N75" s="32">
        <v>0</v>
      </c>
      <c r="O75" s="32">
        <v>0</v>
      </c>
      <c r="P75" s="32"/>
      <c r="Q75" s="32"/>
      <c r="R75" s="32"/>
      <c r="S75" s="32"/>
      <c r="T75" s="32" t="s">
        <v>95</v>
      </c>
      <c r="U75" s="39" t="s">
        <v>104</v>
      </c>
      <c r="V75" s="59" t="str">
        <f ca="1"/>
        <v xml:space="preserve"> </v>
      </c>
      <c r="AA75" s="42"/>
      <c r="AB75" s="42"/>
      <c r="AC75" s="42"/>
      <c r="AD75" s="42"/>
      <c r="AE75" s="42"/>
      <c r="AF75" s="42"/>
      <c r="AG75" s="42"/>
      <c r="AH75" s="42"/>
      <c r="AI75" s="42"/>
      <c r="AJ75" s="42"/>
      <c r="AK75" s="42"/>
      <c r="AL75" s="42"/>
      <c r="AM75" s="42"/>
      <c r="AN75" s="42"/>
      <c r="AO75" s="42"/>
    </row>
    <row r="76" spans="2:41" x14ac:dyDescent="0.45">
      <c r="B76" s="75" cm="1">
        <f t="array" aca="1" ref="B76" ca="1">filesize(Folder&amp;Tests[[#This Row],[FileName]])</f>
        <v>1770</v>
      </c>
      <c r="C76" s="45">
        <v>62</v>
      </c>
      <c r="D76" s="33" t="s">
        <v>181</v>
      </c>
      <c r="E76" s="32" t="b">
        <v>1</v>
      </c>
      <c r="F76" s="34" t="s">
        <v>94</v>
      </c>
      <c r="G76" s="34" t="b">
        <v>0</v>
      </c>
      <c r="H76" s="34" t="s">
        <v>94</v>
      </c>
      <c r="I76" s="34" t="s">
        <v>94</v>
      </c>
      <c r="J76" s="34" t="b">
        <v>1</v>
      </c>
      <c r="K76" s="34"/>
      <c r="L76" s="32">
        <v>1</v>
      </c>
      <c r="M76" s="32">
        <v>1</v>
      </c>
      <c r="N76" s="32">
        <v>0</v>
      </c>
      <c r="O76" s="32">
        <v>0</v>
      </c>
      <c r="P76" s="32"/>
      <c r="Q76" s="32"/>
      <c r="R76" s="32"/>
      <c r="S76" s="32"/>
      <c r="T76" s="32" t="s">
        <v>95</v>
      </c>
      <c r="U76" s="39"/>
      <c r="V76" s="59" t="str">
        <f ca="1"/>
        <v xml:space="preserve"> </v>
      </c>
      <c r="AA76" s="42"/>
      <c r="AB76" s="42"/>
      <c r="AC76" s="42"/>
      <c r="AD76" s="42"/>
      <c r="AE76" s="42"/>
      <c r="AF76" s="42"/>
      <c r="AG76" s="42"/>
      <c r="AH76" s="42"/>
      <c r="AI76" s="42"/>
      <c r="AJ76" s="42"/>
      <c r="AK76" s="42"/>
      <c r="AL76" s="42"/>
      <c r="AM76" s="42"/>
      <c r="AN76" s="42"/>
      <c r="AO76" s="42"/>
    </row>
    <row r="77" spans="2:41" x14ac:dyDescent="0.45">
      <c r="B77" s="75" cm="1">
        <f t="array" aca="1" ref="B77" ca="1">filesize(Folder&amp;Tests[[#This Row],[FileName]])</f>
        <v>2127</v>
      </c>
      <c r="C77" s="45">
        <v>63</v>
      </c>
      <c r="D77" s="33" t="s">
        <v>182</v>
      </c>
      <c r="E77" s="32" t="s">
        <v>204</v>
      </c>
      <c r="F77" s="34" t="s">
        <v>94</v>
      </c>
      <c r="G77" s="34" t="b">
        <v>0</v>
      </c>
      <c r="H77" s="34" t="s">
        <v>94</v>
      </c>
      <c r="I77" s="34" t="s">
        <v>94</v>
      </c>
      <c r="J77" s="34" t="b">
        <v>1</v>
      </c>
      <c r="K77" s="34"/>
      <c r="L77" s="32">
        <v>1</v>
      </c>
      <c r="M77" s="32">
        <v>1</v>
      </c>
      <c r="N77" s="32">
        <v>0</v>
      </c>
      <c r="O77" s="32">
        <v>0</v>
      </c>
      <c r="P77" s="32"/>
      <c r="Q77" s="32"/>
      <c r="R77" s="32"/>
      <c r="S77" s="32"/>
      <c r="T77" s="32" t="s">
        <v>95</v>
      </c>
      <c r="U77" s="39"/>
      <c r="V77" s="59" t="str">
        <f ca="1"/>
        <v xml:space="preserve"> </v>
      </c>
      <c r="AA77" s="42"/>
      <c r="AB77" s="42"/>
      <c r="AC77" s="42"/>
      <c r="AD77" s="42"/>
      <c r="AE77" s="42"/>
      <c r="AF77" s="42"/>
      <c r="AG77" s="42"/>
      <c r="AH77" s="42"/>
      <c r="AI77" s="42"/>
      <c r="AJ77" s="42"/>
      <c r="AK77" s="42"/>
      <c r="AL77" s="42"/>
      <c r="AM77" s="42"/>
      <c r="AN77" s="42"/>
      <c r="AO77" s="42"/>
    </row>
    <row r="78" spans="2:41" x14ac:dyDescent="0.45">
      <c r="B78" s="75" cm="1">
        <f t="array" aca="1" ref="B78" ca="1">filesize(Folder&amp;Tests[[#This Row],[FileName]])</f>
        <v>180</v>
      </c>
      <c r="C78" s="45">
        <v>64</v>
      </c>
      <c r="D78" s="33" t="s">
        <v>228</v>
      </c>
      <c r="E78" s="32" t="b" cm="1">
        <v>1</v>
      </c>
      <c r="F78" s="34" t="s">
        <v>94</v>
      </c>
      <c r="G78" s="34" t="b">
        <v>0</v>
      </c>
      <c r="H78" s="34" t="s">
        <v>266</v>
      </c>
      <c r="I78" s="34" t="s">
        <v>94</v>
      </c>
      <c r="J78" s="34" t="b">
        <v>1</v>
      </c>
      <c r="K78" s="34"/>
      <c r="L78" s="32">
        <v>1</v>
      </c>
      <c r="M78" s="32">
        <v>1</v>
      </c>
      <c r="N78" s="32">
        <v>0</v>
      </c>
      <c r="O78" s="32">
        <v>0</v>
      </c>
      <c r="P78" s="32"/>
      <c r="Q78" s="32"/>
      <c r="R78" s="32"/>
      <c r="S78" s="32"/>
      <c r="T78" s="32" t="s">
        <v>95</v>
      </c>
      <c r="U78" s="39"/>
      <c r="V78" s="59" t="str">
        <f ca="1"/>
        <v xml:space="preserve"> </v>
      </c>
      <c r="AA78" s="42"/>
      <c r="AB78" s="42"/>
      <c r="AC78" s="42"/>
      <c r="AD78" s="42"/>
      <c r="AE78" s="42"/>
      <c r="AF78" s="42"/>
      <c r="AG78" s="42"/>
      <c r="AH78" s="42"/>
      <c r="AI78" s="42"/>
      <c r="AJ78" s="42"/>
      <c r="AK78" s="42"/>
      <c r="AL78" s="42"/>
      <c r="AM78" s="42"/>
      <c r="AN78" s="42"/>
      <c r="AO78" s="42"/>
    </row>
    <row r="79" spans="2:41" x14ac:dyDescent="0.45">
      <c r="B79" s="75" cm="1">
        <f t="array" aca="1" ref="B79" ca="1">filesize(Folder&amp;Tests[[#This Row],[FileName]])</f>
        <v>180</v>
      </c>
      <c r="C79" s="45">
        <v>65</v>
      </c>
      <c r="D79" s="33" t="s">
        <v>228</v>
      </c>
      <c r="E79" s="32" t="b">
        <v>0</v>
      </c>
      <c r="F79" s="34" t="s">
        <v>94</v>
      </c>
      <c r="G79" s="34" t="b">
        <v>0</v>
      </c>
      <c r="H79" s="34" t="s">
        <v>94</v>
      </c>
      <c r="I79" s="34" t="s">
        <v>94</v>
      </c>
      <c r="J79" s="34" t="b">
        <v>1</v>
      </c>
      <c r="K79" s="34"/>
      <c r="L79" s="32">
        <v>1</v>
      </c>
      <c r="M79" s="32">
        <v>1</v>
      </c>
      <c r="N79" s="32">
        <v>0</v>
      </c>
      <c r="O79" s="32">
        <v>0</v>
      </c>
      <c r="P79" s="32"/>
      <c r="Q79" s="32"/>
      <c r="R79" s="32"/>
      <c r="S79" s="32"/>
      <c r="T79" s="32" t="s">
        <v>95</v>
      </c>
      <c r="U79" s="39"/>
      <c r="V79" s="59" t="str">
        <f ca="1"/>
        <v xml:space="preserve"> </v>
      </c>
      <c r="AA79" s="42"/>
      <c r="AB79" s="42"/>
      <c r="AC79" s="42"/>
      <c r="AD79" s="42"/>
      <c r="AE79" s="42"/>
      <c r="AF79" s="42"/>
      <c r="AG79" s="42"/>
      <c r="AH79" s="42"/>
      <c r="AI79" s="42"/>
      <c r="AJ79" s="42"/>
      <c r="AK79" s="42"/>
      <c r="AL79" s="42"/>
      <c r="AM79" s="42"/>
      <c r="AN79" s="42"/>
      <c r="AO79" s="42"/>
    </row>
    <row r="80" spans="2:41" x14ac:dyDescent="0.45">
      <c r="B80" s="75" cm="1">
        <f t="array" aca="1" ref="B80" ca="1">filesize(Folder&amp;Tests[[#This Row],[FileName]])</f>
        <v>180</v>
      </c>
      <c r="C80" s="45">
        <v>66</v>
      </c>
      <c r="D80" s="33" t="s">
        <v>228</v>
      </c>
      <c r="E80" s="32" t="s">
        <v>204</v>
      </c>
      <c r="F80" s="34" t="s">
        <v>94</v>
      </c>
      <c r="G80" s="34" t="b">
        <v>0</v>
      </c>
      <c r="H80" s="34" t="s">
        <v>94</v>
      </c>
      <c r="I80" s="34" t="s">
        <v>94</v>
      </c>
      <c r="J80" s="34" t="b">
        <v>1</v>
      </c>
      <c r="K80" s="34"/>
      <c r="L80" s="32">
        <v>1</v>
      </c>
      <c r="M80" s="32">
        <v>1</v>
      </c>
      <c r="N80" s="32">
        <v>0</v>
      </c>
      <c r="O80" s="32">
        <v>0</v>
      </c>
      <c r="P80" s="32"/>
      <c r="Q80" s="32"/>
      <c r="R80" s="32"/>
      <c r="S80" s="32"/>
      <c r="T80" s="32" t="s">
        <v>95</v>
      </c>
      <c r="U80" s="39"/>
      <c r="V80" s="59" t="str">
        <f ca="1"/>
        <v xml:space="preserve"> </v>
      </c>
      <c r="AA80" s="42"/>
      <c r="AB80" s="42"/>
      <c r="AC80" s="42"/>
      <c r="AD80" s="42"/>
      <c r="AE80" s="42"/>
      <c r="AF80" s="42"/>
      <c r="AG80" s="42"/>
      <c r="AH80" s="42"/>
      <c r="AI80" s="42"/>
      <c r="AJ80" s="42"/>
      <c r="AK80" s="42"/>
      <c r="AL80" s="42"/>
      <c r="AM80" s="42"/>
      <c r="AN80" s="42"/>
      <c r="AO80" s="42"/>
    </row>
    <row r="81" spans="2:41" x14ac:dyDescent="0.45">
      <c r="B81" s="75" cm="1">
        <f t="array" aca="1" ref="B81" ca="1">filesize(Folder&amp;Tests[[#This Row],[FileName]])</f>
        <v>180</v>
      </c>
      <c r="C81" s="45">
        <v>67</v>
      </c>
      <c r="D81" s="33" t="s">
        <v>228</v>
      </c>
      <c r="E81" s="32" t="s">
        <v>213</v>
      </c>
      <c r="F81" s="34" t="s">
        <v>94</v>
      </c>
      <c r="G81" s="34" t="b">
        <v>0</v>
      </c>
      <c r="H81" s="34" t="s">
        <v>266</v>
      </c>
      <c r="I81" s="34" t="s">
        <v>94</v>
      </c>
      <c r="J81" s="34" t="b">
        <v>1</v>
      </c>
      <c r="K81" s="34"/>
      <c r="L81" s="32">
        <v>1</v>
      </c>
      <c r="M81" s="32">
        <v>1</v>
      </c>
      <c r="N81" s="32">
        <v>0</v>
      </c>
      <c r="O81" s="32">
        <v>0</v>
      </c>
      <c r="P81" s="32"/>
      <c r="Q81" s="32"/>
      <c r="R81" s="32"/>
      <c r="S81" s="32"/>
      <c r="T81" s="32" t="s">
        <v>95</v>
      </c>
      <c r="U81" s="39"/>
      <c r="V81" s="59" t="str">
        <f ca="1"/>
        <v xml:space="preserve"> </v>
      </c>
      <c r="AA81" s="42"/>
      <c r="AB81" s="42"/>
      <c r="AC81" s="42"/>
      <c r="AD81" s="42"/>
      <c r="AE81" s="42"/>
      <c r="AF81" s="42"/>
      <c r="AG81" s="42"/>
      <c r="AH81" s="42"/>
      <c r="AI81" s="42"/>
      <c r="AJ81" s="42"/>
      <c r="AK81" s="42"/>
      <c r="AL81" s="42"/>
      <c r="AM81" s="42"/>
      <c r="AN81" s="42"/>
      <c r="AO81" s="42"/>
    </row>
    <row r="82" spans="2:41" x14ac:dyDescent="0.45">
      <c r="B82" s="75" cm="1">
        <f t="array" aca="1" ref="B82" ca="1">filesize(Folder&amp;Tests[[#This Row],[FileName]])</f>
        <v>180</v>
      </c>
      <c r="C82" s="45">
        <v>68</v>
      </c>
      <c r="D82" s="33" t="s">
        <v>228</v>
      </c>
      <c r="E82" s="32" t="s">
        <v>214</v>
      </c>
      <c r="F82" s="34" t="s">
        <v>94</v>
      </c>
      <c r="G82" s="34" t="b">
        <v>0</v>
      </c>
      <c r="H82" s="34" t="s">
        <v>94</v>
      </c>
      <c r="I82" s="34" t="s">
        <v>94</v>
      </c>
      <c r="J82" s="34" t="b">
        <v>1</v>
      </c>
      <c r="K82" s="34"/>
      <c r="L82" s="32">
        <v>1</v>
      </c>
      <c r="M82" s="32">
        <v>1</v>
      </c>
      <c r="N82" s="32">
        <v>0</v>
      </c>
      <c r="O82" s="32">
        <v>0</v>
      </c>
      <c r="P82" s="32"/>
      <c r="Q82" s="32"/>
      <c r="R82" s="32"/>
      <c r="S82" s="32"/>
      <c r="T82" s="32" t="s">
        <v>95</v>
      </c>
      <c r="U82" s="39"/>
      <c r="V82" s="59" t="str">
        <f ca="1"/>
        <v xml:space="preserve"> </v>
      </c>
      <c r="AA82" s="42"/>
      <c r="AB82" s="42"/>
      <c r="AC82" s="42"/>
      <c r="AD82" s="42"/>
      <c r="AE82" s="42"/>
      <c r="AF82" s="42"/>
      <c r="AG82" s="42"/>
      <c r="AH82" s="42"/>
      <c r="AI82" s="42"/>
      <c r="AJ82" s="42"/>
      <c r="AK82" s="42"/>
      <c r="AL82" s="42"/>
      <c r="AM82" s="42"/>
      <c r="AN82" s="42"/>
      <c r="AO82" s="42"/>
    </row>
    <row r="83" spans="2:41" x14ac:dyDescent="0.45">
      <c r="B83" s="75" cm="1">
        <f t="array" aca="1" ref="B83" ca="1">filesize(Folder&amp;Tests[[#This Row],[FileName]])</f>
        <v>180</v>
      </c>
      <c r="C83" s="45">
        <v>69</v>
      </c>
      <c r="D83" s="33" t="s">
        <v>228</v>
      </c>
      <c r="E83" s="32" t="s">
        <v>215</v>
      </c>
      <c r="F83" s="34" t="s">
        <v>94</v>
      </c>
      <c r="G83" s="34" t="b">
        <v>0</v>
      </c>
      <c r="H83" s="34" t="s">
        <v>94</v>
      </c>
      <c r="I83" s="34" t="s">
        <v>94</v>
      </c>
      <c r="J83" s="34" t="b">
        <v>1</v>
      </c>
      <c r="K83" s="34"/>
      <c r="L83" s="32">
        <v>1</v>
      </c>
      <c r="M83" s="32">
        <v>1</v>
      </c>
      <c r="N83" s="32">
        <v>0</v>
      </c>
      <c r="O83" s="32">
        <v>0</v>
      </c>
      <c r="P83" s="32"/>
      <c r="Q83" s="32"/>
      <c r="R83" s="32"/>
      <c r="S83" s="32"/>
      <c r="T83" s="32" t="s">
        <v>95</v>
      </c>
      <c r="U83" s="39"/>
      <c r="V83" s="59" t="str">
        <f ca="1"/>
        <v xml:space="preserve"> </v>
      </c>
      <c r="AA83" s="42"/>
      <c r="AB83" s="42"/>
      <c r="AC83" s="42"/>
      <c r="AD83" s="42"/>
      <c r="AE83" s="42"/>
      <c r="AF83" s="42"/>
      <c r="AG83" s="42"/>
      <c r="AH83" s="42"/>
      <c r="AI83" s="42"/>
      <c r="AJ83" s="42"/>
      <c r="AK83" s="42"/>
      <c r="AL83" s="42"/>
      <c r="AM83" s="42"/>
      <c r="AN83" s="42"/>
      <c r="AO83" s="42"/>
    </row>
    <row r="84" spans="2:41" x14ac:dyDescent="0.45">
      <c r="B84" s="75" cm="1">
        <f t="array" aca="1" ref="B84" ca="1">filesize(Folder&amp;Tests[[#This Row],[FileName]])</f>
        <v>180</v>
      </c>
      <c r="C84" s="45">
        <v>70</v>
      </c>
      <c r="D84" s="33" t="s">
        <v>228</v>
      </c>
      <c r="E84" s="32" t="s">
        <v>217</v>
      </c>
      <c r="F84" s="34" t="s">
        <v>94</v>
      </c>
      <c r="G84" s="34" t="b">
        <v>0</v>
      </c>
      <c r="H84" s="34" t="s">
        <v>94</v>
      </c>
      <c r="I84" s="34" t="s">
        <v>94</v>
      </c>
      <c r="J84" s="34" t="b">
        <v>1</v>
      </c>
      <c r="K84" s="34"/>
      <c r="L84" s="32">
        <v>1</v>
      </c>
      <c r="M84" s="32">
        <v>1</v>
      </c>
      <c r="N84" s="32">
        <v>0</v>
      </c>
      <c r="O84" s="32">
        <v>0</v>
      </c>
      <c r="P84" s="32"/>
      <c r="Q84" s="32"/>
      <c r="R84" s="32"/>
      <c r="S84" s="32"/>
      <c r="T84" s="32" t="s">
        <v>95</v>
      </c>
      <c r="U84" s="39"/>
      <c r="V84" s="59" t="str">
        <f ca="1"/>
        <v xml:space="preserve"> </v>
      </c>
      <c r="AA84" s="42"/>
      <c r="AB84" s="42"/>
      <c r="AC84" s="42"/>
      <c r="AD84" s="42"/>
      <c r="AE84" s="42"/>
      <c r="AF84" s="42"/>
      <c r="AG84" s="42"/>
      <c r="AH84" s="42"/>
      <c r="AI84" s="42"/>
      <c r="AJ84" s="42"/>
      <c r="AK84" s="42"/>
      <c r="AL84" s="42"/>
      <c r="AM84" s="42"/>
      <c r="AN84" s="42"/>
      <c r="AO84" s="42"/>
    </row>
    <row r="85" spans="2:41" x14ac:dyDescent="0.45">
      <c r="B85" s="75" cm="1">
        <f t="array" aca="1" ref="B85" ca="1">filesize(Folder&amp;Tests[[#This Row],[FileName]])</f>
        <v>180</v>
      </c>
      <c r="C85" s="45">
        <v>71</v>
      </c>
      <c r="D85" s="33" t="s">
        <v>228</v>
      </c>
      <c r="E85" s="32" t="s">
        <v>218</v>
      </c>
      <c r="F85" s="34" t="s">
        <v>94</v>
      </c>
      <c r="G85" s="34" t="b">
        <v>0</v>
      </c>
      <c r="H85" s="34" t="s">
        <v>266</v>
      </c>
      <c r="I85" s="34" t="s">
        <v>94</v>
      </c>
      <c r="J85" s="34" t="b">
        <v>1</v>
      </c>
      <c r="K85" s="34"/>
      <c r="L85" s="32">
        <v>1</v>
      </c>
      <c r="M85" s="32">
        <v>1</v>
      </c>
      <c r="N85" s="32">
        <v>0</v>
      </c>
      <c r="O85" s="32">
        <v>0</v>
      </c>
      <c r="P85" s="32"/>
      <c r="Q85" s="32"/>
      <c r="R85" s="32"/>
      <c r="S85" s="32"/>
      <c r="T85" s="32" t="s">
        <v>95</v>
      </c>
      <c r="U85" s="39"/>
      <c r="V85" s="59" t="str">
        <f ca="1"/>
        <v xml:space="preserve"> </v>
      </c>
      <c r="AA85" s="42"/>
      <c r="AB85" s="42"/>
      <c r="AC85" s="42"/>
      <c r="AD85" s="42"/>
      <c r="AE85" s="42"/>
      <c r="AF85" s="42"/>
      <c r="AG85" s="42"/>
      <c r="AH85" s="42"/>
      <c r="AI85" s="42"/>
      <c r="AJ85" s="42"/>
      <c r="AK85" s="42"/>
      <c r="AL85" s="42"/>
      <c r="AM85" s="42"/>
      <c r="AN85" s="42"/>
      <c r="AO85" s="42"/>
    </row>
    <row r="86" spans="2:41" x14ac:dyDescent="0.45">
      <c r="B86" s="75" cm="1">
        <f t="array" aca="1" ref="B86" ca="1">filesize(Folder&amp;Tests[[#This Row],[FileName]])</f>
        <v>180</v>
      </c>
      <c r="C86" s="45">
        <v>72</v>
      </c>
      <c r="D86" s="33" t="s">
        <v>228</v>
      </c>
      <c r="E86" s="32" t="s">
        <v>219</v>
      </c>
      <c r="F86" s="34" t="s">
        <v>94</v>
      </c>
      <c r="G86" s="34" t="b">
        <v>0</v>
      </c>
      <c r="H86" s="34" t="s">
        <v>94</v>
      </c>
      <c r="I86" s="34" t="s">
        <v>94</v>
      </c>
      <c r="J86" s="34" t="b">
        <v>1</v>
      </c>
      <c r="K86" s="34"/>
      <c r="L86" s="32">
        <v>1</v>
      </c>
      <c r="M86" s="32">
        <v>1</v>
      </c>
      <c r="N86" s="32">
        <v>0</v>
      </c>
      <c r="O86" s="32">
        <v>0</v>
      </c>
      <c r="P86" s="32"/>
      <c r="Q86" s="32"/>
      <c r="R86" s="32"/>
      <c r="S86" s="32"/>
      <c r="T86" s="32" t="s">
        <v>95</v>
      </c>
      <c r="U86" s="39"/>
      <c r="V86" s="59" t="str">
        <f ca="1"/>
        <v xml:space="preserve"> </v>
      </c>
      <c r="AA86" s="42"/>
      <c r="AB86" s="42"/>
      <c r="AC86" s="42"/>
      <c r="AD86" s="42"/>
      <c r="AE86" s="42"/>
      <c r="AF86" s="42"/>
      <c r="AG86" s="42"/>
      <c r="AH86" s="42"/>
      <c r="AI86" s="42"/>
      <c r="AJ86" s="42"/>
      <c r="AK86" s="42"/>
      <c r="AL86" s="42"/>
      <c r="AM86" s="42"/>
      <c r="AN86" s="42"/>
      <c r="AO86" s="42"/>
    </row>
    <row r="87" spans="2:41" x14ac:dyDescent="0.45">
      <c r="B87" s="75" cm="1">
        <f t="array" aca="1" ref="B87" ca="1">filesize(Folder&amp;Tests[[#This Row],[FileName]])</f>
        <v>180</v>
      </c>
      <c r="C87" s="45">
        <v>73</v>
      </c>
      <c r="D87" s="33" t="s">
        <v>228</v>
      </c>
      <c r="E87" s="32" t="s">
        <v>220</v>
      </c>
      <c r="F87" s="34" t="s">
        <v>94</v>
      </c>
      <c r="G87" s="34" t="b">
        <v>0</v>
      </c>
      <c r="H87" s="34" t="s">
        <v>94</v>
      </c>
      <c r="I87" s="34" t="s">
        <v>94</v>
      </c>
      <c r="J87" s="34" t="b">
        <v>1</v>
      </c>
      <c r="K87" s="34"/>
      <c r="L87" s="32">
        <v>1</v>
      </c>
      <c r="M87" s="32">
        <v>1</v>
      </c>
      <c r="N87" s="32">
        <v>0</v>
      </c>
      <c r="O87" s="32">
        <v>0</v>
      </c>
      <c r="P87" s="32"/>
      <c r="Q87" s="32"/>
      <c r="R87" s="32"/>
      <c r="S87" s="32"/>
      <c r="T87" s="32" t="s">
        <v>95</v>
      </c>
      <c r="U87" s="39"/>
      <c r="V87" s="59" t="str">
        <f ca="1"/>
        <v xml:space="preserve"> </v>
      </c>
      <c r="AA87" s="42"/>
      <c r="AB87" s="42"/>
      <c r="AC87" s="42"/>
      <c r="AD87" s="42"/>
      <c r="AE87" s="42"/>
      <c r="AF87" s="42"/>
      <c r="AG87" s="42"/>
      <c r="AH87" s="42"/>
      <c r="AI87" s="42"/>
      <c r="AJ87" s="42"/>
      <c r="AK87" s="42"/>
      <c r="AL87" s="42"/>
      <c r="AM87" s="42"/>
      <c r="AN87" s="42"/>
      <c r="AO87" s="42"/>
    </row>
    <row r="88" spans="2:41" x14ac:dyDescent="0.45">
      <c r="B88" s="75" cm="1">
        <f t="array" aca="1" ref="B88" ca="1">filesize(Folder&amp;Tests[[#This Row],[FileName]])</f>
        <v>180</v>
      </c>
      <c r="C88" s="45">
        <v>74</v>
      </c>
      <c r="D88" s="33" t="s">
        <v>228</v>
      </c>
      <c r="E88" s="32" t="s">
        <v>210</v>
      </c>
      <c r="F88" s="34" t="s">
        <v>94</v>
      </c>
      <c r="G88" s="34" t="b">
        <v>0</v>
      </c>
      <c r="H88" s="34" t="s">
        <v>94</v>
      </c>
      <c r="I88" s="34" t="s">
        <v>94</v>
      </c>
      <c r="J88" s="34" t="b">
        <v>1</v>
      </c>
      <c r="K88" s="34"/>
      <c r="L88" s="32">
        <v>1</v>
      </c>
      <c r="M88" s="32">
        <v>1</v>
      </c>
      <c r="N88" s="32">
        <v>0</v>
      </c>
      <c r="O88" s="32">
        <v>0</v>
      </c>
      <c r="P88" s="32"/>
      <c r="Q88" s="32"/>
      <c r="R88" s="32"/>
      <c r="S88" s="32"/>
      <c r="T88" s="32" t="s">
        <v>95</v>
      </c>
      <c r="U88" s="39"/>
      <c r="V88" s="59" t="str">
        <f ca="1"/>
        <v xml:space="preserve"> </v>
      </c>
      <c r="AA88" s="42"/>
      <c r="AB88" s="42"/>
      <c r="AC88" s="42"/>
      <c r="AD88" s="42"/>
      <c r="AE88" s="42"/>
      <c r="AF88" s="42"/>
      <c r="AG88" s="42"/>
      <c r="AH88" s="42"/>
      <c r="AI88" s="42"/>
      <c r="AJ88" s="42"/>
      <c r="AK88" s="42"/>
      <c r="AL88" s="42"/>
      <c r="AM88" s="42"/>
      <c r="AN88" s="42"/>
      <c r="AO88" s="42"/>
    </row>
    <row r="89" spans="2:41" x14ac:dyDescent="0.45">
      <c r="B89" s="75" cm="1">
        <f t="array" aca="1" ref="B89" ca="1">filesize(Folder&amp;Tests[[#This Row],[FileName]])</f>
        <v>180</v>
      </c>
      <c r="C89" s="45">
        <v>75</v>
      </c>
      <c r="D89" s="33" t="s">
        <v>228</v>
      </c>
      <c r="E89" s="32" t="s">
        <v>211</v>
      </c>
      <c r="F89" s="34" t="s">
        <v>94</v>
      </c>
      <c r="G89" s="34" t="b">
        <v>0</v>
      </c>
      <c r="H89" s="34" t="s">
        <v>94</v>
      </c>
      <c r="I89" s="34" t="s">
        <v>94</v>
      </c>
      <c r="J89" s="34" t="b">
        <v>1</v>
      </c>
      <c r="K89" s="34"/>
      <c r="L89" s="32">
        <v>1</v>
      </c>
      <c r="M89" s="32">
        <v>1</v>
      </c>
      <c r="N89" s="32">
        <v>0</v>
      </c>
      <c r="O89" s="32">
        <v>0</v>
      </c>
      <c r="P89" s="32"/>
      <c r="Q89" s="32"/>
      <c r="R89" s="32"/>
      <c r="S89" s="32"/>
      <c r="T89" s="32" t="s">
        <v>95</v>
      </c>
      <c r="U89" s="39"/>
      <c r="V89" s="59" t="str">
        <f ca="1"/>
        <v xml:space="preserve"> </v>
      </c>
      <c r="AA89" s="42"/>
      <c r="AB89" s="42"/>
      <c r="AC89" s="42"/>
      <c r="AD89" s="42"/>
      <c r="AE89" s="42"/>
      <c r="AF89" s="42"/>
      <c r="AG89" s="42"/>
      <c r="AH89" s="42"/>
      <c r="AI89" s="42"/>
      <c r="AJ89" s="42"/>
      <c r="AK89" s="42"/>
      <c r="AL89" s="42"/>
      <c r="AM89" s="42"/>
      <c r="AN89" s="42"/>
      <c r="AO89" s="42"/>
    </row>
    <row r="90" spans="2:41" x14ac:dyDescent="0.45">
      <c r="B90" s="75" cm="1">
        <f t="array" aca="1" ref="B90" ca="1">filesize(Folder&amp;Tests[[#This Row],[FileName]])</f>
        <v>197770</v>
      </c>
      <c r="C90" s="45">
        <v>76</v>
      </c>
      <c r="D90" s="33" t="s">
        <v>191</v>
      </c>
      <c r="E90" s="32" t="s">
        <v>105</v>
      </c>
      <c r="F90" s="34"/>
      <c r="G90" s="34"/>
      <c r="H90" s="34" t="s">
        <v>286</v>
      </c>
      <c r="I90" s="34"/>
      <c r="J90" s="34" t="b">
        <v>1</v>
      </c>
      <c r="K90" s="34"/>
      <c r="L90" s="32">
        <v>1</v>
      </c>
      <c r="M90" s="32">
        <v>1</v>
      </c>
      <c r="N90" s="32">
        <v>0</v>
      </c>
      <c r="O90" s="32">
        <v>0</v>
      </c>
      <c r="P90" s="32"/>
      <c r="Q90" s="32"/>
      <c r="R90" s="44" t="s">
        <v>337</v>
      </c>
      <c r="S90" s="32"/>
      <c r="T90" s="32"/>
      <c r="U90" s="39" t="s">
        <v>338</v>
      </c>
      <c r="V90" s="59" t="str">
        <f ca="1"/>
        <v xml:space="preserve"> </v>
      </c>
      <c r="AA90" s="42"/>
      <c r="AB90" s="42"/>
      <c r="AC90" s="42"/>
      <c r="AD90" s="42"/>
      <c r="AE90" s="42"/>
      <c r="AF90" s="42"/>
      <c r="AG90" s="42"/>
      <c r="AH90" s="42"/>
      <c r="AI90" s="42"/>
      <c r="AJ90" s="42"/>
      <c r="AK90" s="42"/>
      <c r="AL90" s="42"/>
      <c r="AM90" s="42"/>
      <c r="AN90" s="42"/>
      <c r="AO90" s="42"/>
    </row>
    <row r="91" spans="2:41" x14ac:dyDescent="0.45">
      <c r="B91" s="75" cm="1">
        <f t="array" aca="1" ref="B91" ca="1">filesize(Folder&amp;Tests[[#This Row],[FileName]])</f>
        <v>34</v>
      </c>
      <c r="C91" s="45">
        <v>77</v>
      </c>
      <c r="D91" s="33" t="s">
        <v>124</v>
      </c>
      <c r="E91" s="32" t="b">
        <v>1</v>
      </c>
      <c r="F91" s="34" t="s">
        <v>94</v>
      </c>
      <c r="G91" s="34" t="b">
        <v>0</v>
      </c>
      <c r="H91" s="34" t="s">
        <v>94</v>
      </c>
      <c r="I91" s="34" t="s">
        <v>94</v>
      </c>
      <c r="J91" s="34" t="b">
        <v>1</v>
      </c>
      <c r="K91" s="34"/>
      <c r="L91" s="32">
        <v>1</v>
      </c>
      <c r="M91" s="32">
        <v>1</v>
      </c>
      <c r="N91" s="32">
        <v>0</v>
      </c>
      <c r="O91" s="32">
        <v>0</v>
      </c>
      <c r="P91" s="32"/>
      <c r="Q91" s="32"/>
      <c r="R91" s="32"/>
      <c r="S91" s="32"/>
      <c r="T91" s="32"/>
      <c r="U91" s="39" t="s">
        <v>339</v>
      </c>
      <c r="V91" s="59" t="str">
        <f ca="1"/>
        <v xml:space="preserve"> </v>
      </c>
      <c r="AA91" s="42"/>
      <c r="AB91" s="42"/>
      <c r="AC91" s="42"/>
      <c r="AD91" s="42"/>
      <c r="AE91" s="42"/>
      <c r="AF91" s="42"/>
      <c r="AG91" s="42"/>
      <c r="AH91" s="42"/>
      <c r="AI91" s="42"/>
      <c r="AJ91" s="42"/>
      <c r="AK91" s="42"/>
      <c r="AL91" s="42"/>
      <c r="AM91" s="42"/>
      <c r="AN91" s="42"/>
      <c r="AO91" s="42"/>
    </row>
    <row r="92" spans="2:41" x14ac:dyDescent="0.45">
      <c r="B92" s="75" cm="1">
        <f t="array" aca="1" ref="B92" ca="1">filesize(Folder&amp;Tests[[#This Row],[FileName]])</f>
        <v>4160286</v>
      </c>
      <c r="C92" s="45">
        <v>78</v>
      </c>
      <c r="D92" s="33" t="s">
        <v>200</v>
      </c>
      <c r="E92" s="32" t="s">
        <v>204</v>
      </c>
      <c r="F92" s="34" t="s">
        <v>94</v>
      </c>
      <c r="G92" s="34" t="b">
        <v>0</v>
      </c>
      <c r="H92" s="34" t="s">
        <v>94</v>
      </c>
      <c r="I92" s="34" t="s">
        <v>94</v>
      </c>
      <c r="J92" s="34" t="b">
        <v>1</v>
      </c>
      <c r="K92" s="34"/>
      <c r="L92" s="32">
        <v>1</v>
      </c>
      <c r="M92" s="32">
        <v>1</v>
      </c>
      <c r="N92" s="32">
        <v>2</v>
      </c>
      <c r="O92" s="32">
        <v>0</v>
      </c>
      <c r="P92" s="32"/>
      <c r="Q92" s="32"/>
      <c r="R92" s="32"/>
      <c r="S92" s="32"/>
      <c r="T92" s="32" t="s">
        <v>95</v>
      </c>
      <c r="U92" s="39"/>
      <c r="V92" s="59" t="str">
        <f ca="1"/>
        <v xml:space="preserve"> </v>
      </c>
      <c r="AA92" s="42"/>
      <c r="AB92" s="42"/>
      <c r="AC92" s="42"/>
      <c r="AD92" s="42"/>
      <c r="AE92" s="42"/>
      <c r="AF92" s="42"/>
      <c r="AG92" s="42"/>
      <c r="AH92" s="42"/>
      <c r="AI92" s="42"/>
      <c r="AJ92" s="42"/>
      <c r="AK92" s="42"/>
      <c r="AL92" s="42"/>
      <c r="AM92" s="42"/>
      <c r="AN92" s="42"/>
      <c r="AO92" s="42"/>
    </row>
    <row r="93" spans="2:41" x14ac:dyDescent="0.45">
      <c r="B93" s="75" cm="1">
        <f t="array" aca="1" ref="B93" ca="1">filesize(Folder&amp;Tests[[#This Row],[FileName]])</f>
        <v>4160286</v>
      </c>
      <c r="C93" s="45">
        <v>79</v>
      </c>
      <c r="D93" s="33" t="s">
        <v>200</v>
      </c>
      <c r="E93" s="32" t="s">
        <v>204</v>
      </c>
      <c r="F93" s="34"/>
      <c r="G93" s="34" t="b">
        <v>0</v>
      </c>
      <c r="H93" s="34"/>
      <c r="I93" s="34"/>
      <c r="J93" s="34" t="b">
        <v>1</v>
      </c>
      <c r="K93" s="34"/>
      <c r="L93" s="32">
        <v>1</v>
      </c>
      <c r="M93" s="32">
        <v>1</v>
      </c>
      <c r="N93" s="32">
        <v>0</v>
      </c>
      <c r="O93" s="32">
        <v>0</v>
      </c>
      <c r="P93" s="32"/>
      <c r="Q93" s="32"/>
      <c r="R93" s="32"/>
      <c r="S93" s="32"/>
      <c r="T93" s="32"/>
      <c r="U93" s="39" t="s">
        <v>340</v>
      </c>
      <c r="V93" s="59" t="str">
        <f ca="1"/>
        <v xml:space="preserve"> </v>
      </c>
      <c r="AA93" s="42"/>
      <c r="AB93" s="42"/>
      <c r="AC93" s="42"/>
      <c r="AD93" s="42"/>
      <c r="AE93" s="42"/>
      <c r="AF93" s="42"/>
      <c r="AG93" s="42"/>
      <c r="AH93" s="42"/>
      <c r="AI93" s="42"/>
      <c r="AJ93" s="42"/>
      <c r="AK93" s="42"/>
      <c r="AL93" s="42"/>
      <c r="AM93" s="42"/>
      <c r="AN93" s="42"/>
      <c r="AO93" s="42"/>
    </row>
    <row r="94" spans="2:41" x14ac:dyDescent="0.45">
      <c r="B94" s="75" cm="1">
        <f t="array" aca="1" ref="B94" ca="1">filesize(Folder&amp;Tests[[#This Row],[FileName]])</f>
        <v>37</v>
      </c>
      <c r="C94" s="45">
        <v>80</v>
      </c>
      <c r="D94" s="33" t="s">
        <v>135</v>
      </c>
      <c r="E94" s="32" t="b">
        <v>1</v>
      </c>
      <c r="F94" s="34" t="s">
        <v>94</v>
      </c>
      <c r="G94" s="34" t="b">
        <v>0</v>
      </c>
      <c r="H94" s="34" t="s">
        <v>94</v>
      </c>
      <c r="I94" s="34" t="s">
        <v>94</v>
      </c>
      <c r="J94" s="34" t="b">
        <v>1</v>
      </c>
      <c r="K94" s="34"/>
      <c r="L94" s="32">
        <v>1</v>
      </c>
      <c r="M94" s="32">
        <v>1</v>
      </c>
      <c r="N94" s="32">
        <v>0</v>
      </c>
      <c r="O94" s="32">
        <v>0</v>
      </c>
      <c r="P94" s="32"/>
      <c r="Q94" s="32"/>
      <c r="R94" s="32"/>
      <c r="S94" s="32"/>
      <c r="T94" s="32" t="s">
        <v>95</v>
      </c>
      <c r="U94" s="39" t="s">
        <v>98</v>
      </c>
      <c r="V94" s="59" t="str">
        <f ca="1"/>
        <v xml:space="preserve"> </v>
      </c>
      <c r="AA94" s="42"/>
      <c r="AB94" s="42"/>
      <c r="AC94" s="42"/>
      <c r="AD94" s="42"/>
      <c r="AE94" s="42"/>
      <c r="AF94" s="42"/>
      <c r="AG94" s="42"/>
      <c r="AH94" s="42"/>
      <c r="AI94" s="42"/>
      <c r="AJ94" s="42"/>
      <c r="AK94" s="42"/>
      <c r="AL94" s="42"/>
      <c r="AM94" s="42"/>
      <c r="AN94" s="42"/>
      <c r="AO94" s="42"/>
    </row>
    <row r="95" spans="2:41" x14ac:dyDescent="0.45">
      <c r="B95" s="75" cm="1">
        <f t="array" aca="1" ref="B95" ca="1">filesize(Folder&amp;Tests[[#This Row],[FileName]])</f>
        <v>630</v>
      </c>
      <c r="C95" s="45">
        <v>81</v>
      </c>
      <c r="D95" s="38" t="s">
        <v>229</v>
      </c>
      <c r="E95" s="32" t="b">
        <v>0</v>
      </c>
      <c r="F95" s="34" t="s">
        <v>94</v>
      </c>
      <c r="G95" s="34" t="b">
        <v>0</v>
      </c>
      <c r="H95" s="34" t="s">
        <v>94</v>
      </c>
      <c r="I95" s="34" t="s">
        <v>94</v>
      </c>
      <c r="J95" s="34" t="b">
        <v>1</v>
      </c>
      <c r="K95" s="34"/>
      <c r="L95" s="32">
        <v>3</v>
      </c>
      <c r="M95" s="32">
        <v>3</v>
      </c>
      <c r="N95" s="32">
        <v>10</v>
      </c>
      <c r="O95" s="32">
        <v>1</v>
      </c>
      <c r="P95" s="32"/>
      <c r="Q95" s="32"/>
      <c r="R95" s="32"/>
      <c r="S95" s="32"/>
      <c r="T95" s="32" t="s">
        <v>95</v>
      </c>
      <c r="U95" s="39"/>
      <c r="V95" s="59" t="str">
        <f ca="1"/>
        <v xml:space="preserve"> </v>
      </c>
      <c r="AA95" s="42"/>
      <c r="AB95" s="42"/>
      <c r="AC95" s="42"/>
      <c r="AD95" s="42"/>
      <c r="AE95" s="42"/>
      <c r="AF95" s="42"/>
      <c r="AG95" s="42"/>
      <c r="AH95" s="42"/>
      <c r="AI95" s="42"/>
      <c r="AJ95" s="42"/>
      <c r="AK95" s="42"/>
      <c r="AL95" s="42"/>
      <c r="AM95" s="42"/>
      <c r="AN95" s="42"/>
      <c r="AO95" s="42"/>
    </row>
    <row r="96" spans="2:41" x14ac:dyDescent="0.45">
      <c r="B96" s="75" cm="1">
        <f t="array" aca="1" ref="B96" ca="1">filesize(Folder&amp;Tests[[#This Row],[FileName]])</f>
        <v>630</v>
      </c>
      <c r="C96" s="45">
        <v>82</v>
      </c>
      <c r="D96" s="38" t="s">
        <v>229</v>
      </c>
      <c r="E96" s="32" t="b">
        <v>0</v>
      </c>
      <c r="F96" s="34" t="s">
        <v>94</v>
      </c>
      <c r="G96" s="34" t="b">
        <v>0</v>
      </c>
      <c r="H96" s="34" t="s">
        <v>94</v>
      </c>
      <c r="I96" s="34" t="s">
        <v>94</v>
      </c>
      <c r="J96" s="34" t="b">
        <v>1</v>
      </c>
      <c r="K96" s="34"/>
      <c r="L96" s="32">
        <v>6</v>
      </c>
      <c r="M96" s="32">
        <v>5</v>
      </c>
      <c r="N96" s="32">
        <v>1</v>
      </c>
      <c r="O96" s="32">
        <v>8</v>
      </c>
      <c r="P96" s="32"/>
      <c r="Q96" s="32"/>
      <c r="R96" s="32"/>
      <c r="S96" s="32"/>
      <c r="T96" s="32" t="s">
        <v>95</v>
      </c>
      <c r="U96" s="39"/>
      <c r="V96" s="59" t="str">
        <f ca="1"/>
        <v xml:space="preserve"> </v>
      </c>
      <c r="AA96" s="42"/>
      <c r="AB96" s="42"/>
      <c r="AC96" s="42"/>
      <c r="AD96" s="42"/>
      <c r="AE96" s="42"/>
      <c r="AF96" s="42"/>
      <c r="AG96" s="42"/>
      <c r="AH96" s="42"/>
      <c r="AI96" s="42"/>
      <c r="AJ96" s="42"/>
      <c r="AK96" s="42"/>
      <c r="AL96" s="42"/>
      <c r="AM96" s="42"/>
      <c r="AN96" s="42"/>
      <c r="AO96" s="42"/>
    </row>
    <row r="97" spans="2:41" x14ac:dyDescent="0.45">
      <c r="B97" s="75" cm="1">
        <f t="array" aca="1" ref="B97" ca="1">filesize(Folder&amp;Tests[[#This Row],[FileName]])</f>
        <v>630</v>
      </c>
      <c r="C97" s="45">
        <v>83</v>
      </c>
      <c r="D97" s="38" t="s">
        <v>229</v>
      </c>
      <c r="E97" s="32" t="b">
        <v>0</v>
      </c>
      <c r="F97" s="34" t="s">
        <v>94</v>
      </c>
      <c r="G97" s="34" t="b">
        <v>0</v>
      </c>
      <c r="H97" s="34" t="s">
        <v>94</v>
      </c>
      <c r="I97" s="34" t="s">
        <v>94</v>
      </c>
      <c r="J97" s="34" t="b">
        <v>1</v>
      </c>
      <c r="K97" s="34"/>
      <c r="L97" s="32">
        <v>8</v>
      </c>
      <c r="M97" s="32">
        <v>8</v>
      </c>
      <c r="N97" s="32">
        <v>4</v>
      </c>
      <c r="O97" s="32">
        <v>4</v>
      </c>
      <c r="P97" s="32"/>
      <c r="Q97" s="32"/>
      <c r="R97" s="32"/>
      <c r="S97" s="32"/>
      <c r="T97" s="32" t="s">
        <v>95</v>
      </c>
      <c r="U97" s="39"/>
      <c r="V97" s="59" t="str">
        <f ca="1"/>
        <v xml:space="preserve"> </v>
      </c>
      <c r="AA97" s="42"/>
      <c r="AB97" s="42"/>
      <c r="AC97" s="42"/>
      <c r="AD97" s="42"/>
      <c r="AE97" s="42"/>
      <c r="AF97" s="42"/>
      <c r="AG97" s="42"/>
      <c r="AH97" s="42"/>
      <c r="AI97" s="42"/>
      <c r="AJ97" s="42"/>
      <c r="AK97" s="42"/>
      <c r="AL97" s="42"/>
      <c r="AM97" s="42"/>
      <c r="AN97" s="42"/>
      <c r="AO97" s="42"/>
    </row>
    <row r="98" spans="2:41" x14ac:dyDescent="0.45">
      <c r="B98" s="75" cm="1">
        <f t="array" aca="1" ref="B98" ca="1">filesize(Folder&amp;Tests[[#This Row],[FileName]])</f>
        <v>849</v>
      </c>
      <c r="C98" s="45">
        <v>84</v>
      </c>
      <c r="D98" s="38" t="s">
        <v>230</v>
      </c>
      <c r="E98" s="32" t="b">
        <v>0</v>
      </c>
      <c r="F98" s="34" t="s">
        <v>94</v>
      </c>
      <c r="G98" s="34" t="b">
        <v>0</v>
      </c>
      <c r="H98" s="34" t="s">
        <v>94</v>
      </c>
      <c r="I98" s="34" t="s">
        <v>226</v>
      </c>
      <c r="J98" s="34" t="b">
        <v>1</v>
      </c>
      <c r="K98" s="34"/>
      <c r="L98" s="32">
        <v>3</v>
      </c>
      <c r="M98" s="32">
        <v>3</v>
      </c>
      <c r="N98" s="32">
        <v>10</v>
      </c>
      <c r="O98" s="32">
        <v>1</v>
      </c>
      <c r="P98" s="32"/>
      <c r="Q98" s="32"/>
      <c r="R98" s="32"/>
      <c r="S98" s="32"/>
      <c r="T98" s="32" t="s">
        <v>95</v>
      </c>
      <c r="U98" s="39"/>
      <c r="V98" s="59" t="str">
        <f ca="1"/>
        <v xml:space="preserve"> </v>
      </c>
      <c r="AA98" s="42"/>
      <c r="AB98" s="42"/>
      <c r="AC98" s="42"/>
      <c r="AD98" s="42"/>
      <c r="AE98" s="42"/>
      <c r="AF98" s="42"/>
      <c r="AG98" s="42"/>
      <c r="AH98" s="42"/>
      <c r="AI98" s="42"/>
      <c r="AJ98" s="42"/>
      <c r="AK98" s="42"/>
      <c r="AL98" s="42"/>
      <c r="AM98" s="42"/>
      <c r="AN98" s="42"/>
      <c r="AO98" s="42"/>
    </row>
    <row r="99" spans="2:41" x14ac:dyDescent="0.45">
      <c r="B99" s="75" cm="1">
        <f t="array" aca="1" ref="B99" ca="1">filesize(Folder&amp;Tests[[#This Row],[FileName]])</f>
        <v>849</v>
      </c>
      <c r="C99" s="45">
        <v>85</v>
      </c>
      <c r="D99" s="38" t="s">
        <v>230</v>
      </c>
      <c r="E99" s="32" t="b">
        <v>0</v>
      </c>
      <c r="F99" s="34" t="s">
        <v>94</v>
      </c>
      <c r="G99" s="34" t="b">
        <v>0</v>
      </c>
      <c r="H99" s="34" t="s">
        <v>94</v>
      </c>
      <c r="I99" s="34" t="s">
        <v>226</v>
      </c>
      <c r="J99" s="34" t="b">
        <v>1</v>
      </c>
      <c r="K99" s="34"/>
      <c r="L99" s="32">
        <v>6</v>
      </c>
      <c r="M99" s="32">
        <v>5</v>
      </c>
      <c r="N99" s="32">
        <v>1</v>
      </c>
      <c r="O99" s="32">
        <v>8</v>
      </c>
      <c r="P99" s="32"/>
      <c r="Q99" s="32"/>
      <c r="R99" s="32"/>
      <c r="S99" s="32"/>
      <c r="T99" s="32" t="s">
        <v>95</v>
      </c>
      <c r="U99" s="39"/>
      <c r="V99" s="59" t="str">
        <f ca="1"/>
        <v xml:space="preserve"> </v>
      </c>
      <c r="AA99" s="42"/>
      <c r="AB99" s="42"/>
      <c r="AC99" s="42"/>
      <c r="AD99" s="42"/>
      <c r="AE99" s="42"/>
      <c r="AF99" s="42"/>
      <c r="AG99" s="42"/>
      <c r="AH99" s="42"/>
      <c r="AI99" s="42"/>
      <c r="AJ99" s="42"/>
      <c r="AK99" s="42"/>
      <c r="AL99" s="42"/>
      <c r="AM99" s="42"/>
      <c r="AN99" s="42"/>
      <c r="AO99" s="42"/>
    </row>
    <row r="100" spans="2:41" x14ac:dyDescent="0.45">
      <c r="B100" s="75" cm="1">
        <f t="array" aca="1" ref="B100" ca="1">filesize(Folder&amp;Tests[[#This Row],[FileName]])</f>
        <v>849</v>
      </c>
      <c r="C100" s="45">
        <v>86</v>
      </c>
      <c r="D100" s="38" t="s">
        <v>230</v>
      </c>
      <c r="E100" s="32" t="b">
        <v>0</v>
      </c>
      <c r="F100" s="34" t="s">
        <v>94</v>
      </c>
      <c r="G100" s="34" t="b">
        <v>0</v>
      </c>
      <c r="H100" s="34" t="s">
        <v>94</v>
      </c>
      <c r="I100" s="34" t="s">
        <v>226</v>
      </c>
      <c r="J100" s="34" t="b">
        <v>1</v>
      </c>
      <c r="K100" s="34"/>
      <c r="L100" s="32">
        <v>8</v>
      </c>
      <c r="M100" s="32">
        <v>8</v>
      </c>
      <c r="N100" s="32">
        <v>4</v>
      </c>
      <c r="O100" s="32">
        <v>4</v>
      </c>
      <c r="P100" s="32"/>
      <c r="Q100" s="32"/>
      <c r="R100" s="32"/>
      <c r="S100" s="32"/>
      <c r="T100" s="32" t="s">
        <v>95</v>
      </c>
      <c r="U100" s="39"/>
      <c r="V100" s="59" t="str">
        <f ca="1"/>
        <v xml:space="preserve"> </v>
      </c>
      <c r="AA100" s="42"/>
      <c r="AB100" s="42"/>
      <c r="AC100" s="42"/>
      <c r="AD100" s="42"/>
      <c r="AE100" s="42"/>
      <c r="AF100" s="42"/>
      <c r="AG100" s="42"/>
      <c r="AH100" s="42"/>
      <c r="AI100" s="42"/>
      <c r="AJ100" s="42"/>
      <c r="AK100" s="42"/>
      <c r="AL100" s="42"/>
      <c r="AM100" s="42"/>
      <c r="AN100" s="42"/>
      <c r="AO100" s="42"/>
    </row>
    <row r="101" spans="2:41" x14ac:dyDescent="0.45">
      <c r="B101" s="75" cm="1">
        <f t="array" aca="1" ref="B101" ca="1">filesize(Folder&amp;Tests[[#This Row],[FileName]])</f>
        <v>118</v>
      </c>
      <c r="C101" s="45">
        <v>87</v>
      </c>
      <c r="D101" s="38" t="s">
        <v>233</v>
      </c>
      <c r="E101" s="32" t="b">
        <v>1</v>
      </c>
      <c r="F101" s="34" t="s">
        <v>94</v>
      </c>
      <c r="G101" s="34" t="b">
        <v>0</v>
      </c>
      <c r="H101" s="34" t="s">
        <v>94</v>
      </c>
      <c r="I101" s="34" t="s">
        <v>94</v>
      </c>
      <c r="J101" s="34" t="b">
        <v>1</v>
      </c>
      <c r="K101" s="34"/>
      <c r="L101" s="32">
        <v>1</v>
      </c>
      <c r="M101" s="32">
        <v>1</v>
      </c>
      <c r="N101" s="32">
        <v>0</v>
      </c>
      <c r="O101" s="32">
        <v>0</v>
      </c>
      <c r="P101" s="32"/>
      <c r="Q101" s="32"/>
      <c r="R101" s="32"/>
      <c r="S101" s="32"/>
      <c r="T101" s="32" t="s">
        <v>95</v>
      </c>
      <c r="U101" s="39"/>
      <c r="V101" s="59" t="str">
        <f ca="1"/>
        <v xml:space="preserve"> </v>
      </c>
      <c r="AA101" s="42"/>
      <c r="AB101" s="42"/>
      <c r="AC101" s="42"/>
      <c r="AD101" s="42"/>
      <c r="AE101" s="42"/>
      <c r="AF101" s="42"/>
      <c r="AG101" s="42"/>
      <c r="AH101" s="42"/>
      <c r="AI101" s="42"/>
      <c r="AJ101" s="42"/>
      <c r="AK101" s="42"/>
      <c r="AL101" s="42"/>
      <c r="AM101" s="42"/>
      <c r="AN101" s="42"/>
      <c r="AO101" s="42"/>
    </row>
    <row r="102" spans="2:41" x14ac:dyDescent="0.45">
      <c r="B102" s="75" cm="1">
        <f t="array" aca="1" ref="B102" ca="1">filesize(Folder&amp;Tests[[#This Row],[FileName]])</f>
        <v>231</v>
      </c>
      <c r="C102" s="45">
        <v>88</v>
      </c>
      <c r="D102" s="33" t="s">
        <v>235</v>
      </c>
      <c r="E102" s="32" t="b">
        <v>1</v>
      </c>
      <c r="F102" s="34" t="s">
        <v>234</v>
      </c>
      <c r="G102" s="34" t="b">
        <v>0</v>
      </c>
      <c r="H102" s="34" t="s">
        <v>94</v>
      </c>
      <c r="I102" s="34" t="s">
        <v>94</v>
      </c>
      <c r="J102" s="34" t="b">
        <v>1</v>
      </c>
      <c r="K102" s="34"/>
      <c r="L102" s="32">
        <v>1</v>
      </c>
      <c r="M102" s="32">
        <v>1</v>
      </c>
      <c r="N102" s="32">
        <v>0</v>
      </c>
      <c r="O102" s="32">
        <v>0</v>
      </c>
      <c r="P102" s="32"/>
      <c r="Q102" s="32"/>
      <c r="R102" s="32"/>
      <c r="S102" s="32"/>
      <c r="T102" s="32" t="s">
        <v>95</v>
      </c>
      <c r="U102" s="39"/>
      <c r="V102" s="59" t="str">
        <f ca="1"/>
        <v xml:space="preserve"> </v>
      </c>
      <c r="AA102" s="42"/>
      <c r="AB102" s="42"/>
      <c r="AC102" s="42"/>
      <c r="AD102" s="42"/>
      <c r="AE102" s="42"/>
      <c r="AF102" s="42"/>
      <c r="AG102" s="42"/>
      <c r="AH102" s="42"/>
      <c r="AI102" s="42"/>
      <c r="AJ102" s="42"/>
      <c r="AK102" s="42"/>
      <c r="AL102" s="42"/>
      <c r="AM102" s="42"/>
      <c r="AN102" s="42"/>
      <c r="AO102" s="42"/>
    </row>
    <row r="103" spans="2:41" x14ac:dyDescent="0.45">
      <c r="B103" s="75" cm="1">
        <f t="array" aca="1" ref="B103" ca="1">filesize(Folder&amp;Tests[[#This Row],[FileName]])</f>
        <v>511</v>
      </c>
      <c r="C103" s="45">
        <v>89</v>
      </c>
      <c r="D103" s="33" t="s">
        <v>236</v>
      </c>
      <c r="E103" s="32" t="b">
        <v>1</v>
      </c>
      <c r="F103" s="34" t="s">
        <v>237</v>
      </c>
      <c r="G103" s="34" t="b">
        <v>1</v>
      </c>
      <c r="H103" s="34" t="s">
        <v>94</v>
      </c>
      <c r="I103" s="34" t="s">
        <v>94</v>
      </c>
      <c r="J103" s="34" t="b">
        <v>1</v>
      </c>
      <c r="K103" s="34"/>
      <c r="L103" s="32">
        <v>1</v>
      </c>
      <c r="M103" s="32">
        <v>1</v>
      </c>
      <c r="N103" s="32">
        <v>0</v>
      </c>
      <c r="O103" s="32">
        <v>0</v>
      </c>
      <c r="P103" s="32"/>
      <c r="Q103" s="32"/>
      <c r="R103" s="32"/>
      <c r="S103" s="32"/>
      <c r="T103" s="32" t="s">
        <v>95</v>
      </c>
      <c r="U103" s="39"/>
      <c r="V103" s="59" t="str">
        <f ca="1"/>
        <v xml:space="preserve"> </v>
      </c>
      <c r="AA103" s="42"/>
      <c r="AB103" s="42"/>
      <c r="AC103" s="42"/>
      <c r="AD103" s="42"/>
      <c r="AE103" s="42"/>
      <c r="AF103" s="42"/>
      <c r="AG103" s="42"/>
      <c r="AH103" s="42"/>
      <c r="AI103" s="42"/>
      <c r="AJ103" s="42"/>
      <c r="AK103" s="42"/>
      <c r="AL103" s="42"/>
      <c r="AM103" s="42"/>
      <c r="AN103" s="42"/>
      <c r="AO103" s="42"/>
    </row>
    <row r="104" spans="2:41" x14ac:dyDescent="0.45">
      <c r="B104" s="75" cm="1">
        <f t="array" aca="1" ref="B104" ca="1">filesize(Folder&amp;Tests[[#This Row],[FileName]])</f>
        <v>0</v>
      </c>
      <c r="C104" s="45">
        <v>90</v>
      </c>
      <c r="D104" s="33" t="s">
        <v>109</v>
      </c>
      <c r="E104" s="32" t="b">
        <v>0</v>
      </c>
      <c r="F104" s="34" t="s">
        <v>94</v>
      </c>
      <c r="G104" s="34" t="b">
        <v>0</v>
      </c>
      <c r="H104" s="34" t="s">
        <v>94</v>
      </c>
      <c r="I104" s="34" t="s">
        <v>94</v>
      </c>
      <c r="J104" s="34" t="b">
        <v>1</v>
      </c>
      <c r="K104" s="34"/>
      <c r="L104" s="32">
        <v>1</v>
      </c>
      <c r="M104" s="32">
        <v>1</v>
      </c>
      <c r="N104" s="32">
        <v>0</v>
      </c>
      <c r="O104" s="32">
        <v>0</v>
      </c>
      <c r="P104" s="32"/>
      <c r="Q104" s="32"/>
      <c r="R104" s="32"/>
      <c r="S104" s="32"/>
      <c r="T104" s="32" t="s">
        <v>95</v>
      </c>
      <c r="U104" s="39"/>
      <c r="V104" s="59" t="str">
        <f ca="1"/>
        <v xml:space="preserve"> </v>
      </c>
      <c r="AA104" s="42"/>
      <c r="AB104" s="42"/>
      <c r="AC104" s="42"/>
      <c r="AD104" s="42"/>
      <c r="AE104" s="42"/>
      <c r="AF104" s="42"/>
      <c r="AG104" s="42"/>
      <c r="AH104" s="42"/>
      <c r="AI104" s="42"/>
      <c r="AJ104" s="42"/>
      <c r="AK104" s="42"/>
      <c r="AL104" s="42"/>
      <c r="AM104" s="42"/>
      <c r="AN104" s="42"/>
      <c r="AO104" s="42"/>
    </row>
    <row r="105" spans="2:41" x14ac:dyDescent="0.45">
      <c r="B105" s="75" cm="1">
        <f t="array" aca="1" ref="B105" ca="1">filesize(Folder&amp;Tests[[#This Row],[FileName]])</f>
        <v>745618</v>
      </c>
      <c r="C105" s="45">
        <v>91</v>
      </c>
      <c r="D105" s="33" t="s">
        <v>198</v>
      </c>
      <c r="E105" s="32" t="b">
        <v>1</v>
      </c>
      <c r="F105" s="34" t="s">
        <v>94</v>
      </c>
      <c r="G105" s="34" t="b">
        <v>0</v>
      </c>
      <c r="H105" s="34" t="s">
        <v>94</v>
      </c>
      <c r="I105" s="34" t="s">
        <v>94</v>
      </c>
      <c r="J105" s="34" t="b">
        <v>1</v>
      </c>
      <c r="K105" s="34"/>
      <c r="L105" s="32">
        <v>1</v>
      </c>
      <c r="M105" s="32">
        <v>1</v>
      </c>
      <c r="N105" s="32">
        <v>1</v>
      </c>
      <c r="O105" s="32">
        <v>0</v>
      </c>
      <c r="P105" s="32"/>
      <c r="Q105" s="32"/>
      <c r="R105" s="32"/>
      <c r="S105" s="32"/>
      <c r="T105" s="32" t="s">
        <v>95</v>
      </c>
      <c r="U105" s="39"/>
      <c r="V105" s="59" t="str">
        <f ca="1"/>
        <v xml:space="preserve"> </v>
      </c>
      <c r="AA105" s="42"/>
      <c r="AB105" s="42"/>
      <c r="AC105" s="42"/>
      <c r="AD105" s="42"/>
      <c r="AE105" s="42"/>
      <c r="AF105" s="42"/>
      <c r="AG105" s="42"/>
      <c r="AH105" s="42"/>
      <c r="AI105" s="42"/>
      <c r="AJ105" s="42"/>
      <c r="AK105" s="42"/>
      <c r="AL105" s="42"/>
      <c r="AM105" s="42"/>
      <c r="AN105" s="42"/>
      <c r="AO105" s="42"/>
    </row>
    <row r="106" spans="2:41" x14ac:dyDescent="0.45">
      <c r="B106" s="75" cm="1">
        <f t="array" aca="1" ref="B106" ca="1">filesize(Folder&amp;Tests[[#This Row],[FileName]])</f>
        <v>10100141</v>
      </c>
      <c r="C106" s="45">
        <v>92</v>
      </c>
      <c r="D106" s="33" t="s">
        <v>202</v>
      </c>
      <c r="E106" s="32" t="s">
        <v>204</v>
      </c>
      <c r="F106" s="34" t="s">
        <v>94</v>
      </c>
      <c r="G106" s="34" t="b">
        <v>0</v>
      </c>
      <c r="H106" s="34" t="s">
        <v>94</v>
      </c>
      <c r="I106" s="34" t="s">
        <v>94</v>
      </c>
      <c r="J106" s="34" t="b">
        <v>1</v>
      </c>
      <c r="K106" s="34"/>
      <c r="L106" s="32">
        <v>1</v>
      </c>
      <c r="M106" s="32">
        <v>1</v>
      </c>
      <c r="N106" s="32">
        <v>0</v>
      </c>
      <c r="O106" s="32">
        <v>0</v>
      </c>
      <c r="P106" s="32"/>
      <c r="Q106" s="32"/>
      <c r="R106" s="32"/>
      <c r="S106" s="32"/>
      <c r="T106" s="32" t="s">
        <v>95</v>
      </c>
      <c r="U106" s="37" t="s">
        <v>332</v>
      </c>
      <c r="V106" s="59" t="str">
        <f ca="1"/>
        <v xml:space="preserve"> </v>
      </c>
      <c r="AA106" s="42"/>
      <c r="AB106" s="42"/>
      <c r="AC106" s="42"/>
      <c r="AD106" s="42"/>
      <c r="AE106" s="42"/>
      <c r="AF106" s="42"/>
      <c r="AG106" s="42"/>
      <c r="AH106" s="42"/>
      <c r="AI106" s="42"/>
      <c r="AJ106" s="42"/>
      <c r="AK106" s="42"/>
      <c r="AL106" s="42"/>
      <c r="AM106" s="42"/>
      <c r="AN106" s="42"/>
      <c r="AO106" s="42"/>
    </row>
    <row r="107" spans="2:41" x14ac:dyDescent="0.45">
      <c r="B107" s="75" cm="1">
        <f t="array" aca="1" ref="B107" ca="1">filesize(Folder&amp;Tests[[#This Row],[FileName]])</f>
        <v>473413</v>
      </c>
      <c r="C107" s="45">
        <v>93</v>
      </c>
      <c r="D107" s="33" t="s">
        <v>196</v>
      </c>
      <c r="E107" s="32" t="b">
        <v>1</v>
      </c>
      <c r="F107" s="34" t="s">
        <v>97</v>
      </c>
      <c r="G107" s="34" t="b">
        <v>1</v>
      </c>
      <c r="H107" s="34" t="s">
        <v>94</v>
      </c>
      <c r="I107" s="34" t="s">
        <v>94</v>
      </c>
      <c r="J107" s="34" t="b">
        <v>1</v>
      </c>
      <c r="K107" s="34"/>
      <c r="L107" s="32">
        <v>1</v>
      </c>
      <c r="M107" s="32">
        <v>1</v>
      </c>
      <c r="N107" s="32">
        <v>3</v>
      </c>
      <c r="O107" s="32">
        <v>0</v>
      </c>
      <c r="P107" s="32"/>
      <c r="Q107" s="32"/>
      <c r="R107" s="32"/>
      <c r="S107" s="32"/>
      <c r="T107" s="32" t="s">
        <v>95</v>
      </c>
      <c r="U107" s="39"/>
      <c r="V107" s="59" t="str">
        <f ca="1"/>
        <v xml:space="preserve"> </v>
      </c>
      <c r="AA107" s="42"/>
      <c r="AB107" s="42"/>
      <c r="AC107" s="42"/>
      <c r="AD107" s="42"/>
      <c r="AE107" s="42"/>
      <c r="AF107" s="42"/>
      <c r="AG107" s="42"/>
      <c r="AH107" s="42"/>
      <c r="AI107" s="42"/>
      <c r="AJ107" s="42"/>
      <c r="AK107" s="42"/>
      <c r="AL107" s="42"/>
      <c r="AM107" s="42"/>
      <c r="AN107" s="42"/>
      <c r="AO107" s="42"/>
    </row>
    <row r="108" spans="2:41" x14ac:dyDescent="0.45">
      <c r="B108" s="75" cm="1">
        <f t="array" aca="1" ref="B108" ca="1">filesize(Folder&amp;Tests[[#This Row],[FileName]])</f>
        <v>202781</v>
      </c>
      <c r="C108" s="45">
        <v>94</v>
      </c>
      <c r="D108" s="33" t="s">
        <v>192</v>
      </c>
      <c r="E108" s="32" t="b">
        <v>1</v>
      </c>
      <c r="F108" s="34" t="s">
        <v>94</v>
      </c>
      <c r="G108" s="34" t="b">
        <v>0</v>
      </c>
      <c r="H108" s="34" t="s">
        <v>266</v>
      </c>
      <c r="I108" s="34" t="s">
        <v>94</v>
      </c>
      <c r="J108" s="34" t="b">
        <v>1</v>
      </c>
      <c r="K108" s="34"/>
      <c r="L108" s="32">
        <v>1</v>
      </c>
      <c r="M108" s="32">
        <v>1</v>
      </c>
      <c r="N108" s="32">
        <v>2</v>
      </c>
      <c r="O108" s="32">
        <v>0</v>
      </c>
      <c r="P108" s="32"/>
      <c r="Q108" s="32"/>
      <c r="R108" s="32"/>
      <c r="S108" s="32"/>
      <c r="T108" s="32" t="s">
        <v>95</v>
      </c>
      <c r="U108" s="39" t="s">
        <v>333</v>
      </c>
      <c r="V108" s="59" t="str">
        <f ca="1"/>
        <v xml:space="preserve"> </v>
      </c>
      <c r="AA108" s="42"/>
      <c r="AB108" s="42"/>
      <c r="AC108" s="42"/>
      <c r="AD108" s="42"/>
      <c r="AE108" s="42"/>
      <c r="AF108" s="42"/>
      <c r="AG108" s="42"/>
      <c r="AH108" s="42"/>
      <c r="AI108" s="42"/>
      <c r="AJ108" s="42"/>
      <c r="AK108" s="42"/>
      <c r="AL108" s="42"/>
      <c r="AM108" s="42"/>
      <c r="AN108" s="42"/>
      <c r="AO108" s="42"/>
    </row>
    <row r="109" spans="2:41" x14ac:dyDescent="0.45">
      <c r="B109" s="75" cm="1">
        <f t="array" aca="1" ref="B109" ca="1">filesize(Folder&amp;Tests[[#This Row],[FileName]])</f>
        <v>237</v>
      </c>
      <c r="C109" s="45">
        <v>95</v>
      </c>
      <c r="D109" s="44" t="s">
        <v>262</v>
      </c>
      <c r="E109" s="32" t="s">
        <v>213</v>
      </c>
      <c r="F109" s="34" t="s">
        <v>96</v>
      </c>
      <c r="G109" s="34" t="b">
        <v>0</v>
      </c>
      <c r="H109" s="34" t="s">
        <v>261</v>
      </c>
      <c r="I109" s="34"/>
      <c r="J109" s="34" t="b">
        <v>1</v>
      </c>
      <c r="K109" s="34"/>
      <c r="L109" s="32">
        <v>1</v>
      </c>
      <c r="M109" s="32">
        <v>1</v>
      </c>
      <c r="N109" s="32">
        <v>0</v>
      </c>
      <c r="O109" s="32">
        <v>0</v>
      </c>
      <c r="P109" s="32"/>
      <c r="Q109" s="32"/>
      <c r="R109" s="32"/>
      <c r="S109" s="32"/>
      <c r="T109" s="32" t="s">
        <v>95</v>
      </c>
      <c r="U109" s="39"/>
      <c r="V109" s="59" t="str">
        <f ca="1"/>
        <v xml:space="preserve"> </v>
      </c>
      <c r="AA109" s="42"/>
      <c r="AB109" s="42"/>
      <c r="AC109" s="42"/>
      <c r="AD109" s="42"/>
      <c r="AE109" s="42"/>
      <c r="AF109" s="42"/>
      <c r="AG109" s="42"/>
      <c r="AH109" s="42"/>
      <c r="AI109" s="42"/>
      <c r="AJ109" s="42"/>
      <c r="AK109" s="42"/>
      <c r="AL109" s="42"/>
      <c r="AM109" s="42"/>
      <c r="AN109" s="42"/>
      <c r="AO109" s="42"/>
    </row>
    <row r="110" spans="2:41" x14ac:dyDescent="0.45">
      <c r="B110" s="75" cm="1">
        <f t="array" aca="1" ref="B110" ca="1">filesize(Folder&amp;Tests[[#This Row],[FileName]])</f>
        <v>237</v>
      </c>
      <c r="C110" s="45">
        <v>96</v>
      </c>
      <c r="D110" s="44" t="s">
        <v>263</v>
      </c>
      <c r="E110" s="32" t="s">
        <v>213</v>
      </c>
      <c r="F110" s="34" t="s">
        <v>96</v>
      </c>
      <c r="G110" s="34" t="b">
        <v>0</v>
      </c>
      <c r="H110" s="34" t="s">
        <v>264</v>
      </c>
      <c r="I110" s="34" t="s">
        <v>94</v>
      </c>
      <c r="J110" s="34" t="b">
        <v>1</v>
      </c>
      <c r="K110" s="34"/>
      <c r="L110" s="32">
        <v>1</v>
      </c>
      <c r="M110" s="32">
        <v>1</v>
      </c>
      <c r="N110" s="32">
        <v>0</v>
      </c>
      <c r="O110" s="32">
        <v>0</v>
      </c>
      <c r="P110" s="32"/>
      <c r="Q110" s="32"/>
      <c r="R110" s="32"/>
      <c r="S110" s="32"/>
      <c r="T110" s="32" t="s">
        <v>95</v>
      </c>
      <c r="U110" s="39"/>
      <c r="V110" s="59" t="str">
        <f ca="1"/>
        <v xml:space="preserve"> </v>
      </c>
      <c r="AA110" s="42"/>
      <c r="AB110" s="42"/>
      <c r="AC110" s="42"/>
      <c r="AD110" s="42"/>
      <c r="AE110" s="42"/>
      <c r="AF110" s="42"/>
      <c r="AG110" s="42"/>
      <c r="AH110" s="42"/>
      <c r="AI110" s="42"/>
      <c r="AJ110" s="42"/>
      <c r="AK110" s="42"/>
      <c r="AL110" s="42"/>
      <c r="AM110" s="42"/>
      <c r="AN110" s="42"/>
      <c r="AO110" s="42"/>
    </row>
    <row r="111" spans="2:41" x14ac:dyDescent="0.45">
      <c r="B111" s="75" cm="1">
        <f t="array" aca="1" ref="B111" ca="1">filesize(Folder&amp;Tests[[#This Row],[FileName]])</f>
        <v>237</v>
      </c>
      <c r="C111" s="45">
        <v>97</v>
      </c>
      <c r="D111" s="44" t="s">
        <v>265</v>
      </c>
      <c r="E111" s="32" t="s">
        <v>213</v>
      </c>
      <c r="F111" s="34" t="s">
        <v>96</v>
      </c>
      <c r="G111" s="34" t="b">
        <v>0</v>
      </c>
      <c r="H111" s="34" t="s">
        <v>266</v>
      </c>
      <c r="I111" s="34"/>
      <c r="J111" s="34" t="b">
        <v>1</v>
      </c>
      <c r="K111" s="34"/>
      <c r="L111" s="32">
        <v>1</v>
      </c>
      <c r="M111" s="32">
        <v>1</v>
      </c>
      <c r="N111" s="32">
        <v>0</v>
      </c>
      <c r="O111" s="32">
        <v>0</v>
      </c>
      <c r="P111" s="32"/>
      <c r="Q111" s="32"/>
      <c r="R111" s="32"/>
      <c r="S111" s="32"/>
      <c r="T111" s="32"/>
      <c r="U111" s="39"/>
      <c r="V111" s="59" t="str">
        <f ca="1"/>
        <v xml:space="preserve"> </v>
      </c>
      <c r="AA111" s="42"/>
      <c r="AB111" s="42"/>
      <c r="AC111" s="42"/>
      <c r="AD111" s="42"/>
      <c r="AE111" s="42"/>
      <c r="AF111" s="42"/>
      <c r="AG111" s="42"/>
      <c r="AH111" s="42"/>
      <c r="AI111" s="42"/>
      <c r="AJ111" s="42"/>
      <c r="AK111" s="42"/>
      <c r="AL111" s="42"/>
      <c r="AM111" s="42"/>
      <c r="AN111" s="42"/>
      <c r="AO111" s="42"/>
    </row>
    <row r="112" spans="2:41" x14ac:dyDescent="0.45">
      <c r="B112" s="75" cm="1">
        <f t="array" aca="1" ref="B112" ca="1">filesize(Folder&amp;Tests[[#This Row],[FileName]])</f>
        <v>4523</v>
      </c>
      <c r="C112" s="45">
        <v>98</v>
      </c>
      <c r="D112" s="33" t="s">
        <v>183</v>
      </c>
      <c r="E112" s="32" t="s">
        <v>204</v>
      </c>
      <c r="F112" s="34" t="s">
        <v>94</v>
      </c>
      <c r="G112" s="34" t="b">
        <v>0</v>
      </c>
      <c r="H112" s="34" t="s">
        <v>94</v>
      </c>
      <c r="I112" s="34" t="s">
        <v>94</v>
      </c>
      <c r="J112" s="34" t="b">
        <v>1</v>
      </c>
      <c r="K112" s="34"/>
      <c r="L112" s="32">
        <v>1</v>
      </c>
      <c r="M112" s="32">
        <v>1</v>
      </c>
      <c r="N112" s="32">
        <v>10</v>
      </c>
      <c r="O112" s="32">
        <v>0</v>
      </c>
      <c r="P112" s="32"/>
      <c r="Q112" s="32"/>
      <c r="R112" s="32"/>
      <c r="S112" s="32"/>
      <c r="T112" s="32" t="s">
        <v>95</v>
      </c>
      <c r="U112" s="39"/>
      <c r="V112" s="59" t="str">
        <f ca="1"/>
        <v xml:space="preserve"> </v>
      </c>
      <c r="AA112" s="42"/>
      <c r="AB112" s="42"/>
      <c r="AC112" s="42"/>
      <c r="AD112" s="42"/>
      <c r="AE112" s="42"/>
      <c r="AF112" s="42"/>
      <c r="AG112" s="42"/>
      <c r="AH112" s="42"/>
      <c r="AI112" s="42"/>
      <c r="AJ112" s="42"/>
      <c r="AK112" s="42"/>
      <c r="AL112" s="42"/>
      <c r="AM112" s="42"/>
      <c r="AN112" s="42"/>
      <c r="AO112" s="42"/>
    </row>
    <row r="113" spans="2:41" x14ac:dyDescent="0.45">
      <c r="B113" s="75" cm="1">
        <f t="array" aca="1" ref="B113" ca="1">filesize(Folder&amp;Tests[[#This Row],[FileName]])</f>
        <v>10726</v>
      </c>
      <c r="C113" s="45">
        <v>99</v>
      </c>
      <c r="D113" s="33" t="s">
        <v>285</v>
      </c>
      <c r="E113" s="32" t="s">
        <v>213</v>
      </c>
      <c r="F113" s="34"/>
      <c r="G113" s="34" t="b">
        <v>0</v>
      </c>
      <c r="H113" s="34" t="s">
        <v>286</v>
      </c>
      <c r="I113" s="34"/>
      <c r="J113" s="34" t="b">
        <v>1</v>
      </c>
      <c r="K113" s="34"/>
      <c r="L113" s="32">
        <v>2</v>
      </c>
      <c r="M113" s="32">
        <v>1</v>
      </c>
      <c r="N113" s="32">
        <v>0</v>
      </c>
      <c r="O113" s="32">
        <v>1</v>
      </c>
      <c r="P113" s="32"/>
      <c r="Q113" s="32"/>
      <c r="R113" s="32"/>
      <c r="S113" s="32"/>
      <c r="T113" s="32"/>
      <c r="U113" s="39"/>
      <c r="V113" s="59" t="str">
        <f ca="1"/>
        <v xml:space="preserve"> </v>
      </c>
      <c r="AA113" s="42"/>
      <c r="AB113" s="42"/>
      <c r="AC113" s="42"/>
      <c r="AD113" s="42"/>
      <c r="AE113" s="42"/>
      <c r="AF113" s="42"/>
      <c r="AG113" s="42"/>
      <c r="AH113" s="42"/>
      <c r="AI113" s="42"/>
      <c r="AJ113" s="42"/>
      <c r="AK113" s="42"/>
      <c r="AL113" s="42"/>
      <c r="AM113" s="42"/>
      <c r="AN113" s="42"/>
      <c r="AO113" s="42"/>
    </row>
    <row r="114" spans="2:41" x14ac:dyDescent="0.45">
      <c r="B114" s="75" cm="1">
        <f t="array" aca="1" ref="B114" ca="1">filesize(Folder&amp;Tests[[#This Row],[FileName]])</f>
        <v>10726</v>
      </c>
      <c r="C114" s="45">
        <v>100</v>
      </c>
      <c r="D114" s="33" t="s">
        <v>285</v>
      </c>
      <c r="E114" s="32" t="s">
        <v>213</v>
      </c>
      <c r="F114" s="34" t="s">
        <v>96</v>
      </c>
      <c r="G114" s="34" t="b">
        <v>0</v>
      </c>
      <c r="H114" s="34" t="s">
        <v>326</v>
      </c>
      <c r="I114" s="34"/>
      <c r="J114" s="34" t="b">
        <v>1</v>
      </c>
      <c r="K114" s="34"/>
      <c r="L114" s="32">
        <v>2</v>
      </c>
      <c r="M114" s="32">
        <v>1</v>
      </c>
      <c r="N114" s="32">
        <v>0</v>
      </c>
      <c r="O114" s="32">
        <v>1</v>
      </c>
      <c r="P114" s="32"/>
      <c r="Q114" s="32"/>
      <c r="R114" s="32"/>
      <c r="S114" s="32"/>
      <c r="T114" s="32" t="s">
        <v>95</v>
      </c>
      <c r="U114" s="39"/>
      <c r="V114" s="59" t="str">
        <f ca="1"/>
        <v xml:space="preserve"> </v>
      </c>
      <c r="AA114" s="42"/>
      <c r="AB114" s="42"/>
      <c r="AC114" s="42"/>
      <c r="AD114" s="42"/>
      <c r="AE114" s="42"/>
      <c r="AF114" s="42"/>
      <c r="AG114" s="42"/>
      <c r="AH114" s="42"/>
      <c r="AI114" s="42"/>
      <c r="AJ114" s="42"/>
      <c r="AK114" s="42"/>
      <c r="AL114" s="42"/>
      <c r="AM114" s="42"/>
      <c r="AN114" s="42"/>
      <c r="AO114" s="42"/>
    </row>
    <row r="115" spans="2:41" x14ac:dyDescent="0.45">
      <c r="B115" s="75" cm="1">
        <f t="array" aca="1" ref="B115" ca="1">filesize(Folder&amp;Tests[[#This Row],[FileName]])</f>
        <v>8187</v>
      </c>
      <c r="C115" s="45">
        <v>101</v>
      </c>
      <c r="D115" s="33" t="s">
        <v>284</v>
      </c>
      <c r="E115" s="32" t="s">
        <v>213</v>
      </c>
      <c r="F115" s="34" t="s">
        <v>96</v>
      </c>
      <c r="G115" s="34" t="b">
        <v>0</v>
      </c>
      <c r="H115" s="34" t="s">
        <v>286</v>
      </c>
      <c r="I115" s="34"/>
      <c r="J115" s="34" t="b">
        <v>1</v>
      </c>
      <c r="K115" s="34"/>
      <c r="L115" s="32">
        <v>2</v>
      </c>
      <c r="M115" s="32">
        <v>2</v>
      </c>
      <c r="N115" s="32">
        <v>0</v>
      </c>
      <c r="O115" s="32">
        <v>0</v>
      </c>
      <c r="P115" s="32"/>
      <c r="Q115" s="32"/>
      <c r="R115" s="32"/>
      <c r="S115" s="32"/>
      <c r="T115" s="32"/>
      <c r="U115" s="39"/>
      <c r="V115" s="59" t="str">
        <f ca="1"/>
        <v xml:space="preserve"> </v>
      </c>
      <c r="AA115" s="42"/>
      <c r="AB115" s="42"/>
      <c r="AC115" s="42"/>
      <c r="AD115" s="42"/>
      <c r="AE115" s="42"/>
      <c r="AF115" s="42"/>
      <c r="AG115" s="42"/>
      <c r="AH115" s="42"/>
      <c r="AI115" s="42"/>
      <c r="AJ115" s="42"/>
      <c r="AK115" s="42"/>
      <c r="AL115" s="42"/>
      <c r="AM115" s="42"/>
      <c r="AN115" s="42"/>
      <c r="AO115" s="42"/>
    </row>
    <row r="116" spans="2:41" x14ac:dyDescent="0.45">
      <c r="B116" s="75" cm="1">
        <f t="array" aca="1" ref="B116" ca="1">filesize(Folder&amp;Tests[[#This Row],[FileName]])</f>
        <v>2159</v>
      </c>
      <c r="C116" s="45">
        <v>102</v>
      </c>
      <c r="D116" s="33" t="str">
        <f ca="1">SUBSTITUTE(D114,"ISO8601",Tests[[#This Row],[DateFormat]])</f>
        <v>test_good_Y-M-D.csv</v>
      </c>
      <c r="E116" s="32" t="s">
        <v>213</v>
      </c>
      <c r="F116" s="34" t="s">
        <v>96</v>
      </c>
      <c r="G116" s="34" t="b">
        <v>0</v>
      </c>
      <c r="H116" s="34" t="s">
        <v>266</v>
      </c>
      <c r="I116" s="34"/>
      <c r="J116" s="34" t="b">
        <v>1</v>
      </c>
      <c r="K116" s="34"/>
      <c r="L116" s="32">
        <v>2</v>
      </c>
      <c r="M116" s="32">
        <v>1</v>
      </c>
      <c r="N116" s="32">
        <v>0</v>
      </c>
      <c r="O116" s="32">
        <v>1</v>
      </c>
      <c r="P116" s="32"/>
      <c r="Q116" s="32"/>
      <c r="R116" s="32"/>
      <c r="S116" s="32"/>
      <c r="T116" s="32"/>
      <c r="U116" s="39"/>
      <c r="V116" s="59" t="str">
        <f ca="1"/>
        <v xml:space="preserve"> </v>
      </c>
      <c r="AA116" s="42"/>
      <c r="AB116" s="42"/>
      <c r="AC116" s="42"/>
      <c r="AD116" s="42"/>
      <c r="AE116" s="42"/>
      <c r="AF116" s="42"/>
      <c r="AG116" s="42"/>
      <c r="AH116" s="42"/>
      <c r="AI116" s="42"/>
      <c r="AJ116" s="42"/>
      <c r="AK116" s="42"/>
      <c r="AL116" s="42"/>
      <c r="AM116" s="42"/>
      <c r="AN116" s="42"/>
      <c r="AO116" s="42"/>
    </row>
    <row r="117" spans="2:41" x14ac:dyDescent="0.45">
      <c r="B117" s="75" cm="1">
        <f t="array" aca="1" ref="B117" ca="1">filesize(Folder&amp;Tests[[#This Row],[FileName]])</f>
        <v>36198</v>
      </c>
      <c r="C117" s="45">
        <v>103</v>
      </c>
      <c r="D117" s="33" t="str">
        <f ca="1">SUBSTITUTE(D115,"ISO8601",Tests[[#This Row],[DateFormat]])</f>
        <v>test_bad_Y-M-D.csv</v>
      </c>
      <c r="E117" s="32" t="s">
        <v>213</v>
      </c>
      <c r="F117" s="34" t="s">
        <v>96</v>
      </c>
      <c r="G117" s="34" t="b">
        <v>0</v>
      </c>
      <c r="H117" s="34" t="s">
        <v>266</v>
      </c>
      <c r="I117" s="34"/>
      <c r="J117" s="34" t="b">
        <v>1</v>
      </c>
      <c r="K117" s="34"/>
      <c r="L117" s="32">
        <v>2</v>
      </c>
      <c r="M117" s="32">
        <v>2</v>
      </c>
      <c r="N117" s="32">
        <v>0</v>
      </c>
      <c r="O117" s="32">
        <v>0</v>
      </c>
      <c r="P117" s="32"/>
      <c r="Q117" s="32"/>
      <c r="R117" s="32"/>
      <c r="S117" s="32"/>
      <c r="T117" s="32"/>
      <c r="U117" s="39"/>
      <c r="V117" s="59" t="str">
        <f ca="1"/>
        <v xml:space="preserve"> </v>
      </c>
      <c r="AA117" s="42"/>
      <c r="AB117" s="42"/>
      <c r="AC117" s="42"/>
      <c r="AD117" s="42"/>
      <c r="AE117" s="42"/>
      <c r="AF117" s="42"/>
      <c r="AG117" s="42"/>
      <c r="AH117" s="42"/>
      <c r="AI117" s="42"/>
      <c r="AJ117" s="42"/>
      <c r="AK117" s="42"/>
      <c r="AL117" s="42"/>
      <c r="AM117" s="42"/>
      <c r="AN117" s="42"/>
      <c r="AO117" s="42"/>
    </row>
    <row r="118" spans="2:41" x14ac:dyDescent="0.45">
      <c r="B118" s="75" cm="1">
        <f t="array" aca="1" ref="B118" ca="1">filesize(Folder&amp;Tests[[#This Row],[FileName]])</f>
        <v>2159</v>
      </c>
      <c r="C118" s="45">
        <v>104</v>
      </c>
      <c r="D118" s="33" t="str">
        <f ca="1">SUBSTITUTE(D114,"ISO8601",Tests[[#This Row],[DateFormat]])</f>
        <v>test_good_D-M-Y.csv</v>
      </c>
      <c r="E118" s="32" t="s">
        <v>213</v>
      </c>
      <c r="F118" s="34" t="s">
        <v>96</v>
      </c>
      <c r="G118" s="34" t="b">
        <v>0</v>
      </c>
      <c r="H118" s="34" t="s">
        <v>261</v>
      </c>
      <c r="I118" s="34"/>
      <c r="J118" s="34" t="b">
        <v>1</v>
      </c>
      <c r="K118" s="34"/>
      <c r="L118" s="32">
        <v>2</v>
      </c>
      <c r="M118" s="32">
        <v>1</v>
      </c>
      <c r="N118" s="32">
        <v>0</v>
      </c>
      <c r="O118" s="32">
        <v>1</v>
      </c>
      <c r="P118" s="32"/>
      <c r="Q118" s="32"/>
      <c r="R118" s="32"/>
      <c r="S118" s="32"/>
      <c r="T118" s="32"/>
      <c r="U118" s="39"/>
      <c r="V118" s="59" t="str">
        <f ca="1"/>
        <v xml:space="preserve"> </v>
      </c>
      <c r="AA118" s="42"/>
      <c r="AB118" s="42"/>
      <c r="AC118" s="42"/>
      <c r="AD118" s="42"/>
      <c r="AE118" s="42"/>
      <c r="AF118" s="42"/>
      <c r="AG118" s="42"/>
      <c r="AH118" s="42"/>
      <c r="AI118" s="42"/>
      <c r="AJ118" s="42"/>
      <c r="AK118" s="42"/>
      <c r="AL118" s="42"/>
      <c r="AM118" s="42"/>
      <c r="AN118" s="42"/>
      <c r="AO118" s="42"/>
    </row>
    <row r="119" spans="2:41" x14ac:dyDescent="0.45">
      <c r="B119" s="75" cm="1">
        <f t="array" aca="1" ref="B119" ca="1">filesize(Folder&amp;Tests[[#This Row],[FileName]])</f>
        <v>36191</v>
      </c>
      <c r="C119" s="45">
        <v>105</v>
      </c>
      <c r="D119" s="33" t="str">
        <f ca="1">SUBSTITUTE(D115,"ISO8601",Tests[[#This Row],[DateFormat]])</f>
        <v>test_bad_D-M-Y.csv</v>
      </c>
      <c r="E119" s="32" t="s">
        <v>213</v>
      </c>
      <c r="F119" s="34" t="s">
        <v>96</v>
      </c>
      <c r="G119" s="34" t="b">
        <v>0</v>
      </c>
      <c r="H119" s="34" t="s">
        <v>261</v>
      </c>
      <c r="I119" s="34"/>
      <c r="J119" s="34" t="b">
        <v>1</v>
      </c>
      <c r="K119" s="34"/>
      <c r="L119" s="32">
        <v>2</v>
      </c>
      <c r="M119" s="32">
        <v>2</v>
      </c>
      <c r="N119" s="32">
        <v>0</v>
      </c>
      <c r="O119" s="32">
        <v>0</v>
      </c>
      <c r="P119" s="32"/>
      <c r="Q119" s="32"/>
      <c r="R119" s="32"/>
      <c r="S119" s="32"/>
      <c r="T119" s="32"/>
      <c r="U119" s="39"/>
      <c r="V119" s="59" t="str">
        <f ca="1"/>
        <v xml:space="preserve"> </v>
      </c>
      <c r="AA119" s="42"/>
      <c r="AB119" s="42"/>
      <c r="AC119" s="42"/>
      <c r="AD119" s="42"/>
      <c r="AE119" s="42"/>
      <c r="AF119" s="42"/>
      <c r="AG119" s="42"/>
      <c r="AH119" s="42"/>
      <c r="AI119" s="42"/>
      <c r="AJ119" s="42"/>
      <c r="AK119" s="42"/>
      <c r="AL119" s="42"/>
      <c r="AM119" s="42"/>
      <c r="AN119" s="42"/>
      <c r="AO119" s="42"/>
    </row>
    <row r="120" spans="2:41" x14ac:dyDescent="0.45">
      <c r="B120" s="75" cm="1">
        <f t="array" aca="1" ref="B120" ca="1">filesize(Folder&amp;Tests[[#This Row],[FileName]])</f>
        <v>2159</v>
      </c>
      <c r="C120" s="45">
        <v>106</v>
      </c>
      <c r="D120" s="33" t="str">
        <f ca="1">SUBSTITUTE(D114,"ISO8601",Tests[[#This Row],[DateFormat]])</f>
        <v>test_good_M-D-Y.csv</v>
      </c>
      <c r="E120" s="32" t="s">
        <v>213</v>
      </c>
      <c r="F120" s="34" t="s">
        <v>96</v>
      </c>
      <c r="G120" s="34" t="b">
        <v>0</v>
      </c>
      <c r="H120" s="34" t="s">
        <v>264</v>
      </c>
      <c r="I120" s="34"/>
      <c r="J120" s="34" t="b">
        <v>1</v>
      </c>
      <c r="K120" s="34"/>
      <c r="L120" s="32">
        <v>2</v>
      </c>
      <c r="M120" s="32">
        <v>1</v>
      </c>
      <c r="N120" s="32">
        <v>0</v>
      </c>
      <c r="O120" s="32">
        <v>1</v>
      </c>
      <c r="P120" s="32"/>
      <c r="Q120" s="32"/>
      <c r="R120" s="32"/>
      <c r="S120" s="32"/>
      <c r="T120" s="32"/>
      <c r="U120" s="39"/>
      <c r="V120" s="59" t="str">
        <f ca="1"/>
        <v xml:space="preserve"> </v>
      </c>
      <c r="AA120" s="42"/>
      <c r="AB120" s="42"/>
      <c r="AC120" s="42"/>
      <c r="AD120" s="42"/>
      <c r="AE120" s="42"/>
      <c r="AF120" s="42"/>
      <c r="AG120" s="42"/>
      <c r="AH120" s="42"/>
      <c r="AI120" s="42"/>
      <c r="AJ120" s="42"/>
      <c r="AK120" s="42"/>
      <c r="AL120" s="42"/>
      <c r="AM120" s="42"/>
      <c r="AN120" s="42"/>
      <c r="AO120" s="42"/>
    </row>
    <row r="121" spans="2:41" x14ac:dyDescent="0.45">
      <c r="B121" s="75" cm="1">
        <f t="array" aca="1" ref="B121" ca="1">filesize(Folder&amp;Tests[[#This Row],[FileName]])</f>
        <v>36188</v>
      </c>
      <c r="C121" s="45">
        <v>107</v>
      </c>
      <c r="D121" s="33" t="str">
        <f ca="1">SUBSTITUTE(D115,"ISO8601",Tests[[#This Row],[DateFormat]])</f>
        <v>test_bad_M-D-Y.csv</v>
      </c>
      <c r="E121" s="32" t="s">
        <v>213</v>
      </c>
      <c r="F121" s="34" t="s">
        <v>96</v>
      </c>
      <c r="G121" s="34" t="b">
        <v>0</v>
      </c>
      <c r="H121" s="34" t="s">
        <v>264</v>
      </c>
      <c r="I121" s="34"/>
      <c r="J121" s="34" t="b">
        <v>1</v>
      </c>
      <c r="K121" s="34"/>
      <c r="L121" s="32">
        <v>2</v>
      </c>
      <c r="M121" s="32">
        <v>2</v>
      </c>
      <c r="N121" s="32">
        <v>0</v>
      </c>
      <c r="O121" s="32">
        <v>0</v>
      </c>
      <c r="P121" s="32"/>
      <c r="Q121" s="32"/>
      <c r="R121" s="32"/>
      <c r="S121" s="32"/>
      <c r="T121" s="32"/>
      <c r="U121" s="39"/>
      <c r="V121" s="59" t="str">
        <f ca="1"/>
        <v xml:space="preserve"> </v>
      </c>
      <c r="AA121" s="42"/>
      <c r="AB121" s="42"/>
      <c r="AC121" s="42"/>
      <c r="AD121" s="42"/>
      <c r="AE121" s="42"/>
      <c r="AF121" s="42"/>
      <c r="AG121" s="42"/>
      <c r="AH121" s="42"/>
      <c r="AI121" s="42"/>
      <c r="AJ121" s="42"/>
      <c r="AK121" s="42"/>
      <c r="AL121" s="42"/>
      <c r="AM121" s="42"/>
      <c r="AN121" s="42"/>
      <c r="AO121" s="42"/>
    </row>
    <row r="122" spans="2:41" x14ac:dyDescent="0.45">
      <c r="B122" s="75" cm="1">
        <f t="array" aca="1" ref="B122" ca="1">filesize(Folder&amp;Tests[[#This Row],[FileName]])</f>
        <v>508</v>
      </c>
      <c r="C122" s="45">
        <v>108</v>
      </c>
      <c r="D122" s="33" t="s">
        <v>175</v>
      </c>
      <c r="E122" s="32" t="b">
        <v>1</v>
      </c>
      <c r="F122" s="34" t="s">
        <v>94</v>
      </c>
      <c r="G122" s="34" t="b">
        <v>0</v>
      </c>
      <c r="H122" s="34" t="s">
        <v>307</v>
      </c>
      <c r="I122" s="34" t="s">
        <v>94</v>
      </c>
      <c r="J122" s="34" t="b">
        <v>1</v>
      </c>
      <c r="K122" s="34"/>
      <c r="L122" s="32">
        <v>1</v>
      </c>
      <c r="M122" s="32">
        <v>1</v>
      </c>
      <c r="N122" s="32">
        <v>0</v>
      </c>
      <c r="O122" s="32">
        <v>0</v>
      </c>
      <c r="P122" s="32"/>
      <c r="Q122" s="32"/>
      <c r="R122" s="32"/>
      <c r="S122" s="32"/>
      <c r="T122" s="32" t="s">
        <v>95</v>
      </c>
      <c r="U122" s="39"/>
      <c r="V122" s="59" t="str">
        <f ca="1"/>
        <v xml:space="preserve"> </v>
      </c>
      <c r="AA122" s="42"/>
      <c r="AB122" s="42"/>
      <c r="AC122" s="42"/>
      <c r="AD122" s="42"/>
      <c r="AE122" s="42"/>
      <c r="AF122" s="42"/>
      <c r="AG122" s="42"/>
      <c r="AH122" s="42"/>
      <c r="AI122" s="42"/>
      <c r="AJ122" s="42"/>
      <c r="AK122" s="42"/>
      <c r="AL122" s="42"/>
      <c r="AM122" s="42"/>
      <c r="AN122" s="42"/>
      <c r="AO122" s="42"/>
    </row>
    <row r="123" spans="2:41" x14ac:dyDescent="0.45">
      <c r="B123" s="75" cm="1">
        <f t="array" aca="1" ref="B123" ca="1">filesize(Folder&amp;Tests[[#This Row],[FileName]])</f>
        <v>34</v>
      </c>
      <c r="C123" s="45">
        <v>109</v>
      </c>
      <c r="D123" s="33" t="s">
        <v>130</v>
      </c>
      <c r="E123" s="32" t="b">
        <v>1</v>
      </c>
      <c r="F123" s="34" t="s">
        <v>94</v>
      </c>
      <c r="G123" s="34" t="b">
        <v>0</v>
      </c>
      <c r="H123" s="34" t="s">
        <v>94</v>
      </c>
      <c r="I123" s="34" t="s">
        <v>94</v>
      </c>
      <c r="J123" s="34" t="b">
        <v>1</v>
      </c>
      <c r="K123" s="34"/>
      <c r="L123" s="32">
        <v>1</v>
      </c>
      <c r="M123" s="32">
        <v>1</v>
      </c>
      <c r="N123" s="32">
        <v>0</v>
      </c>
      <c r="O123" s="32">
        <v>0</v>
      </c>
      <c r="P123" s="32"/>
      <c r="Q123" s="32"/>
      <c r="R123" s="32"/>
      <c r="S123" s="32"/>
      <c r="T123" s="32" t="s">
        <v>95</v>
      </c>
      <c r="U123" s="39"/>
      <c r="V123" s="59" t="str">
        <f ca="1"/>
        <v xml:space="preserve"> </v>
      </c>
      <c r="AA123" s="42"/>
      <c r="AB123" s="42"/>
      <c r="AC123" s="42"/>
      <c r="AD123" s="42"/>
      <c r="AE123" s="42"/>
      <c r="AF123" s="42"/>
      <c r="AG123" s="42"/>
      <c r="AH123" s="42"/>
      <c r="AI123" s="42"/>
      <c r="AJ123" s="42"/>
      <c r="AK123" s="42"/>
      <c r="AL123" s="42"/>
      <c r="AM123" s="42"/>
      <c r="AN123" s="42"/>
      <c r="AO123" s="42"/>
    </row>
    <row r="124" spans="2:41" x14ac:dyDescent="0.45">
      <c r="B124" s="75" cm="1">
        <f t="array" aca="1" ref="B124" ca="1">filesize(Folder&amp;Tests[[#This Row],[FileName]])</f>
        <v>71</v>
      </c>
      <c r="C124" s="45">
        <v>110</v>
      </c>
      <c r="D124" s="33" t="s">
        <v>164</v>
      </c>
      <c r="E124" s="32" t="b">
        <v>1</v>
      </c>
      <c r="F124" s="34" t="s">
        <v>96</v>
      </c>
      <c r="G124" s="34" t="b">
        <v>0</v>
      </c>
      <c r="H124" s="34" t="s">
        <v>266</v>
      </c>
      <c r="I124" s="34" t="s">
        <v>94</v>
      </c>
      <c r="J124" s="34" t="b">
        <v>1</v>
      </c>
      <c r="K124" s="34"/>
      <c r="L124" s="32">
        <v>1</v>
      </c>
      <c r="M124" s="32">
        <v>1</v>
      </c>
      <c r="N124" s="32">
        <v>0</v>
      </c>
      <c r="O124" s="32">
        <v>0</v>
      </c>
      <c r="P124" s="32"/>
      <c r="Q124" s="32"/>
      <c r="R124" s="32"/>
      <c r="S124" s="32"/>
      <c r="T124" s="32" t="s">
        <v>95</v>
      </c>
      <c r="U124" s="37" t="s">
        <v>622</v>
      </c>
      <c r="V124" s="59" t="str">
        <f ca="1"/>
        <v xml:space="preserve"> </v>
      </c>
      <c r="AA124" s="42"/>
      <c r="AB124" s="42"/>
      <c r="AC124" s="42"/>
      <c r="AD124" s="42"/>
      <c r="AE124" s="42"/>
      <c r="AF124" s="42"/>
      <c r="AG124" s="42"/>
      <c r="AH124" s="42"/>
      <c r="AI124" s="42"/>
      <c r="AJ124" s="42"/>
      <c r="AK124" s="42"/>
      <c r="AL124" s="42"/>
      <c r="AM124" s="42"/>
      <c r="AN124" s="42"/>
      <c r="AO124" s="42"/>
    </row>
    <row r="125" spans="2:41" x14ac:dyDescent="0.45">
      <c r="B125" s="75" cm="1">
        <f t="array" aca="1" ref="B125" ca="1">filesize(Folder&amp;Tests[[#This Row],[FileName]])</f>
        <v>13</v>
      </c>
      <c r="C125" s="45">
        <v>111</v>
      </c>
      <c r="D125" s="33" t="s">
        <v>114</v>
      </c>
      <c r="E125" s="32" t="b">
        <v>1</v>
      </c>
      <c r="F125" s="34" t="s">
        <v>94</v>
      </c>
      <c r="G125" s="34" t="b">
        <v>0</v>
      </c>
      <c r="H125" s="34" t="s">
        <v>94</v>
      </c>
      <c r="I125" s="34" t="s">
        <v>94</v>
      </c>
      <c r="J125" s="34" t="b">
        <v>1</v>
      </c>
      <c r="K125" s="34"/>
      <c r="L125" s="32">
        <v>1</v>
      </c>
      <c r="M125" s="32">
        <v>1</v>
      </c>
      <c r="N125" s="32">
        <v>0</v>
      </c>
      <c r="O125" s="32">
        <v>0</v>
      </c>
      <c r="P125" s="32"/>
      <c r="Q125" s="32"/>
      <c r="R125" s="32" t="s">
        <v>283</v>
      </c>
      <c r="S125" s="32"/>
      <c r="T125" s="32" t="s">
        <v>95</v>
      </c>
      <c r="U125" s="39"/>
      <c r="V125" s="59" t="str">
        <f ca="1"/>
        <v xml:space="preserve"> </v>
      </c>
      <c r="AA125" s="42"/>
      <c r="AB125" s="42"/>
      <c r="AC125" s="42"/>
      <c r="AD125" s="42"/>
      <c r="AE125" s="42"/>
      <c r="AF125" s="42"/>
      <c r="AG125" s="42"/>
      <c r="AH125" s="42"/>
      <c r="AI125" s="42"/>
      <c r="AJ125" s="42"/>
      <c r="AK125" s="42"/>
      <c r="AL125" s="42"/>
      <c r="AM125" s="42"/>
      <c r="AN125" s="42"/>
      <c r="AO125" s="42"/>
    </row>
    <row r="126" spans="2:41" x14ac:dyDescent="0.45">
      <c r="B126" s="75" cm="1">
        <f t="array" aca="1" ref="B126" ca="1">filesize(Folder&amp;Tests[[#This Row],[FileName]])</f>
        <v>38</v>
      </c>
      <c r="C126" s="45">
        <v>112</v>
      </c>
      <c r="D126" s="33" t="s">
        <v>136</v>
      </c>
      <c r="E126" s="32" t="b">
        <v>1</v>
      </c>
      <c r="F126" s="34" t="s">
        <v>94</v>
      </c>
      <c r="G126" s="34" t="b">
        <v>0</v>
      </c>
      <c r="H126" s="34" t="s">
        <v>94</v>
      </c>
      <c r="I126" s="34" t="s">
        <v>94</v>
      </c>
      <c r="J126" s="34" t="b">
        <v>1</v>
      </c>
      <c r="K126" s="34"/>
      <c r="L126" s="32">
        <v>1</v>
      </c>
      <c r="M126" s="32">
        <v>1</v>
      </c>
      <c r="N126" s="32">
        <v>0</v>
      </c>
      <c r="O126" s="32">
        <v>0</v>
      </c>
      <c r="P126" s="32"/>
      <c r="Q126" s="32"/>
      <c r="R126" s="32" t="s">
        <v>308</v>
      </c>
      <c r="S126" s="32"/>
      <c r="T126" s="32" t="s">
        <v>95</v>
      </c>
      <c r="U126" s="39" t="s">
        <v>99</v>
      </c>
      <c r="V126" s="59" t="str">
        <f ca="1"/>
        <v xml:space="preserve"> </v>
      </c>
      <c r="AA126" s="42"/>
      <c r="AB126" s="42"/>
      <c r="AC126" s="42"/>
      <c r="AD126" s="42"/>
      <c r="AE126" s="42"/>
      <c r="AF126" s="42"/>
      <c r="AG126" s="42"/>
      <c r="AH126" s="42"/>
      <c r="AI126" s="42"/>
      <c r="AJ126" s="42"/>
      <c r="AK126" s="42"/>
      <c r="AL126" s="42"/>
      <c r="AM126" s="42"/>
      <c r="AN126" s="42"/>
      <c r="AO126" s="42"/>
    </row>
    <row r="127" spans="2:41" x14ac:dyDescent="0.45">
      <c r="B127" s="75" cm="1">
        <f t="array" aca="1" ref="B127" ca="1">filesize(Folder&amp;Tests[[#This Row],[FileName]])</f>
        <v>5</v>
      </c>
      <c r="C127" s="45">
        <v>113</v>
      </c>
      <c r="D127" s="33" t="s">
        <v>111</v>
      </c>
      <c r="E127" s="32" t="b">
        <v>1</v>
      </c>
      <c r="F127" s="34" t="s">
        <v>94</v>
      </c>
      <c r="G127" s="34" t="b">
        <v>0</v>
      </c>
      <c r="H127" s="34" t="s">
        <v>94</v>
      </c>
      <c r="I127" s="34" t="s">
        <v>94</v>
      </c>
      <c r="J127" s="34" t="b">
        <v>1</v>
      </c>
      <c r="K127" s="34"/>
      <c r="L127" s="32">
        <v>1</v>
      </c>
      <c r="M127" s="32">
        <v>1</v>
      </c>
      <c r="N127" s="32">
        <v>0</v>
      </c>
      <c r="O127" s="32">
        <v>0</v>
      </c>
      <c r="P127" s="32"/>
      <c r="Q127" s="32"/>
      <c r="R127" s="32"/>
      <c r="S127" s="32"/>
      <c r="T127" s="32" t="s">
        <v>95</v>
      </c>
      <c r="U127" s="39"/>
      <c r="V127" s="59" t="str">
        <f ca="1"/>
        <v xml:space="preserve"> </v>
      </c>
      <c r="AA127" s="42"/>
      <c r="AB127" s="42"/>
      <c r="AC127" s="42"/>
      <c r="AD127" s="42"/>
      <c r="AE127" s="42"/>
      <c r="AF127" s="42"/>
      <c r="AG127" s="42"/>
      <c r="AH127" s="42"/>
      <c r="AI127" s="42"/>
      <c r="AJ127" s="42"/>
      <c r="AK127" s="42"/>
      <c r="AL127" s="42"/>
      <c r="AM127" s="42"/>
      <c r="AN127" s="42"/>
      <c r="AO127" s="42"/>
    </row>
    <row r="128" spans="2:41" x14ac:dyDescent="0.45">
      <c r="B128" s="75" cm="1">
        <f t="array" aca="1" ref="B128" ca="1">filesize(Folder&amp;Tests[[#This Row],[FileName]])</f>
        <v>13</v>
      </c>
      <c r="C128" s="45">
        <v>114</v>
      </c>
      <c r="D128" s="33" t="s">
        <v>115</v>
      </c>
      <c r="E128" s="32" t="b">
        <v>1</v>
      </c>
      <c r="F128" s="34" t="s">
        <v>94</v>
      </c>
      <c r="G128" s="34" t="b">
        <v>0</v>
      </c>
      <c r="H128" s="34" t="s">
        <v>94</v>
      </c>
      <c r="I128" s="34" t="s">
        <v>94</v>
      </c>
      <c r="J128" s="34" t="b">
        <v>1</v>
      </c>
      <c r="K128" s="34"/>
      <c r="L128" s="32">
        <v>1</v>
      </c>
      <c r="M128" s="32">
        <v>1</v>
      </c>
      <c r="N128" s="32">
        <v>0</v>
      </c>
      <c r="O128" s="32">
        <v>0</v>
      </c>
      <c r="P128" s="32"/>
      <c r="Q128" s="32"/>
      <c r="R128" s="32" t="s">
        <v>309</v>
      </c>
      <c r="S128" s="32"/>
      <c r="T128" s="32" t="s">
        <v>95</v>
      </c>
      <c r="U128" s="39"/>
      <c r="V128" s="59" t="str">
        <f ca="1"/>
        <v xml:space="preserve"> </v>
      </c>
      <c r="AA128" s="42"/>
      <c r="AB128" s="42"/>
      <c r="AC128" s="42"/>
      <c r="AD128" s="42"/>
      <c r="AE128" s="42"/>
      <c r="AF128" s="42"/>
      <c r="AG128" s="42"/>
      <c r="AH128" s="42"/>
      <c r="AI128" s="42"/>
      <c r="AJ128" s="42"/>
      <c r="AK128" s="42"/>
      <c r="AL128" s="42"/>
      <c r="AM128" s="42"/>
      <c r="AN128" s="42"/>
      <c r="AO128" s="42"/>
    </row>
    <row r="129" spans="2:41" x14ac:dyDescent="0.45">
      <c r="B129" s="75" cm="1">
        <f t="array" aca="1" ref="B129" ca="1">filesize(Folder&amp;Tests[[#This Row],[FileName]])</f>
        <v>48</v>
      </c>
      <c r="C129" s="45">
        <v>115</v>
      </c>
      <c r="D129" s="33" t="s">
        <v>131</v>
      </c>
      <c r="E129" s="32" t="b">
        <v>1</v>
      </c>
      <c r="F129" s="34" t="s">
        <v>94</v>
      </c>
      <c r="G129" s="34" t="b">
        <v>0</v>
      </c>
      <c r="H129" s="34" t="s">
        <v>94</v>
      </c>
      <c r="I129" s="34" t="s">
        <v>94</v>
      </c>
      <c r="J129" s="34" t="b">
        <v>1</v>
      </c>
      <c r="K129" s="34"/>
      <c r="L129" s="32">
        <v>1</v>
      </c>
      <c r="M129" s="32">
        <v>1</v>
      </c>
      <c r="N129" s="32">
        <v>0</v>
      </c>
      <c r="O129" s="32">
        <v>0</v>
      </c>
      <c r="P129" s="32"/>
      <c r="Q129" s="32"/>
      <c r="R129" s="32"/>
      <c r="S129" s="32"/>
      <c r="T129" s="32" t="s">
        <v>95</v>
      </c>
      <c r="U129" s="39"/>
      <c r="V129" s="59" t="str">
        <f ca="1"/>
        <v xml:space="preserve"> </v>
      </c>
      <c r="AA129" s="42"/>
      <c r="AB129" s="42"/>
      <c r="AC129" s="42"/>
      <c r="AD129" s="42"/>
      <c r="AE129" s="42"/>
      <c r="AF129" s="42"/>
      <c r="AG129" s="42"/>
      <c r="AH129" s="42"/>
      <c r="AI129" s="42"/>
      <c r="AJ129" s="42"/>
      <c r="AK129" s="42"/>
      <c r="AL129" s="42"/>
      <c r="AM129" s="42"/>
      <c r="AN129" s="42"/>
      <c r="AO129" s="42"/>
    </row>
    <row r="130" spans="2:41" x14ac:dyDescent="0.45">
      <c r="B130" s="75" cm="1">
        <f t="array" aca="1" ref="B130" ca="1">filesize(Folder&amp;Tests[[#This Row],[FileName]])</f>
        <v>37</v>
      </c>
      <c r="C130" s="45">
        <v>116</v>
      </c>
      <c r="D130" s="33" t="s">
        <v>134</v>
      </c>
      <c r="E130" s="32" t="b">
        <v>1</v>
      </c>
      <c r="F130" s="34" t="s">
        <v>94</v>
      </c>
      <c r="G130" s="34" t="b">
        <v>0</v>
      </c>
      <c r="H130" s="34" t="s">
        <v>94</v>
      </c>
      <c r="I130" s="34" t="s">
        <v>94</v>
      </c>
      <c r="J130" s="34" t="b">
        <v>1</v>
      </c>
      <c r="K130" s="34"/>
      <c r="L130" s="32">
        <v>1</v>
      </c>
      <c r="M130" s="32">
        <v>1</v>
      </c>
      <c r="N130" s="32">
        <v>0</v>
      </c>
      <c r="O130" s="32">
        <v>0</v>
      </c>
      <c r="P130" s="32"/>
      <c r="Q130" s="32"/>
      <c r="R130" s="32"/>
      <c r="S130" s="32"/>
      <c r="T130" s="32" t="s">
        <v>95</v>
      </c>
      <c r="U130" s="39"/>
      <c r="V130" s="59" t="str">
        <f ca="1"/>
        <v xml:space="preserve"> </v>
      </c>
      <c r="AA130" s="42"/>
      <c r="AB130" s="42"/>
      <c r="AC130" s="42"/>
      <c r="AD130" s="42"/>
      <c r="AE130" s="42"/>
      <c r="AF130" s="42"/>
      <c r="AG130" s="42"/>
      <c r="AH130" s="42"/>
      <c r="AI130" s="42"/>
      <c r="AJ130" s="42"/>
      <c r="AK130" s="42"/>
      <c r="AL130" s="42"/>
      <c r="AM130" s="42"/>
      <c r="AN130" s="42"/>
      <c r="AO130" s="42"/>
    </row>
    <row r="131" spans="2:41" x14ac:dyDescent="0.45">
      <c r="B131" s="75" cm="1">
        <f t="array" aca="1" ref="B131" ca="1">filesize(Folder&amp;Tests[[#This Row],[FileName]])</f>
        <v>6223</v>
      </c>
      <c r="C131" s="45">
        <v>117</v>
      </c>
      <c r="D131" s="33" t="s">
        <v>184</v>
      </c>
      <c r="E131" s="32" t="b">
        <v>1</v>
      </c>
      <c r="F131" s="34" t="s">
        <v>94</v>
      </c>
      <c r="G131" s="34" t="b">
        <v>0</v>
      </c>
      <c r="H131" s="34" t="s">
        <v>286</v>
      </c>
      <c r="I131" s="34" t="s">
        <v>94</v>
      </c>
      <c r="J131" s="34" t="b">
        <v>1</v>
      </c>
      <c r="K131" s="34"/>
      <c r="L131" s="32">
        <v>1</v>
      </c>
      <c r="M131" s="32">
        <v>1</v>
      </c>
      <c r="N131" s="32">
        <v>20</v>
      </c>
      <c r="O131" s="32">
        <v>0</v>
      </c>
      <c r="P131" s="32"/>
      <c r="Q131" s="32"/>
      <c r="R131" s="32"/>
      <c r="S131" s="32"/>
      <c r="T131" s="32" t="s">
        <v>95</v>
      </c>
      <c r="U131" s="37" t="s">
        <v>334</v>
      </c>
      <c r="V131" s="59" t="str">
        <f ca="1"/>
        <v xml:space="preserve"> </v>
      </c>
      <c r="AA131" s="42"/>
      <c r="AB131" s="42"/>
      <c r="AC131" s="42"/>
      <c r="AD131" s="42"/>
      <c r="AE131" s="42"/>
      <c r="AF131" s="42"/>
      <c r="AG131" s="42"/>
      <c r="AH131" s="42"/>
      <c r="AI131" s="42"/>
      <c r="AJ131" s="42"/>
      <c r="AK131" s="42"/>
      <c r="AL131" s="42"/>
      <c r="AM131" s="42"/>
      <c r="AN131" s="42"/>
      <c r="AO131" s="42"/>
    </row>
    <row r="132" spans="2:41" x14ac:dyDescent="0.45">
      <c r="B132" s="75" cm="1">
        <f t="array" aca="1" ref="B132" ca="1">filesize(Folder&amp;Tests[[#This Row],[FileName]])</f>
        <v>107847</v>
      </c>
      <c r="C132" s="45">
        <v>118</v>
      </c>
      <c r="D132" s="33" t="s">
        <v>188</v>
      </c>
      <c r="E132" s="32" t="b">
        <v>0</v>
      </c>
      <c r="F132" s="34" t="s">
        <v>94</v>
      </c>
      <c r="G132" s="34" t="b">
        <v>0</v>
      </c>
      <c r="H132" s="34" t="s">
        <v>94</v>
      </c>
      <c r="I132" s="34" t="s">
        <v>94</v>
      </c>
      <c r="J132" s="34" t="b">
        <v>1</v>
      </c>
      <c r="K132" s="34"/>
      <c r="L132" s="32">
        <v>5112</v>
      </c>
      <c r="M132" s="32">
        <v>1</v>
      </c>
      <c r="N132" s="32">
        <v>3</v>
      </c>
      <c r="O132" s="32">
        <v>0</v>
      </c>
      <c r="P132" s="32"/>
      <c r="Q132" s="32"/>
      <c r="R132" s="32"/>
      <c r="S132" s="32"/>
      <c r="T132" s="32" t="s">
        <v>95</v>
      </c>
      <c r="U132" s="37" t="s">
        <v>335</v>
      </c>
      <c r="V132" s="59" t="str">
        <f ca="1"/>
        <v xml:space="preserve"> </v>
      </c>
      <c r="AA132" s="42"/>
      <c r="AB132" s="42"/>
      <c r="AC132" s="42"/>
      <c r="AD132" s="42"/>
      <c r="AE132" s="42"/>
      <c r="AF132" s="42"/>
      <c r="AG132" s="42"/>
      <c r="AH132" s="42"/>
      <c r="AI132" s="42"/>
      <c r="AJ132" s="42"/>
      <c r="AK132" s="42"/>
      <c r="AL132" s="42"/>
      <c r="AM132" s="42"/>
      <c r="AN132" s="42"/>
      <c r="AO132" s="42"/>
    </row>
    <row r="133" spans="2:41" x14ac:dyDescent="0.45">
      <c r="B133" s="75" cm="1">
        <f t="array" aca="1" ref="B133" ca="1">filesize(Folder&amp;Tests[[#This Row],[FileName]])</f>
        <v>113183</v>
      </c>
      <c r="C133" s="45">
        <v>119</v>
      </c>
      <c r="D133" s="33" t="s">
        <v>189</v>
      </c>
      <c r="E133" s="32" t="b">
        <v>1</v>
      </c>
      <c r="F133" s="34" t="s">
        <v>94</v>
      </c>
      <c r="G133" s="34" t="b">
        <v>0</v>
      </c>
      <c r="H133" s="34" t="s">
        <v>94</v>
      </c>
      <c r="I133" s="34" t="s">
        <v>94</v>
      </c>
      <c r="J133" s="34" t="b">
        <v>1</v>
      </c>
      <c r="K133" s="34"/>
      <c r="L133" s="32">
        <v>1</v>
      </c>
      <c r="M133" s="32">
        <v>1</v>
      </c>
      <c r="N133" s="32">
        <v>0</v>
      </c>
      <c r="O133" s="32">
        <v>0</v>
      </c>
      <c r="P133" s="32"/>
      <c r="Q133" s="32"/>
      <c r="R133" s="32"/>
      <c r="S133" s="32"/>
      <c r="T133" s="32" t="s">
        <v>95</v>
      </c>
      <c r="U133" s="39"/>
      <c r="V133" s="59" t="str">
        <f ca="1"/>
        <v xml:space="preserve"> </v>
      </c>
      <c r="AA133" s="42"/>
      <c r="AB133" s="42"/>
      <c r="AC133" s="42"/>
      <c r="AD133" s="42"/>
      <c r="AE133" s="42"/>
      <c r="AF133" s="42"/>
      <c r="AG133" s="42"/>
      <c r="AH133" s="42"/>
      <c r="AI133" s="42"/>
      <c r="AJ133" s="42"/>
      <c r="AK133" s="42"/>
      <c r="AL133" s="42"/>
      <c r="AM133" s="42"/>
      <c r="AN133" s="42"/>
      <c r="AO133" s="42"/>
    </row>
    <row r="134" spans="2:41" x14ac:dyDescent="0.45">
      <c r="B134" s="75" cm="1">
        <f t="array" aca="1" ref="B134" ca="1">filesize(Folder&amp;Tests[[#This Row],[FileName]])</f>
        <v>20802</v>
      </c>
      <c r="C134" s="45">
        <v>120</v>
      </c>
      <c r="D134" s="33" t="s">
        <v>185</v>
      </c>
      <c r="E134" s="32" t="b">
        <v>1</v>
      </c>
      <c r="F134" s="34" t="s">
        <v>94</v>
      </c>
      <c r="G134" s="34" t="b">
        <v>0</v>
      </c>
      <c r="H134" s="34" t="s">
        <v>94</v>
      </c>
      <c r="I134" s="34" t="s">
        <v>94</v>
      </c>
      <c r="J134" s="34" t="b">
        <v>1</v>
      </c>
      <c r="K134" s="34"/>
      <c r="L134" s="32">
        <v>1</v>
      </c>
      <c r="M134" s="32">
        <v>1</v>
      </c>
      <c r="N134" s="32">
        <v>0</v>
      </c>
      <c r="O134" s="32">
        <v>0</v>
      </c>
      <c r="P134" s="32"/>
      <c r="Q134" s="32"/>
      <c r="R134" s="32"/>
      <c r="S134" s="32"/>
      <c r="T134" s="32" t="s">
        <v>95</v>
      </c>
      <c r="U134" s="39" t="s">
        <v>336</v>
      </c>
      <c r="V134" s="59" t="str">
        <f ca="1"/>
        <v xml:space="preserve"> </v>
      </c>
      <c r="AA134" s="42"/>
      <c r="AB134" s="42"/>
      <c r="AC134" s="42"/>
      <c r="AD134" s="42"/>
      <c r="AE134" s="42"/>
      <c r="AF134" s="42"/>
      <c r="AG134" s="42"/>
      <c r="AH134" s="42"/>
      <c r="AI134" s="42"/>
      <c r="AJ134" s="42"/>
      <c r="AK134" s="42"/>
      <c r="AL134" s="42"/>
      <c r="AM134" s="42"/>
      <c r="AN134" s="42"/>
      <c r="AO134" s="42"/>
    </row>
    <row r="135" spans="2:41" x14ac:dyDescent="0.45">
      <c r="B135" s="75" cm="1">
        <f t="array" aca="1" ref="B135" ca="1">filesize(Folder&amp;Tests[[#This Row],[FileName]])</f>
        <v>123637</v>
      </c>
      <c r="C135" s="45">
        <v>121</v>
      </c>
      <c r="D135" s="33" t="s">
        <v>190</v>
      </c>
      <c r="E135" s="32" t="b">
        <v>1</v>
      </c>
      <c r="F135" s="34" t="s">
        <v>94</v>
      </c>
      <c r="G135" s="34" t="b">
        <v>0</v>
      </c>
      <c r="H135" s="34" t="s">
        <v>307</v>
      </c>
      <c r="I135" s="34" t="s">
        <v>94</v>
      </c>
      <c r="J135" s="34" t="b">
        <v>1</v>
      </c>
      <c r="K135" s="34"/>
      <c r="L135" s="32">
        <v>1</v>
      </c>
      <c r="M135" s="32">
        <v>1</v>
      </c>
      <c r="N135" s="32">
        <v>20</v>
      </c>
      <c r="O135" s="32">
        <v>0</v>
      </c>
      <c r="P135" s="32"/>
      <c r="Q135" s="32"/>
      <c r="R135" s="32"/>
      <c r="S135" s="32"/>
      <c r="T135" s="32" t="s">
        <v>95</v>
      </c>
      <c r="U135" s="39"/>
      <c r="V135" s="59" t="str">
        <f ca="1"/>
        <v xml:space="preserve"> </v>
      </c>
      <c r="AA135" s="42"/>
      <c r="AB135" s="42"/>
      <c r="AC135" s="42"/>
      <c r="AD135" s="42"/>
      <c r="AE135" s="42"/>
      <c r="AF135" s="42"/>
      <c r="AG135" s="42"/>
      <c r="AH135" s="42"/>
      <c r="AI135" s="42"/>
      <c r="AJ135" s="42"/>
      <c r="AK135" s="42"/>
      <c r="AL135" s="42"/>
      <c r="AM135" s="42"/>
      <c r="AN135" s="42"/>
      <c r="AO135" s="42"/>
    </row>
    <row r="136" spans="2:41" x14ac:dyDescent="0.45">
      <c r="B136" s="75" cm="1">
        <f t="array" aca="1" ref="B136" ca="1">filesize(Folder&amp;Tests[[#This Row],[FileName]])</f>
        <v>253987</v>
      </c>
      <c r="C136" s="45">
        <v>122</v>
      </c>
      <c r="D136" s="33" t="s">
        <v>194</v>
      </c>
      <c r="E136" s="32" t="b">
        <v>1</v>
      </c>
      <c r="F136" s="34" t="s">
        <v>94</v>
      </c>
      <c r="G136" s="34" t="b">
        <v>0</v>
      </c>
      <c r="H136" s="34" t="s">
        <v>94</v>
      </c>
      <c r="I136" s="34" t="s">
        <v>94</v>
      </c>
      <c r="J136" s="34" t="b">
        <v>1</v>
      </c>
      <c r="K136" s="34"/>
      <c r="L136" s="32">
        <v>1</v>
      </c>
      <c r="M136" s="32">
        <v>1</v>
      </c>
      <c r="N136" s="32">
        <v>0</v>
      </c>
      <c r="O136" s="32">
        <v>0</v>
      </c>
      <c r="P136" s="32"/>
      <c r="Q136" s="32"/>
      <c r="R136" s="32"/>
      <c r="S136" s="32"/>
      <c r="T136" s="32" t="s">
        <v>95</v>
      </c>
      <c r="U136" s="37" t="s">
        <v>203</v>
      </c>
      <c r="V136" s="59" t="str">
        <f ca="1"/>
        <v xml:space="preserve"> </v>
      </c>
      <c r="AA136" s="42"/>
      <c r="AB136" s="42"/>
      <c r="AC136" s="42"/>
      <c r="AD136" s="42"/>
      <c r="AE136" s="42"/>
      <c r="AF136" s="42"/>
      <c r="AG136" s="42"/>
      <c r="AH136" s="42"/>
      <c r="AI136" s="42"/>
      <c r="AJ136" s="42"/>
      <c r="AK136" s="42"/>
      <c r="AL136" s="42"/>
      <c r="AM136" s="42"/>
      <c r="AN136" s="42"/>
      <c r="AO136" s="42"/>
    </row>
    <row r="137" spans="2:41" x14ac:dyDescent="0.45">
      <c r="B137" s="75" cm="1">
        <f t="array" aca="1" ref="B137" ca="1">filesize(Folder&amp;Tests[[#This Row],[FileName]])</f>
        <v>793574</v>
      </c>
      <c r="C137" s="45">
        <v>123</v>
      </c>
      <c r="D137" s="33" t="s">
        <v>199</v>
      </c>
      <c r="E137" s="32" t="b">
        <v>1</v>
      </c>
      <c r="F137" s="34" t="s">
        <v>94</v>
      </c>
      <c r="G137" s="34" t="b">
        <v>0</v>
      </c>
      <c r="H137" s="34" t="s">
        <v>307</v>
      </c>
      <c r="I137" s="34" t="s">
        <v>94</v>
      </c>
      <c r="J137" s="34" t="b">
        <v>1</v>
      </c>
      <c r="K137" s="34"/>
      <c r="L137" s="32">
        <v>7580</v>
      </c>
      <c r="M137" s="32">
        <v>1</v>
      </c>
      <c r="N137" s="32">
        <v>0</v>
      </c>
      <c r="O137" s="32">
        <v>0</v>
      </c>
      <c r="P137" s="32"/>
      <c r="Q137" s="32"/>
      <c r="R137" s="32"/>
      <c r="S137" s="32"/>
      <c r="T137" s="32" t="s">
        <v>95</v>
      </c>
      <c r="U137" s="39"/>
      <c r="V137" s="59" t="str">
        <f ca="1"/>
        <v xml:space="preserve"> </v>
      </c>
      <c r="AA137" s="42"/>
      <c r="AB137" s="42"/>
      <c r="AC137" s="42"/>
      <c r="AD137" s="42"/>
      <c r="AE137" s="42"/>
      <c r="AF137" s="42"/>
      <c r="AG137" s="42"/>
      <c r="AH137" s="42"/>
      <c r="AI137" s="42"/>
      <c r="AJ137" s="42"/>
      <c r="AK137" s="42"/>
      <c r="AL137" s="42"/>
      <c r="AM137" s="42"/>
      <c r="AN137" s="42"/>
      <c r="AO137" s="42"/>
    </row>
    <row r="138" spans="2:41" x14ac:dyDescent="0.45">
      <c r="B138" s="75" cm="1">
        <f t="array" aca="1" ref="B138" ca="1">filesize(Folder&amp;Tests[[#This Row],[FileName]])</f>
        <v>32</v>
      </c>
      <c r="C138" s="45">
        <v>124</v>
      </c>
      <c r="D138" s="33" t="s">
        <v>311</v>
      </c>
      <c r="E138" s="32" t="b">
        <v>0</v>
      </c>
      <c r="F138" s="34"/>
      <c r="G138" s="34" t="b">
        <v>0</v>
      </c>
      <c r="H138" s="34"/>
      <c r="I138" s="34"/>
      <c r="J138" s="34" t="b">
        <v>1</v>
      </c>
      <c r="K138" s="34"/>
      <c r="L138" s="32">
        <v>1</v>
      </c>
      <c r="M138" s="32">
        <v>1</v>
      </c>
      <c r="N138" s="32">
        <v>0</v>
      </c>
      <c r="O138" s="32">
        <v>0</v>
      </c>
      <c r="P138" s="32"/>
      <c r="Q138" s="32"/>
      <c r="R138" s="32"/>
      <c r="S138" s="32"/>
      <c r="T138" s="32"/>
      <c r="U138" s="39"/>
      <c r="V138" s="59" t="str">
        <f ca="1"/>
        <v xml:space="preserve"> </v>
      </c>
      <c r="AA138" s="42"/>
      <c r="AB138" s="42"/>
      <c r="AC138" s="42"/>
      <c r="AD138" s="42"/>
      <c r="AE138" s="42"/>
      <c r="AF138" s="42"/>
      <c r="AG138" s="42"/>
      <c r="AH138" s="42"/>
      <c r="AI138" s="42"/>
      <c r="AJ138" s="42"/>
      <c r="AK138" s="42"/>
      <c r="AL138" s="42"/>
      <c r="AM138" s="42"/>
      <c r="AN138" s="42"/>
      <c r="AO138" s="42"/>
    </row>
    <row r="139" spans="2:41" x14ac:dyDescent="0.45">
      <c r="B139" s="75" cm="1">
        <f t="array" aca="1" ref="B139" ca="1">filesize(Folder&amp;Tests[[#This Row],[FileName]])</f>
        <v>37</v>
      </c>
      <c r="C139" s="45">
        <v>125</v>
      </c>
      <c r="D139" s="33" t="s">
        <v>314</v>
      </c>
      <c r="E139" s="32" t="b">
        <v>1</v>
      </c>
      <c r="F139" s="34"/>
      <c r="G139" s="34" t="b">
        <v>0</v>
      </c>
      <c r="H139" s="34"/>
      <c r="I139" s="34"/>
      <c r="J139" s="34" t="b">
        <v>1</v>
      </c>
      <c r="K139" s="34"/>
      <c r="L139" s="32">
        <v>1</v>
      </c>
      <c r="M139" s="32">
        <v>1</v>
      </c>
      <c r="N139" s="32">
        <v>5</v>
      </c>
      <c r="O139" s="32">
        <v>4</v>
      </c>
      <c r="P139" s="32"/>
      <c r="Q139" s="32"/>
      <c r="R139" s="32"/>
      <c r="S139" s="32"/>
      <c r="T139" s="32"/>
      <c r="U139" s="39"/>
      <c r="V139" s="59" t="str">
        <f ca="1"/>
        <v xml:space="preserve"> </v>
      </c>
      <c r="AA139" s="42"/>
      <c r="AB139" s="42"/>
      <c r="AC139" s="42"/>
      <c r="AD139" s="42"/>
      <c r="AE139" s="42"/>
      <c r="AF139" s="42"/>
      <c r="AG139" s="42"/>
      <c r="AH139" s="42"/>
      <c r="AI139" s="42"/>
      <c r="AJ139" s="42"/>
      <c r="AK139" s="42"/>
      <c r="AL139" s="42"/>
      <c r="AM139" s="42"/>
      <c r="AN139" s="42"/>
      <c r="AO139" s="42"/>
    </row>
    <row r="140" spans="2:41" x14ac:dyDescent="0.45">
      <c r="B140" s="75" cm="1">
        <f t="array" aca="1" ref="B140" ca="1">filesize(Folder&amp;Tests[[#This Row],[FileName]])</f>
        <v>37</v>
      </c>
      <c r="C140" s="45">
        <v>126</v>
      </c>
      <c r="D140" s="33" t="s">
        <v>315</v>
      </c>
      <c r="E140" s="32" t="b">
        <v>0</v>
      </c>
      <c r="F140" s="34" t="b">
        <v>0</v>
      </c>
      <c r="G140" s="34" t="b">
        <v>0</v>
      </c>
      <c r="H140" s="34"/>
      <c r="I140" s="34"/>
      <c r="J140" s="34" t="b">
        <v>1</v>
      </c>
      <c r="K140" s="34"/>
      <c r="L140" s="32">
        <v>1</v>
      </c>
      <c r="M140" s="32">
        <v>1</v>
      </c>
      <c r="N140" s="32">
        <v>0</v>
      </c>
      <c r="O140" s="32">
        <v>0</v>
      </c>
      <c r="P140" s="32"/>
      <c r="Q140" s="32"/>
      <c r="R140" s="32"/>
      <c r="S140" s="32"/>
      <c r="T140" s="32"/>
      <c r="U140" s="39"/>
      <c r="V140" s="59" t="str">
        <f ca="1"/>
        <v xml:space="preserve"> </v>
      </c>
      <c r="AA140" s="42"/>
      <c r="AB140" s="42"/>
      <c r="AC140" s="42"/>
      <c r="AD140" s="42"/>
      <c r="AE140" s="42"/>
      <c r="AF140" s="42"/>
      <c r="AG140" s="42"/>
      <c r="AH140" s="42"/>
      <c r="AI140" s="42"/>
      <c r="AJ140" s="42"/>
      <c r="AK140" s="42"/>
      <c r="AL140" s="42"/>
      <c r="AM140" s="42"/>
      <c r="AN140" s="42"/>
      <c r="AO140" s="42"/>
    </row>
    <row r="141" spans="2:41" x14ac:dyDescent="0.45">
      <c r="B141" s="75" cm="1">
        <f t="array" aca="1" ref="B141" ca="1">filesize(Folder&amp;Tests[[#This Row],[FileName]])</f>
        <v>37</v>
      </c>
      <c r="C141" s="45">
        <v>127</v>
      </c>
      <c r="D141" s="33" t="s">
        <v>315</v>
      </c>
      <c r="E141" s="32" t="b">
        <v>0</v>
      </c>
      <c r="F141" s="34"/>
      <c r="G141" s="34" t="b">
        <v>0</v>
      </c>
      <c r="H141" s="34"/>
      <c r="I141" s="34"/>
      <c r="J141" s="34" t="b">
        <v>1</v>
      </c>
      <c r="K141" s="34"/>
      <c r="L141" s="32">
        <v>1</v>
      </c>
      <c r="M141" s="32">
        <v>1</v>
      </c>
      <c r="N141" s="32">
        <v>0</v>
      </c>
      <c r="O141" s="32">
        <v>0</v>
      </c>
      <c r="P141" s="32"/>
      <c r="Q141" s="32"/>
      <c r="R141" s="32"/>
      <c r="S141" s="32"/>
      <c r="T141" s="32"/>
      <c r="U141" s="39"/>
      <c r="V141" s="59" t="str">
        <f ca="1"/>
        <v xml:space="preserve"> </v>
      </c>
      <c r="AA141" s="42"/>
      <c r="AB141" s="42"/>
      <c r="AC141" s="42"/>
      <c r="AD141" s="42"/>
      <c r="AE141" s="42"/>
      <c r="AF141" s="42"/>
      <c r="AG141" s="42"/>
      <c r="AH141" s="42"/>
      <c r="AI141" s="42"/>
      <c r="AJ141" s="42"/>
      <c r="AK141" s="42"/>
      <c r="AL141" s="42"/>
      <c r="AM141" s="42"/>
      <c r="AN141" s="42"/>
      <c r="AO141" s="42"/>
    </row>
    <row r="142" spans="2:41" x14ac:dyDescent="0.45">
      <c r="B142" s="75" cm="1">
        <f t="array" aca="1" ref="B142" ca="1">filesize(Folder&amp;Tests[[#This Row],[FileName]])</f>
        <v>8215444</v>
      </c>
      <c r="C142" s="45">
        <v>128</v>
      </c>
      <c r="D142" s="33" t="s">
        <v>201</v>
      </c>
      <c r="E142" s="32" t="s">
        <v>204</v>
      </c>
      <c r="F142" s="34" t="s">
        <v>94</v>
      </c>
      <c r="G142" s="34" t="b">
        <v>0</v>
      </c>
      <c r="H142" s="34" t="s">
        <v>94</v>
      </c>
      <c r="I142" s="34" t="s">
        <v>94</v>
      </c>
      <c r="J142" s="34" t="b">
        <v>1</v>
      </c>
      <c r="K142" s="34"/>
      <c r="L142" s="32">
        <v>1</v>
      </c>
      <c r="M142" s="32">
        <v>1</v>
      </c>
      <c r="N142" s="32">
        <v>0</v>
      </c>
      <c r="O142" s="32">
        <v>0</v>
      </c>
      <c r="P142" s="32"/>
      <c r="Q142" s="32"/>
      <c r="R142" s="32"/>
      <c r="S142" s="32"/>
      <c r="T142" s="32" t="s">
        <v>95</v>
      </c>
      <c r="U142" s="39"/>
      <c r="V142" s="59" t="str">
        <f ca="1"/>
        <v xml:space="preserve"> </v>
      </c>
      <c r="AA142" s="42"/>
      <c r="AB142" s="42"/>
      <c r="AC142" s="42"/>
      <c r="AD142" s="42"/>
      <c r="AE142" s="42"/>
      <c r="AF142" s="42"/>
      <c r="AG142" s="42"/>
      <c r="AH142" s="42"/>
      <c r="AI142" s="42"/>
      <c r="AJ142" s="42"/>
      <c r="AK142" s="42"/>
      <c r="AL142" s="42"/>
      <c r="AM142" s="42"/>
      <c r="AN142" s="42"/>
      <c r="AO142" s="42"/>
    </row>
    <row r="143" spans="2:41" x14ac:dyDescent="0.45">
      <c r="B143" s="75" cm="1">
        <f t="array" aca="1" ref="B143" ca="1">filesize(Folder&amp;Tests[[#This Row],[FileName]])</f>
        <v>300056</v>
      </c>
      <c r="C143" s="45">
        <v>129</v>
      </c>
      <c r="D143" s="33" t="s">
        <v>195</v>
      </c>
      <c r="E143" s="32" t="b">
        <v>1</v>
      </c>
      <c r="F143" s="34" t="s">
        <v>94</v>
      </c>
      <c r="G143" s="34" t="b">
        <v>0</v>
      </c>
      <c r="H143" s="34" t="s">
        <v>286</v>
      </c>
      <c r="I143" s="34" t="s">
        <v>94</v>
      </c>
      <c r="J143" s="34" t="b">
        <v>1</v>
      </c>
      <c r="K143" s="34"/>
      <c r="L143" s="32">
        <v>1</v>
      </c>
      <c r="M143" s="32">
        <v>1</v>
      </c>
      <c r="N143" s="32">
        <v>2</v>
      </c>
      <c r="O143" s="32">
        <v>0</v>
      </c>
      <c r="P143" s="32"/>
      <c r="Q143" s="32"/>
      <c r="R143" s="32"/>
      <c r="S143" s="32"/>
      <c r="T143" s="32" t="s">
        <v>95</v>
      </c>
      <c r="U143" s="39"/>
      <c r="V143" s="59" t="str">
        <f ca="1"/>
        <v xml:space="preserve"> </v>
      </c>
      <c r="AA143" s="42"/>
      <c r="AB143" s="42"/>
      <c r="AC143" s="42"/>
      <c r="AD143" s="42"/>
      <c r="AE143" s="42"/>
      <c r="AF143" s="42"/>
      <c r="AG143" s="42"/>
      <c r="AH143" s="42"/>
      <c r="AI143" s="42"/>
      <c r="AJ143" s="42"/>
      <c r="AK143" s="42"/>
      <c r="AL143" s="42"/>
      <c r="AM143" s="42"/>
      <c r="AN143" s="42"/>
      <c r="AO143" s="42"/>
    </row>
    <row r="144" spans="2:41" x14ac:dyDescent="0.45">
      <c r="B144" s="75" cm="1">
        <f t="array" aca="1" ref="B144" ca="1">filesize(Folder&amp;Tests[[#This Row],[FileName]])</f>
        <v>300056</v>
      </c>
      <c r="C144" s="45">
        <v>130</v>
      </c>
      <c r="D144" s="33" t="s">
        <v>195</v>
      </c>
      <c r="E144" s="32" t="b">
        <v>0</v>
      </c>
      <c r="F144" s="34"/>
      <c r="G144" s="34" t="b">
        <v>0</v>
      </c>
      <c r="H144" s="34"/>
      <c r="I144" s="34"/>
      <c r="J144" s="34" t="b">
        <v>1</v>
      </c>
      <c r="K144" s="34"/>
      <c r="L144" s="32">
        <v>1</v>
      </c>
      <c r="M144" s="32">
        <v>1</v>
      </c>
      <c r="N144" s="32">
        <v>0</v>
      </c>
      <c r="O144" s="32">
        <v>0</v>
      </c>
      <c r="P144" s="32"/>
      <c r="Q144" s="32"/>
      <c r="R144" s="32"/>
      <c r="S144" s="32"/>
      <c r="T144" s="32"/>
      <c r="U144" s="39"/>
      <c r="V144" s="59" t="str">
        <f ca="1"/>
        <v xml:space="preserve"> </v>
      </c>
      <c r="AA144" s="42"/>
      <c r="AB144" s="42"/>
      <c r="AC144" s="42"/>
      <c r="AD144" s="42"/>
      <c r="AE144" s="42"/>
      <c r="AF144" s="42"/>
      <c r="AG144" s="42"/>
      <c r="AH144" s="42"/>
      <c r="AI144" s="42"/>
      <c r="AJ144" s="42"/>
      <c r="AK144" s="42"/>
      <c r="AL144" s="42"/>
      <c r="AM144" s="42"/>
      <c r="AN144" s="42"/>
      <c r="AO144" s="42"/>
    </row>
    <row r="145" spans="2:41" x14ac:dyDescent="0.45">
      <c r="B145" s="75" cm="1">
        <f t="array" aca="1" ref="B145" ca="1">filesize(Folder&amp;Tests[[#This Row],[FileName]])</f>
        <v>220027</v>
      </c>
      <c r="C145" s="45">
        <v>131</v>
      </c>
      <c r="D145" s="33" t="s">
        <v>193</v>
      </c>
      <c r="E145" s="32" t="b">
        <v>1</v>
      </c>
      <c r="F145" s="34" t="s">
        <v>94</v>
      </c>
      <c r="G145" s="34" t="b">
        <v>0</v>
      </c>
      <c r="H145" s="34" t="s">
        <v>286</v>
      </c>
      <c r="I145" s="34" t="s">
        <v>94</v>
      </c>
      <c r="J145" s="34" t="b">
        <v>1</v>
      </c>
      <c r="K145" s="34"/>
      <c r="L145" s="32">
        <v>1</v>
      </c>
      <c r="M145" s="32">
        <v>1</v>
      </c>
      <c r="N145" s="32">
        <v>3</v>
      </c>
      <c r="O145" s="32">
        <v>0</v>
      </c>
      <c r="P145" s="32"/>
      <c r="Q145" s="32"/>
      <c r="R145" s="32"/>
      <c r="S145" s="32"/>
      <c r="T145" s="32" t="s">
        <v>95</v>
      </c>
      <c r="U145" s="39"/>
      <c r="V145" s="59" t="str">
        <f ca="1"/>
        <v xml:space="preserve"> </v>
      </c>
      <c r="AA145" s="42"/>
      <c r="AB145" s="42"/>
      <c r="AC145" s="42"/>
      <c r="AD145" s="42"/>
      <c r="AE145" s="42"/>
      <c r="AF145" s="42"/>
      <c r="AG145" s="42"/>
      <c r="AH145" s="42"/>
      <c r="AI145" s="42"/>
      <c r="AJ145" s="42"/>
      <c r="AK145" s="42"/>
      <c r="AL145" s="42"/>
      <c r="AM145" s="42"/>
      <c r="AN145" s="42"/>
      <c r="AO145" s="42"/>
    </row>
    <row r="146" spans="2:41" x14ac:dyDescent="0.45">
      <c r="B146" s="75" cm="1">
        <f t="array" aca="1" ref="B146" ca="1">filesize(Folder&amp;Tests[[#This Row],[FileName]])</f>
        <v>354</v>
      </c>
      <c r="C146" s="45">
        <v>132</v>
      </c>
      <c r="D146" s="33" t="s">
        <v>350</v>
      </c>
      <c r="E146" s="32" t="b">
        <v>1</v>
      </c>
      <c r="F146" s="34"/>
      <c r="G146" s="34" t="b">
        <v>0</v>
      </c>
      <c r="H146" s="34" t="s">
        <v>286</v>
      </c>
      <c r="I146" s="34"/>
      <c r="J146" s="34" t="b">
        <v>1</v>
      </c>
      <c r="K146" s="34">
        <v>1</v>
      </c>
      <c r="L146" s="32">
        <v>2</v>
      </c>
      <c r="M146" s="32">
        <v>2</v>
      </c>
      <c r="N146" s="32">
        <v>2</v>
      </c>
      <c r="O146" s="32">
        <v>2</v>
      </c>
      <c r="P146" s="32"/>
      <c r="Q146" s="32"/>
      <c r="R146" s="32"/>
      <c r="S146" s="32"/>
      <c r="T146" s="32"/>
      <c r="U146" s="39"/>
      <c r="V146" s="59" t="str">
        <f ca="1"/>
        <v xml:space="preserve"> </v>
      </c>
      <c r="AA146" s="42"/>
      <c r="AB146" s="42"/>
      <c r="AC146" s="42"/>
      <c r="AD146" s="42"/>
      <c r="AE146" s="42"/>
      <c r="AF146" s="42"/>
      <c r="AG146" s="42"/>
      <c r="AH146" s="42"/>
      <c r="AI146" s="42"/>
      <c r="AJ146" s="42"/>
      <c r="AK146" s="42"/>
      <c r="AL146" s="42"/>
      <c r="AM146" s="42"/>
      <c r="AN146" s="42"/>
      <c r="AO146" s="42"/>
    </row>
    <row r="147" spans="2:41" x14ac:dyDescent="0.45">
      <c r="B147" s="75" cm="1">
        <f t="array" aca="1" ref="B147" ca="1">filesize(Folder&amp;Tests[[#This Row],[FileName]])</f>
        <v>216</v>
      </c>
      <c r="C147" s="45">
        <v>133</v>
      </c>
      <c r="D147" s="33" t="s">
        <v>351</v>
      </c>
      <c r="E147" s="32" t="b">
        <v>1</v>
      </c>
      <c r="F147" s="34"/>
      <c r="G147" s="34"/>
      <c r="H147" s="34"/>
      <c r="I147" s="34"/>
      <c r="J147" s="34"/>
      <c r="K147" s="34">
        <v>1</v>
      </c>
      <c r="L147" s="32">
        <v>2</v>
      </c>
      <c r="M147" s="32">
        <v>1</v>
      </c>
      <c r="N147" s="32">
        <v>3</v>
      </c>
      <c r="O147" s="32">
        <v>0</v>
      </c>
      <c r="P147" s="32"/>
      <c r="Q147" s="32"/>
      <c r="R147" s="32"/>
      <c r="S147" s="32"/>
      <c r="T147" s="32"/>
      <c r="U147" s="39"/>
      <c r="V147" s="59" t="str">
        <f ca="1"/>
        <v xml:space="preserve"> </v>
      </c>
      <c r="AA147" s="42"/>
      <c r="AB147" s="42"/>
      <c r="AC147" s="42"/>
      <c r="AD147" s="42"/>
      <c r="AE147" s="42"/>
      <c r="AF147" s="42"/>
      <c r="AG147" s="42"/>
      <c r="AH147" s="42"/>
      <c r="AI147" s="42"/>
      <c r="AJ147" s="42"/>
      <c r="AK147" s="42"/>
      <c r="AL147" s="42"/>
      <c r="AM147" s="42"/>
      <c r="AN147" s="42"/>
      <c r="AO147" s="42"/>
    </row>
    <row r="148" spans="2:41" x14ac:dyDescent="0.45">
      <c r="B148" s="75" cm="1">
        <f t="array" aca="1" ref="B148" ca="1">filesize(Folder&amp;Tests[[#This Row],[FileName]])</f>
        <v>41</v>
      </c>
      <c r="C148" s="45">
        <v>134</v>
      </c>
      <c r="D148" s="33" t="s">
        <v>139</v>
      </c>
      <c r="E148" s="32"/>
      <c r="F148" s="34"/>
      <c r="G148" s="34"/>
      <c r="H148" s="34"/>
      <c r="I148" s="34"/>
      <c r="J148" s="34" t="b">
        <v>0</v>
      </c>
      <c r="K148" s="34">
        <v>4</v>
      </c>
      <c r="L148" s="32">
        <v>5</v>
      </c>
      <c r="M148" s="32">
        <v>1</v>
      </c>
      <c r="N148" s="32">
        <v>0</v>
      </c>
      <c r="O148" s="32">
        <v>0</v>
      </c>
      <c r="P148" s="32"/>
      <c r="Q148" s="32"/>
      <c r="R148" s="32"/>
      <c r="S148" s="32"/>
      <c r="T148" s="32"/>
      <c r="U148" s="39"/>
      <c r="V148" s="59" t="str">
        <f ca="1"/>
        <v xml:space="preserve"> </v>
      </c>
      <c r="AA148" s="42"/>
      <c r="AB148" s="42"/>
      <c r="AC148" s="42"/>
      <c r="AD148" s="42"/>
      <c r="AE148" s="42"/>
      <c r="AF148" s="42"/>
      <c r="AG148" s="42"/>
      <c r="AH148" s="42"/>
      <c r="AI148" s="42"/>
      <c r="AJ148" s="42"/>
      <c r="AK148" s="42"/>
      <c r="AL148" s="42"/>
      <c r="AM148" s="42"/>
      <c r="AN148" s="42"/>
      <c r="AO148" s="42"/>
    </row>
    <row r="149" spans="2:41" x14ac:dyDescent="0.45">
      <c r="B149" s="75" cm="1">
        <f t="array" aca="1" ref="B149" ca="1">filesize(Folder&amp;Tests[[#This Row],[FileName]])</f>
        <v>37</v>
      </c>
      <c r="C149" s="45">
        <v>135</v>
      </c>
      <c r="D149" s="33" t="s">
        <v>353</v>
      </c>
      <c r="E149" s="32"/>
      <c r="F149" s="34">
        <v>1</v>
      </c>
      <c r="G149" s="34"/>
      <c r="H149" s="34"/>
      <c r="I149" s="34"/>
      <c r="J149" s="34"/>
      <c r="K149" s="34"/>
      <c r="L149" s="32"/>
      <c r="M149" s="32"/>
      <c r="N149" s="32"/>
      <c r="O149" s="32"/>
      <c r="P149" s="32"/>
      <c r="Q149" s="32"/>
      <c r="R149" s="32"/>
      <c r="S149" s="32"/>
      <c r="T149" s="32"/>
      <c r="U149" s="39"/>
      <c r="V149" s="59" t="str">
        <f ca="1"/>
        <v xml:space="preserve"> </v>
      </c>
      <c r="AA149" s="42"/>
      <c r="AB149" s="42"/>
      <c r="AC149" s="42"/>
      <c r="AD149" s="42"/>
      <c r="AE149" s="42"/>
      <c r="AF149" s="42"/>
      <c r="AG149" s="42"/>
      <c r="AH149" s="42"/>
      <c r="AI149" s="42"/>
      <c r="AJ149" s="42"/>
      <c r="AK149" s="42"/>
      <c r="AL149" s="42"/>
      <c r="AM149" s="42"/>
      <c r="AN149" s="42"/>
      <c r="AO149" s="42"/>
    </row>
    <row r="150" spans="2:41" x14ac:dyDescent="0.45">
      <c r="B150" s="75" cm="1">
        <f t="array" aca="1" ref="B150" ca="1">filesize(Folder&amp;Tests[[#This Row],[FileName]])</f>
        <v>37</v>
      </c>
      <c r="C150" s="45">
        <v>136</v>
      </c>
      <c r="D150" s="33" t="s">
        <v>353</v>
      </c>
      <c r="E150" s="32"/>
      <c r="F150" s="44" t="s">
        <v>354</v>
      </c>
      <c r="G150" s="34"/>
      <c r="H150" s="34"/>
      <c r="I150" s="34"/>
      <c r="J150" s="34"/>
      <c r="K150" s="34"/>
      <c r="L150" s="32"/>
      <c r="M150" s="32"/>
      <c r="N150" s="32"/>
      <c r="O150" s="32"/>
      <c r="P150" s="32"/>
      <c r="Q150" s="32"/>
      <c r="R150" s="32"/>
      <c r="S150" s="32"/>
      <c r="T150" s="32"/>
      <c r="U150" s="39"/>
      <c r="V150" s="59" t="str">
        <f ca="1"/>
        <v xml:space="preserve"> </v>
      </c>
      <c r="AA150" s="42"/>
      <c r="AB150" s="42"/>
      <c r="AC150" s="42"/>
      <c r="AD150" s="42"/>
      <c r="AE150" s="42"/>
      <c r="AF150" s="42"/>
      <c r="AG150" s="42"/>
      <c r="AH150" s="42"/>
      <c r="AI150" s="42"/>
      <c r="AJ150" s="42"/>
      <c r="AK150" s="42"/>
      <c r="AL150" s="42"/>
      <c r="AM150" s="42"/>
      <c r="AN150" s="42"/>
      <c r="AO150" s="42"/>
    </row>
    <row r="151" spans="2:41" x14ac:dyDescent="0.45">
      <c r="B151" s="75" cm="1">
        <f t="array" aca="1" ref="B151" ca="1">filesize(Folder&amp;Tests[[#This Row],[FileName]])</f>
        <v>37</v>
      </c>
      <c r="C151" s="45">
        <v>137</v>
      </c>
      <c r="D151" s="33" t="s">
        <v>353</v>
      </c>
      <c r="E151" s="32"/>
      <c r="F151" s="34"/>
      <c r="G151" s="34"/>
      <c r="H151" s="34"/>
      <c r="I151" s="34"/>
      <c r="J151" s="34"/>
      <c r="K151" s="34"/>
      <c r="L151" s="32"/>
      <c r="M151" s="32"/>
      <c r="N151" s="32"/>
      <c r="O151" s="32">
        <v>-1</v>
      </c>
      <c r="P151" s="32"/>
      <c r="Q151" s="32"/>
      <c r="R151" s="32"/>
      <c r="S151" s="32"/>
      <c r="T151" s="32"/>
      <c r="U151" s="39"/>
      <c r="V151" s="59" t="str">
        <f ca="1"/>
        <v xml:space="preserve"> </v>
      </c>
      <c r="AA151" s="42"/>
      <c r="AB151" s="42"/>
      <c r="AC151" s="42"/>
      <c r="AD151" s="42"/>
      <c r="AE151" s="42"/>
      <c r="AF151" s="42"/>
      <c r="AG151" s="42"/>
      <c r="AH151" s="42"/>
      <c r="AI151" s="42"/>
      <c r="AJ151" s="42"/>
      <c r="AK151" s="42"/>
      <c r="AL151" s="42"/>
      <c r="AM151" s="42"/>
      <c r="AN151" s="42"/>
      <c r="AO151" s="42"/>
    </row>
    <row r="152" spans="2:41" x14ac:dyDescent="0.45">
      <c r="B152" s="75" cm="1">
        <f t="array" aca="1" ref="B152" ca="1">filesize(Folder&amp;Tests[[#This Row],[FileName]])</f>
        <v>37</v>
      </c>
      <c r="C152" s="45">
        <v>138</v>
      </c>
      <c r="D152" s="33" t="s">
        <v>353</v>
      </c>
      <c r="E152" s="32"/>
      <c r="F152" s="34"/>
      <c r="G152" s="34"/>
      <c r="H152" s="34"/>
      <c r="I152" s="34"/>
      <c r="J152" s="34"/>
      <c r="K152" s="34"/>
      <c r="L152" s="32"/>
      <c r="M152" s="32"/>
      <c r="N152" s="32">
        <v>-1</v>
      </c>
      <c r="O152" s="32"/>
      <c r="P152" s="32"/>
      <c r="Q152" s="32"/>
      <c r="R152" s="32"/>
      <c r="S152" s="32"/>
      <c r="T152" s="32"/>
      <c r="U152" s="39"/>
      <c r="V152" s="59" t="str">
        <f ca="1"/>
        <v xml:space="preserve"> </v>
      </c>
      <c r="AA152" s="42"/>
      <c r="AB152" s="42"/>
      <c r="AC152" s="42"/>
      <c r="AD152" s="42"/>
      <c r="AE152" s="42"/>
      <c r="AF152" s="42"/>
      <c r="AG152" s="42"/>
      <c r="AH152" s="42"/>
      <c r="AI152" s="42"/>
      <c r="AJ152" s="42"/>
      <c r="AK152" s="42"/>
      <c r="AL152" s="42"/>
      <c r="AM152" s="42"/>
      <c r="AN152" s="42"/>
      <c r="AO152" s="42"/>
    </row>
    <row r="153" spans="2:41" x14ac:dyDescent="0.45">
      <c r="B153" s="75" cm="1">
        <f t="array" aca="1" ref="B153" ca="1">filesize(Folder&amp;Tests[[#This Row],[FileName]])</f>
        <v>37</v>
      </c>
      <c r="C153" s="45">
        <v>139</v>
      </c>
      <c r="D153" s="33" t="s">
        <v>353</v>
      </c>
      <c r="E153" s="32"/>
      <c r="F153" s="34"/>
      <c r="G153" s="34"/>
      <c r="H153" s="34"/>
      <c r="I153" s="34"/>
      <c r="J153" s="34"/>
      <c r="K153" s="34"/>
      <c r="L153" s="32"/>
      <c r="M153" s="32"/>
      <c r="N153" s="32"/>
      <c r="O153" s="32"/>
      <c r="P153" s="32"/>
      <c r="Q153" s="32"/>
      <c r="R153" s="32"/>
      <c r="S153" s="32"/>
      <c r="T153" s="32" t="s">
        <v>355</v>
      </c>
      <c r="U153" s="39"/>
      <c r="V153" s="59" t="str">
        <f ca="1"/>
        <v xml:space="preserve"> </v>
      </c>
      <c r="AA153" s="42"/>
      <c r="AB153" s="42"/>
      <c r="AC153" s="42"/>
      <c r="AD153" s="42"/>
      <c r="AE153" s="42"/>
      <c r="AF153" s="42"/>
      <c r="AG153" s="42"/>
      <c r="AH153" s="42"/>
      <c r="AI153" s="42"/>
      <c r="AJ153" s="42"/>
      <c r="AK153" s="42"/>
      <c r="AL153" s="42"/>
      <c r="AM153" s="42"/>
      <c r="AN153" s="42"/>
      <c r="AO153" s="42"/>
    </row>
    <row r="154" spans="2:41" x14ac:dyDescent="0.45">
      <c r="B154" s="75" cm="1">
        <f t="array" aca="1" ref="B154" ca="1">filesize(Folder&amp;Tests[[#This Row],[FileName]])</f>
        <v>37</v>
      </c>
      <c r="C154" s="45">
        <v>140</v>
      </c>
      <c r="D154" s="33" t="s">
        <v>353</v>
      </c>
      <c r="E154" s="32" t="s">
        <v>204</v>
      </c>
      <c r="F154" s="34" t="s">
        <v>96</v>
      </c>
      <c r="G154" s="34"/>
      <c r="H154" s="34"/>
      <c r="I154" s="34"/>
      <c r="J154" s="34"/>
      <c r="K154" s="34"/>
      <c r="L154" s="32"/>
      <c r="M154" s="32"/>
      <c r="N154" s="32"/>
      <c r="O154" s="32"/>
      <c r="P154" s="32"/>
      <c r="Q154" s="32"/>
      <c r="R154" s="32"/>
      <c r="S154" s="32"/>
      <c r="T154" s="32" t="s">
        <v>96</v>
      </c>
      <c r="U154" s="39"/>
      <c r="V154" s="59" t="str">
        <f ca="1"/>
        <v xml:space="preserve"> </v>
      </c>
      <c r="AA154" s="42"/>
      <c r="AB154" s="42"/>
      <c r="AC154" s="42"/>
      <c r="AD154" s="42"/>
      <c r="AE154" s="42"/>
      <c r="AF154" s="42"/>
      <c r="AG154" s="42"/>
      <c r="AH154" s="42"/>
      <c r="AI154" s="42"/>
      <c r="AJ154" s="42"/>
      <c r="AK154" s="42"/>
      <c r="AL154" s="42"/>
      <c r="AM154" s="42"/>
      <c r="AN154" s="42"/>
      <c r="AO154" s="42"/>
    </row>
    <row r="155" spans="2:41" x14ac:dyDescent="0.45">
      <c r="B155" s="75" cm="1">
        <f t="array" aca="1" ref="B155" ca="1">filesize(Folder&amp;Tests[[#This Row],[FileName]])</f>
        <v>37</v>
      </c>
      <c r="C155" s="45">
        <v>141</v>
      </c>
      <c r="D155" s="33" t="s">
        <v>353</v>
      </c>
      <c r="E155" s="32"/>
      <c r="F155" s="34"/>
      <c r="G155" s="34"/>
      <c r="H155" s="34"/>
      <c r="I155" s="34"/>
      <c r="J155" s="34"/>
      <c r="K155" s="34"/>
      <c r="L155" s="32"/>
      <c r="M155" s="32">
        <v>-1</v>
      </c>
      <c r="N155" s="32"/>
      <c r="O155" s="32"/>
      <c r="P155" s="32"/>
      <c r="Q155" s="32"/>
      <c r="R155" s="32"/>
      <c r="S155" s="32"/>
      <c r="T155" s="32"/>
      <c r="U155" s="39"/>
      <c r="V155" s="59" t="str">
        <f ca="1"/>
        <v xml:space="preserve"> </v>
      </c>
      <c r="AA155" s="42"/>
      <c r="AB155" s="42"/>
      <c r="AC155" s="42"/>
      <c r="AD155" s="42"/>
      <c r="AE155" s="42"/>
      <c r="AF155" s="42"/>
      <c r="AG155" s="42"/>
      <c r="AH155" s="42"/>
      <c r="AI155" s="42"/>
      <c r="AJ155" s="42"/>
      <c r="AK155" s="42"/>
      <c r="AL155" s="42"/>
      <c r="AM155" s="42"/>
      <c r="AN155" s="42"/>
      <c r="AO155" s="42"/>
    </row>
    <row r="156" spans="2:41" x14ac:dyDescent="0.45">
      <c r="B156" s="75" cm="1">
        <f t="array" aca="1" ref="B156" ca="1">filesize(Folder&amp;Tests[[#This Row],[FileName]])</f>
        <v>37</v>
      </c>
      <c r="C156" s="45">
        <v>142</v>
      </c>
      <c r="D156" s="33" t="s">
        <v>353</v>
      </c>
      <c r="E156" s="32"/>
      <c r="F156" s="34"/>
      <c r="G156" s="34"/>
      <c r="H156" s="34"/>
      <c r="I156" s="34"/>
      <c r="J156" s="34"/>
      <c r="K156" s="34"/>
      <c r="L156" s="32">
        <v>-1</v>
      </c>
      <c r="M156" s="32"/>
      <c r="N156" s="32"/>
      <c r="O156" s="32"/>
      <c r="P156" s="32"/>
      <c r="Q156" s="32"/>
      <c r="R156" s="32"/>
      <c r="S156" s="32"/>
      <c r="T156" s="32"/>
      <c r="U156" s="39"/>
      <c r="V156" s="59" t="str">
        <f ca="1"/>
        <v xml:space="preserve"> </v>
      </c>
      <c r="AA156" s="42"/>
      <c r="AB156" s="42"/>
      <c r="AC156" s="42"/>
      <c r="AD156" s="42"/>
      <c r="AE156" s="42"/>
      <c r="AF156" s="42"/>
      <c r="AG156" s="42"/>
      <c r="AH156" s="42"/>
      <c r="AI156" s="42"/>
      <c r="AJ156" s="42"/>
      <c r="AK156" s="42"/>
      <c r="AL156" s="42"/>
      <c r="AM156" s="42"/>
      <c r="AN156" s="42"/>
      <c r="AO156" s="42"/>
    </row>
    <row r="157" spans="2:41" x14ac:dyDescent="0.45">
      <c r="B157" s="75" cm="1">
        <f t="array" aca="1" ref="B157" ca="1">filesize(Folder&amp;Tests[[#This Row],[FileName]])</f>
        <v>37</v>
      </c>
      <c r="C157" s="45">
        <v>143</v>
      </c>
      <c r="D157" s="33" t="s">
        <v>353</v>
      </c>
      <c r="E157" s="32"/>
      <c r="F157" s="34"/>
      <c r="G157" s="34"/>
      <c r="H157" s="34"/>
      <c r="I157" s="34" t="s">
        <v>356</v>
      </c>
      <c r="J157" s="34"/>
      <c r="K157" s="34"/>
      <c r="L157" s="32"/>
      <c r="M157" s="32"/>
      <c r="N157" s="32"/>
      <c r="O157" s="32"/>
      <c r="P157" s="32"/>
      <c r="Q157" s="32"/>
      <c r="R157" s="32"/>
      <c r="S157" s="32"/>
      <c r="T157" s="32"/>
      <c r="U157" s="39"/>
      <c r="V157" s="59" t="str">
        <f ca="1"/>
        <v xml:space="preserve"> </v>
      </c>
      <c r="AA157" s="42"/>
      <c r="AB157" s="42"/>
      <c r="AC157" s="42"/>
      <c r="AD157" s="42"/>
      <c r="AE157" s="42"/>
      <c r="AF157" s="42"/>
      <c r="AG157" s="42"/>
      <c r="AH157" s="42"/>
      <c r="AI157" s="42"/>
      <c r="AJ157" s="42"/>
      <c r="AK157" s="42"/>
      <c r="AL157" s="42"/>
      <c r="AM157" s="42"/>
      <c r="AN157" s="42"/>
      <c r="AO157" s="42"/>
    </row>
    <row r="158" spans="2:41" x14ac:dyDescent="0.45">
      <c r="B158" s="75" cm="1">
        <f t="array" aca="1" ref="B158" ca="1">filesize(Folder&amp;Tests[[#This Row],[FileName]])</f>
        <v>37</v>
      </c>
      <c r="C158" s="45">
        <v>144</v>
      </c>
      <c r="D158" s="33" t="s">
        <v>353</v>
      </c>
      <c r="E158" s="32"/>
      <c r="F158" s="34"/>
      <c r="G158" s="34"/>
      <c r="H158" s="34"/>
      <c r="I158" s="34"/>
      <c r="J158" s="34"/>
      <c r="K158" s="34">
        <v>-1</v>
      </c>
      <c r="L158" s="32"/>
      <c r="M158" s="32"/>
      <c r="N158" s="32"/>
      <c r="O158" s="32"/>
      <c r="P158" s="32"/>
      <c r="Q158" s="32"/>
      <c r="R158" s="32"/>
      <c r="S158" s="32"/>
      <c r="T158" s="32"/>
      <c r="U158" s="39"/>
      <c r="V158" s="59" t="str">
        <f ca="1"/>
        <v xml:space="preserve"> </v>
      </c>
      <c r="AA158" s="42"/>
      <c r="AB158" s="42"/>
      <c r="AC158" s="42"/>
      <c r="AD158" s="42"/>
      <c r="AE158" s="42"/>
      <c r="AF158" s="42"/>
      <c r="AG158" s="42"/>
      <c r="AH158" s="42"/>
      <c r="AI158" s="42"/>
      <c r="AJ158" s="42"/>
      <c r="AK158" s="42"/>
      <c r="AL158" s="42"/>
      <c r="AM158" s="42"/>
      <c r="AN158" s="42"/>
      <c r="AO158" s="42"/>
    </row>
    <row r="159" spans="2:41" x14ac:dyDescent="0.45">
      <c r="B159" s="75" cm="1">
        <f t="array" aca="1" ref="B159" ca="1">filesize(Folder&amp;Tests[[#This Row],[FileName]])</f>
        <v>37</v>
      </c>
      <c r="C159" s="45">
        <v>145</v>
      </c>
      <c r="D159" s="33" t="s">
        <v>353</v>
      </c>
      <c r="E159" s="32"/>
      <c r="F159" s="34"/>
      <c r="G159" s="34"/>
      <c r="H159" s="34"/>
      <c r="I159" s="34"/>
      <c r="J159" s="34"/>
      <c r="K159" s="34"/>
      <c r="L159" s="32"/>
      <c r="M159" s="32"/>
      <c r="N159" s="32"/>
      <c r="O159" s="32"/>
      <c r="P159" s="32"/>
      <c r="Q159" s="32"/>
      <c r="R159" s="32"/>
      <c r="S159" s="32" t="s">
        <v>357</v>
      </c>
      <c r="T159" s="32"/>
      <c r="U159" s="39"/>
      <c r="V159" s="59" t="str">
        <f ca="1"/>
        <v xml:space="preserve"> </v>
      </c>
      <c r="AA159" s="42"/>
      <c r="AB159" s="42"/>
      <c r="AC159" s="42"/>
      <c r="AD159" s="42"/>
      <c r="AE159" s="42"/>
      <c r="AF159" s="42"/>
      <c r="AG159" s="42"/>
      <c r="AH159" s="42"/>
      <c r="AI159" s="42"/>
      <c r="AJ159" s="42"/>
      <c r="AK159" s="42"/>
      <c r="AL159" s="42"/>
      <c r="AM159" s="42"/>
      <c r="AN159" s="42"/>
      <c r="AO159" s="42"/>
    </row>
    <row r="160" spans="2:41" x14ac:dyDescent="0.45">
      <c r="B160" s="75" cm="1">
        <f t="array" aca="1" ref="B160" ca="1">filesize(Folder&amp;Tests[[#This Row],[FileName]])</f>
        <v>37</v>
      </c>
      <c r="C160" s="45">
        <v>146</v>
      </c>
      <c r="D160" s="33" t="s">
        <v>353</v>
      </c>
      <c r="E160" s="32" t="s">
        <v>357</v>
      </c>
      <c r="F160" s="34"/>
      <c r="G160" s="34"/>
      <c r="H160" s="34"/>
      <c r="I160" s="34"/>
      <c r="J160" s="34"/>
      <c r="K160" s="34"/>
      <c r="L160" s="32"/>
      <c r="M160" s="32"/>
      <c r="N160" s="32"/>
      <c r="O160" s="32"/>
      <c r="P160" s="32"/>
      <c r="Q160" s="32"/>
      <c r="R160" s="32"/>
      <c r="S160" s="32"/>
      <c r="T160" s="32"/>
      <c r="U160" s="39"/>
      <c r="V160" s="59" t="str">
        <f ca="1"/>
        <v xml:space="preserve"> </v>
      </c>
      <c r="AA160" s="42"/>
      <c r="AB160" s="42"/>
      <c r="AC160" s="42"/>
      <c r="AD160" s="42"/>
      <c r="AE160" s="42"/>
      <c r="AF160" s="42"/>
      <c r="AG160" s="42"/>
      <c r="AH160" s="42"/>
      <c r="AI160" s="42"/>
      <c r="AJ160" s="42"/>
      <c r="AK160" s="42"/>
      <c r="AL160" s="42"/>
      <c r="AM160" s="42"/>
      <c r="AN160" s="42"/>
      <c r="AO160" s="42"/>
    </row>
    <row r="161" spans="2:41" x14ac:dyDescent="0.45">
      <c r="B161" s="75" cm="1">
        <f t="array" aca="1" ref="B161" ca="1">filesize(Folder&amp;Tests[[#This Row],[FileName]])</f>
        <v>37</v>
      </c>
      <c r="C161" s="45">
        <v>147</v>
      </c>
      <c r="D161" s="33" t="s">
        <v>353</v>
      </c>
      <c r="E161" s="32" t="s">
        <v>357</v>
      </c>
      <c r="F161" s="34"/>
      <c r="G161" s="34"/>
      <c r="H161" s="34"/>
      <c r="I161" s="34"/>
      <c r="J161" s="34"/>
      <c r="K161" s="34"/>
      <c r="L161" s="32"/>
      <c r="M161" s="32"/>
      <c r="N161" s="32"/>
      <c r="O161" s="32"/>
      <c r="P161" s="32"/>
      <c r="Q161" s="32"/>
      <c r="R161" s="32"/>
      <c r="S161" s="32"/>
      <c r="T161" s="32"/>
      <c r="U161" s="39"/>
      <c r="V161" s="59" t="str">
        <f ca="1"/>
        <v xml:space="preserve"> </v>
      </c>
      <c r="AA161" s="42"/>
      <c r="AB161" s="42"/>
      <c r="AC161" s="42"/>
      <c r="AD161" s="42"/>
      <c r="AE161" s="42"/>
      <c r="AF161" s="42"/>
      <c r="AG161" s="42"/>
      <c r="AH161" s="42"/>
      <c r="AI161" s="42"/>
      <c r="AJ161" s="42"/>
      <c r="AK161" s="42"/>
      <c r="AL161" s="42"/>
      <c r="AM161" s="42"/>
      <c r="AN161" s="42"/>
      <c r="AO161" s="42"/>
    </row>
    <row r="162" spans="2:41" x14ac:dyDescent="0.45">
      <c r="B162" s="75" cm="1">
        <f t="array" aca="1" ref="B162" ca="1">filesize(Folder&amp;Tests[[#This Row],[FileName]])</f>
        <v>37</v>
      </c>
      <c r="C162" s="45">
        <v>148</v>
      </c>
      <c r="D162" s="33" t="s">
        <v>353</v>
      </c>
      <c r="E162" s="32" t="s">
        <v>357</v>
      </c>
      <c r="F162" s="34"/>
      <c r="G162" s="34"/>
      <c r="H162" s="34"/>
      <c r="I162" s="34"/>
      <c r="J162" s="34"/>
      <c r="K162" s="34"/>
      <c r="L162" s="32"/>
      <c r="M162" s="32"/>
      <c r="N162" s="32"/>
      <c r="O162" s="32"/>
      <c r="P162" s="32"/>
      <c r="Q162" s="32"/>
      <c r="R162" s="32"/>
      <c r="S162" s="32"/>
      <c r="T162" s="32"/>
      <c r="U162" s="39"/>
      <c r="V162" s="59" t="str">
        <f ca="1"/>
        <v xml:space="preserve"> </v>
      </c>
      <c r="AA162" s="42"/>
      <c r="AB162" s="42"/>
      <c r="AC162" s="42"/>
      <c r="AD162" s="42"/>
      <c r="AE162" s="42"/>
      <c r="AF162" s="42"/>
      <c r="AG162" s="42"/>
      <c r="AH162" s="42"/>
      <c r="AI162" s="42"/>
      <c r="AJ162" s="42"/>
      <c r="AK162" s="42"/>
      <c r="AL162" s="42"/>
      <c r="AM162" s="42"/>
      <c r="AN162" s="42"/>
      <c r="AO162" s="42"/>
    </row>
    <row r="163" spans="2:41" x14ac:dyDescent="0.45">
      <c r="B163" s="75" cm="1">
        <f t="array" aca="1" ref="B163" ca="1">filesize(Folder&amp;Tests[[#This Row],[FileName]])</f>
        <v>37</v>
      </c>
      <c r="C163" s="45">
        <v>149</v>
      </c>
      <c r="D163" s="33" t="s">
        <v>353</v>
      </c>
      <c r="E163" s="32" t="s">
        <v>358</v>
      </c>
      <c r="F163" s="34"/>
      <c r="G163" s="34"/>
      <c r="H163" s="34"/>
      <c r="I163" s="34"/>
      <c r="J163" s="34"/>
      <c r="K163" s="34"/>
      <c r="L163" s="32"/>
      <c r="M163" s="32"/>
      <c r="N163" s="32"/>
      <c r="O163" s="32"/>
      <c r="P163" s="32"/>
      <c r="Q163" s="32"/>
      <c r="R163" s="32"/>
      <c r="S163" s="32"/>
      <c r="T163" s="32"/>
      <c r="U163" s="39"/>
      <c r="V163" s="59" t="str">
        <f ca="1"/>
        <v xml:space="preserve"> </v>
      </c>
      <c r="AA163" s="42"/>
      <c r="AB163" s="42"/>
      <c r="AC163" s="42"/>
      <c r="AD163" s="42"/>
      <c r="AE163" s="42"/>
      <c r="AF163" s="42"/>
      <c r="AG163" s="42"/>
      <c r="AH163" s="42"/>
      <c r="AI163" s="42"/>
      <c r="AJ163" s="42"/>
      <c r="AK163" s="42"/>
      <c r="AL163" s="42"/>
      <c r="AM163" s="42"/>
      <c r="AN163" s="42"/>
      <c r="AO163" s="42"/>
    </row>
    <row r="164" spans="2:41" x14ac:dyDescent="0.45">
      <c r="B164" s="75" cm="1">
        <f t="array" aca="1" ref="B164" ca="1">filesize(Folder&amp;Tests[[#This Row],[FileName]])</f>
        <v>37</v>
      </c>
      <c r="C164" s="45">
        <v>150</v>
      </c>
      <c r="D164" s="33" t="s">
        <v>353</v>
      </c>
      <c r="E164" s="32"/>
      <c r="F164" s="44" t="s">
        <v>359</v>
      </c>
      <c r="G164" s="34"/>
      <c r="H164" s="34"/>
      <c r="I164" s="34"/>
      <c r="J164" s="34"/>
      <c r="K164" s="34"/>
      <c r="L164" s="32"/>
      <c r="M164" s="32"/>
      <c r="N164" s="32"/>
      <c r="O164" s="32"/>
      <c r="P164" s="32"/>
      <c r="Q164" s="32"/>
      <c r="R164" s="32"/>
      <c r="S164" s="32"/>
      <c r="T164" s="32"/>
      <c r="U164" s="39"/>
      <c r="V164" s="59" t="str">
        <f ca="1"/>
        <v xml:space="preserve"> </v>
      </c>
      <c r="AA164" s="42"/>
      <c r="AB164" s="42"/>
      <c r="AC164" s="42"/>
      <c r="AD164" s="42"/>
      <c r="AE164" s="42"/>
      <c r="AF164" s="42"/>
      <c r="AG164" s="42"/>
      <c r="AH164" s="42"/>
      <c r="AI164" s="42"/>
      <c r="AJ164" s="42"/>
      <c r="AK164" s="42"/>
      <c r="AL164" s="42"/>
      <c r="AM164" s="42"/>
      <c r="AN164" s="42"/>
      <c r="AO164" s="42"/>
    </row>
    <row r="165" spans="2:41" x14ac:dyDescent="0.45">
      <c r="B165" s="75" cm="1">
        <f t="array" aca="1" ref="B165" ca="1">filesize(Folder&amp;Tests[[#This Row],[FileName]])</f>
        <v>37</v>
      </c>
      <c r="C165" s="45">
        <v>151</v>
      </c>
      <c r="D165" s="33" t="s">
        <v>353</v>
      </c>
      <c r="E165" s="32" t="s">
        <v>214</v>
      </c>
      <c r="F165" s="34"/>
      <c r="G165" s="34"/>
      <c r="H165" s="34"/>
      <c r="I165" s="34"/>
      <c r="J165" s="34"/>
      <c r="K165" s="34"/>
      <c r="L165" s="32"/>
      <c r="M165" s="32"/>
      <c r="N165" s="32"/>
      <c r="O165" s="32"/>
      <c r="P165" s="32">
        <v>2</v>
      </c>
      <c r="Q165" s="32"/>
      <c r="R165" s="32"/>
      <c r="S165" s="32"/>
      <c r="T165" s="32"/>
      <c r="U165" s="39"/>
      <c r="V165" s="59" t="str">
        <f ca="1"/>
        <v xml:space="preserve"> </v>
      </c>
      <c r="AA165" s="42"/>
      <c r="AB165" s="42"/>
      <c r="AC165" s="42"/>
      <c r="AD165" s="42"/>
      <c r="AE165" s="42"/>
      <c r="AF165" s="42"/>
      <c r="AG165" s="42"/>
      <c r="AH165" s="42"/>
      <c r="AI165" s="42"/>
      <c r="AJ165" s="42"/>
      <c r="AK165" s="42"/>
      <c r="AL165" s="42"/>
      <c r="AM165" s="42"/>
      <c r="AN165" s="42"/>
      <c r="AO165" s="42"/>
    </row>
    <row r="166" spans="2:41" x14ac:dyDescent="0.45">
      <c r="B166" s="75" cm="1">
        <f t="array" aca="1" ref="B166" ca="1">filesize(Folder&amp;Tests[[#This Row],[FileName]])</f>
        <v>37</v>
      </c>
      <c r="C166" s="45">
        <v>152</v>
      </c>
      <c r="D166" s="33" t="s">
        <v>353</v>
      </c>
      <c r="E166" s="32"/>
      <c r="F166" s="34"/>
      <c r="G166" s="34"/>
      <c r="H166" s="34"/>
      <c r="I166" s="34"/>
      <c r="J166" s="34"/>
      <c r="K166" s="34"/>
      <c r="L166" s="32"/>
      <c r="M166" s="32"/>
      <c r="N166" s="32"/>
      <c r="O166" s="32"/>
      <c r="P166" s="32" t="s">
        <v>301</v>
      </c>
      <c r="Q166" s="32"/>
      <c r="R166" s="32"/>
      <c r="S166" s="32"/>
      <c r="T166" s="32"/>
      <c r="U166" s="39"/>
      <c r="V166" s="59" t="str">
        <f ca="1"/>
        <v xml:space="preserve"> </v>
      </c>
      <c r="AA166" s="42"/>
      <c r="AB166" s="42"/>
      <c r="AC166" s="42"/>
      <c r="AD166" s="42"/>
      <c r="AE166" s="42"/>
      <c r="AF166" s="42"/>
      <c r="AG166" s="42"/>
      <c r="AH166" s="42"/>
      <c r="AI166" s="42"/>
      <c r="AJ166" s="42"/>
      <c r="AK166" s="42"/>
      <c r="AL166" s="42"/>
      <c r="AM166" s="42"/>
      <c r="AN166" s="42"/>
      <c r="AO166" s="42"/>
    </row>
    <row r="167" spans="2:41" x14ac:dyDescent="0.45">
      <c r="B167" s="75" cm="1">
        <f t="array" aca="1" ref="B167" ca="1">filesize(Folder&amp;Tests[[#This Row],[FileName]])</f>
        <v>37</v>
      </c>
      <c r="C167" s="45">
        <v>153</v>
      </c>
      <c r="D167" s="33" t="s">
        <v>353</v>
      </c>
      <c r="E167" s="32"/>
      <c r="F167" s="34"/>
      <c r="G167" s="34"/>
      <c r="H167" s="34"/>
      <c r="I167" s="34"/>
      <c r="J167" s="34"/>
      <c r="K167" s="34"/>
      <c r="L167" s="32"/>
      <c r="M167" s="32"/>
      <c r="N167" s="32"/>
      <c r="O167" s="32"/>
      <c r="P167" s="32"/>
      <c r="Q167" s="32" t="s">
        <v>301</v>
      </c>
      <c r="R167" s="32"/>
      <c r="S167" s="32"/>
      <c r="T167" s="32"/>
      <c r="U167" s="39"/>
      <c r="V167" s="59" t="str">
        <f ca="1"/>
        <v xml:space="preserve"> </v>
      </c>
      <c r="AA167" s="42"/>
      <c r="AB167" s="42"/>
      <c r="AC167" s="42"/>
      <c r="AD167" s="42"/>
      <c r="AE167" s="42"/>
      <c r="AF167" s="42"/>
      <c r="AG167" s="42"/>
      <c r="AH167" s="42"/>
      <c r="AI167" s="42"/>
      <c r="AJ167" s="42"/>
      <c r="AK167" s="42"/>
      <c r="AL167" s="42"/>
      <c r="AM167" s="42"/>
      <c r="AN167" s="42"/>
      <c r="AO167" s="42"/>
    </row>
    <row r="168" spans="2:41" x14ac:dyDescent="0.45">
      <c r="B168" s="75" cm="1">
        <f t="array" aca="1" ref="B168" ca="1">filesize(Folder&amp;Tests[[#This Row],[FileName]])</f>
        <v>216</v>
      </c>
      <c r="C168" s="45">
        <v>154</v>
      </c>
      <c r="D168" s="33" t="s">
        <v>351</v>
      </c>
      <c r="E168" s="32"/>
      <c r="F168" s="34"/>
      <c r="G168" s="34"/>
      <c r="H168" s="34"/>
      <c r="I168" s="34"/>
      <c r="J168" s="34"/>
      <c r="K168" s="34">
        <v>1</v>
      </c>
      <c r="L168" s="32">
        <v>5</v>
      </c>
      <c r="M168" s="32">
        <v>5</v>
      </c>
      <c r="N168" s="32">
        <v>2</v>
      </c>
      <c r="O168" s="32">
        <v>2</v>
      </c>
      <c r="P168" s="32"/>
      <c r="Q168" s="32"/>
      <c r="R168" s="32"/>
      <c r="S168" s="32"/>
      <c r="T168" s="32"/>
      <c r="U168" s="39"/>
      <c r="V168" s="59" t="str">
        <f ca="1"/>
        <v xml:space="preserve"> </v>
      </c>
      <c r="AA168" s="42"/>
      <c r="AB168" s="42"/>
      <c r="AC168" s="42"/>
      <c r="AD168" s="42"/>
      <c r="AE168" s="42"/>
      <c r="AF168" s="42"/>
      <c r="AG168" s="42"/>
      <c r="AH168" s="42"/>
      <c r="AI168" s="42"/>
      <c r="AJ168" s="42"/>
      <c r="AK168" s="42"/>
      <c r="AL168" s="42"/>
      <c r="AM168" s="42"/>
      <c r="AN168" s="42"/>
      <c r="AO168" s="42"/>
    </row>
    <row r="169" spans="2:41" x14ac:dyDescent="0.45">
      <c r="B169" s="75" cm="1">
        <f t="array" aca="1" ref="B169" ca="1">filesize(Folder&amp;Tests[[#This Row],[FileName]])</f>
        <v>956</v>
      </c>
      <c r="C169" s="45">
        <v>155</v>
      </c>
      <c r="D169" s="33" t="s">
        <v>370</v>
      </c>
      <c r="E169" s="32" t="s">
        <v>371</v>
      </c>
      <c r="F169" s="34"/>
      <c r="G169" s="34"/>
      <c r="H169" s="34" t="s">
        <v>286</v>
      </c>
      <c r="I169" s="34"/>
      <c r="J169" s="34"/>
      <c r="K169" s="34">
        <v>1</v>
      </c>
      <c r="L169" s="32">
        <v>1</v>
      </c>
      <c r="M169" s="32"/>
      <c r="N169" s="32"/>
      <c r="O169" s="32"/>
      <c r="P169" s="32"/>
      <c r="Q169" s="32"/>
      <c r="R169" s="32"/>
      <c r="S169" s="32"/>
      <c r="T169" s="32"/>
      <c r="U169" s="39"/>
      <c r="V169" s="59" t="str">
        <f ca="1"/>
        <v xml:space="preserve"> </v>
      </c>
      <c r="AA169" s="42"/>
      <c r="AB169" s="42"/>
      <c r="AC169" s="42"/>
      <c r="AD169" s="42"/>
      <c r="AE169" s="42"/>
      <c r="AF169" s="42"/>
      <c r="AG169" s="42"/>
      <c r="AH169" s="42"/>
      <c r="AI169" s="42"/>
      <c r="AJ169" s="42"/>
      <c r="AK169" s="42"/>
      <c r="AL169" s="42"/>
      <c r="AM169" s="42"/>
      <c r="AN169" s="42"/>
      <c r="AO169" s="42"/>
    </row>
    <row r="170" spans="2:41" x14ac:dyDescent="0.45">
      <c r="B170" s="75" cm="1">
        <f t="array" aca="1" ref="B170" ca="1">filesize(Folder&amp;Tests[[#This Row],[FileName]])</f>
        <v>1900</v>
      </c>
      <c r="C170" s="45">
        <v>156</v>
      </c>
      <c r="D170" s="33" t="s">
        <v>524</v>
      </c>
      <c r="E170" s="32" t="b">
        <v>0</v>
      </c>
      <c r="F170" s="34" t="b">
        <v>0</v>
      </c>
      <c r="G170" s="34"/>
      <c r="H170" s="34"/>
      <c r="I170" s="34"/>
      <c r="J170" s="34"/>
      <c r="K170" s="34"/>
      <c r="L170" s="32"/>
      <c r="M170" s="32"/>
      <c r="N170" s="32"/>
      <c r="O170" s="32"/>
      <c r="P170" s="32"/>
      <c r="Q170" s="32"/>
      <c r="R170" s="32"/>
      <c r="S170" s="32"/>
      <c r="T170" s="32"/>
      <c r="U170" s="39"/>
      <c r="V170" s="59" t="str">
        <f ca="1"/>
        <v xml:space="preserve"> </v>
      </c>
      <c r="AA170" s="42"/>
      <c r="AB170" s="42"/>
      <c r="AC170" s="42"/>
      <c r="AD170" s="42"/>
      <c r="AE170" s="42"/>
      <c r="AF170" s="42"/>
      <c r="AG170" s="42"/>
      <c r="AH170" s="42"/>
      <c r="AI170" s="42"/>
      <c r="AJ170" s="42"/>
      <c r="AK170" s="42"/>
      <c r="AL170" s="42"/>
      <c r="AM170" s="42"/>
      <c r="AN170" s="42"/>
      <c r="AO170" s="42"/>
    </row>
    <row r="171" spans="2:41" x14ac:dyDescent="0.45">
      <c r="B171" s="75" cm="1">
        <f t="array" aca="1" ref="B171" ca="1">filesize(Folder&amp;Tests[[#This Row],[FileName]])</f>
        <v>37</v>
      </c>
      <c r="C171" s="45">
        <v>157</v>
      </c>
      <c r="D171" s="33" t="s">
        <v>353</v>
      </c>
      <c r="E171" s="32"/>
      <c r="F171" s="34">
        <v>99</v>
      </c>
      <c r="G171" s="34"/>
      <c r="H171" s="34"/>
      <c r="I171" s="34"/>
      <c r="J171" s="34"/>
      <c r="K171" s="34"/>
      <c r="L171" s="32"/>
      <c r="M171" s="32"/>
      <c r="N171" s="32"/>
      <c r="O171" s="32"/>
      <c r="P171" s="32"/>
      <c r="Q171" s="32"/>
      <c r="R171" s="32"/>
      <c r="S171" s="32"/>
      <c r="T171" s="32"/>
      <c r="U171" s="39"/>
      <c r="V171" s="59" t="str">
        <f ca="1"/>
        <v xml:space="preserve"> </v>
      </c>
      <c r="AA171" s="42"/>
      <c r="AB171" s="42"/>
      <c r="AC171" s="42"/>
      <c r="AD171" s="42"/>
      <c r="AE171" s="42"/>
      <c r="AF171" s="42"/>
      <c r="AG171" s="42"/>
      <c r="AH171" s="42"/>
      <c r="AI171" s="42"/>
      <c r="AJ171" s="42"/>
      <c r="AK171" s="42"/>
      <c r="AL171" s="42"/>
      <c r="AM171" s="42"/>
      <c r="AN171" s="42"/>
      <c r="AO171" s="42"/>
    </row>
    <row r="172" spans="2:41" x14ac:dyDescent="0.45">
      <c r="B172" s="75" cm="1">
        <f t="array" aca="1" ref="B172" ca="1">filesize(Folder&amp;Tests[[#This Row],[FileName]])</f>
        <v>37</v>
      </c>
      <c r="C172" s="45">
        <v>158</v>
      </c>
      <c r="D172" s="33" t="s">
        <v>353</v>
      </c>
      <c r="E172" s="32" t="b">
        <v>1</v>
      </c>
      <c r="F172" s="44" t="s">
        <v>94</v>
      </c>
      <c r="G172" s="34"/>
      <c r="H172" s="34"/>
      <c r="I172" s="34"/>
      <c r="J172" s="34"/>
      <c r="K172" s="34"/>
      <c r="L172" s="32"/>
      <c r="M172" s="32">
        <v>4</v>
      </c>
      <c r="N172" s="32"/>
      <c r="O172" s="32"/>
      <c r="P172" s="32"/>
      <c r="Q172" s="32"/>
      <c r="R172" s="32"/>
      <c r="S172" s="32"/>
      <c r="T172" s="32"/>
      <c r="U172" s="39"/>
      <c r="V172" s="59" t="str">
        <f ca="1"/>
        <v xml:space="preserve"> </v>
      </c>
      <c r="AA172" s="42"/>
      <c r="AB172" s="42"/>
      <c r="AC172" s="42"/>
      <c r="AD172" s="42"/>
      <c r="AE172" s="42"/>
      <c r="AF172" s="42"/>
      <c r="AG172" s="42"/>
      <c r="AH172" s="42"/>
      <c r="AI172" s="42"/>
      <c r="AJ172" s="42"/>
      <c r="AK172" s="42"/>
      <c r="AL172" s="42"/>
      <c r="AM172" s="42"/>
      <c r="AN172" s="42"/>
      <c r="AO172" s="42"/>
    </row>
    <row r="173" spans="2:41" x14ac:dyDescent="0.45">
      <c r="B173" s="75" cm="1">
        <f t="array" aca="1" ref="B173" ca="1">filesize(Folder&amp;Tests[[#This Row],[FileName]])</f>
        <v>328</v>
      </c>
      <c r="C173" s="45">
        <v>159</v>
      </c>
      <c r="D173" s="33" t="s">
        <v>525</v>
      </c>
      <c r="E173" s="32" t="b">
        <v>1</v>
      </c>
      <c r="F173" s="34"/>
      <c r="G173" s="34"/>
      <c r="H173" s="34"/>
      <c r="I173" s="34"/>
      <c r="J173" s="34"/>
      <c r="K173" s="34">
        <v>1</v>
      </c>
      <c r="L173" s="32">
        <v>1</v>
      </c>
      <c r="M173" s="32"/>
      <c r="N173" s="32"/>
      <c r="O173" s="32"/>
      <c r="P173" s="32"/>
      <c r="Q173" s="32"/>
      <c r="R173" s="32"/>
      <c r="S173" s="32"/>
      <c r="T173" s="32"/>
      <c r="U173" s="39"/>
      <c r="V173" s="59" t="str">
        <f ca="1"/>
        <v xml:space="preserve"> </v>
      </c>
      <c r="AA173" s="42"/>
      <c r="AB173" s="42"/>
      <c r="AC173" s="42"/>
      <c r="AD173" s="42"/>
      <c r="AE173" s="42"/>
      <c r="AF173" s="42"/>
      <c r="AG173" s="42"/>
      <c r="AH173" s="42"/>
      <c r="AI173" s="42"/>
      <c r="AJ173" s="42"/>
      <c r="AK173" s="42"/>
      <c r="AL173" s="42"/>
      <c r="AM173" s="42"/>
      <c r="AN173" s="42"/>
      <c r="AO173" s="42"/>
    </row>
    <row r="174" spans="2:41" x14ac:dyDescent="0.45">
      <c r="B174" s="75" cm="1">
        <f t="array" aca="1" ref="B174" ca="1">filesize(Folder&amp;Tests[[#This Row],[FileName]])</f>
        <v>37</v>
      </c>
      <c r="C174" s="45">
        <v>160</v>
      </c>
      <c r="D174" s="33" t="s">
        <v>353</v>
      </c>
      <c r="E174" s="32" t="s">
        <v>526</v>
      </c>
      <c r="F174" s="34"/>
      <c r="G174" s="34"/>
      <c r="H174" s="34"/>
      <c r="I174" s="34"/>
      <c r="J174" s="34"/>
      <c r="K174" s="34"/>
      <c r="L174" s="32"/>
      <c r="M174" s="32"/>
      <c r="N174" s="32"/>
      <c r="O174" s="32"/>
      <c r="P174" s="32"/>
      <c r="Q174" s="32"/>
      <c r="R174" s="32"/>
      <c r="S174" s="32"/>
      <c r="T174" s="32"/>
      <c r="U174" s="39"/>
      <c r="V174" s="59" t="str">
        <f ca="1"/>
        <v xml:space="preserve"> </v>
      </c>
      <c r="AA174" s="42"/>
      <c r="AB174" s="42"/>
      <c r="AC174" s="42"/>
      <c r="AD174" s="42"/>
      <c r="AE174" s="42"/>
      <c r="AF174" s="42"/>
      <c r="AG174" s="42"/>
      <c r="AH174" s="42"/>
      <c r="AI174" s="42"/>
      <c r="AJ174" s="42"/>
      <c r="AK174" s="42"/>
      <c r="AL174" s="42"/>
      <c r="AM174" s="42"/>
      <c r="AN174" s="42"/>
      <c r="AO174" s="42"/>
    </row>
    <row r="175" spans="2:41" x14ac:dyDescent="0.45">
      <c r="B175" s="75" cm="1">
        <f t="array" aca="1" ref="B175" ca="1">filesize(Folder&amp;Tests[[#This Row],[FileName]])</f>
        <v>374</v>
      </c>
      <c r="C175" s="45">
        <v>161</v>
      </c>
      <c r="D175" s="44" t="s">
        <v>527</v>
      </c>
      <c r="E175" s="32" t="b">
        <v>1</v>
      </c>
      <c r="F175" s="34"/>
      <c r="G175" s="34"/>
      <c r="H175" s="34"/>
      <c r="I175" s="34"/>
      <c r="J175" s="34"/>
      <c r="K175" s="34">
        <v>1</v>
      </c>
      <c r="L175" s="32">
        <v>1</v>
      </c>
      <c r="M175" s="32"/>
      <c r="N175" s="32"/>
      <c r="O175" s="32"/>
      <c r="P175" s="32"/>
      <c r="Q175" s="32"/>
      <c r="R175" s="32"/>
      <c r="S175" s="32"/>
      <c r="T175" s="32"/>
      <c r="U175" s="39"/>
      <c r="V175" s="59" t="str">
        <f ca="1"/>
        <v xml:space="preserve"> </v>
      </c>
      <c r="AA175" s="42"/>
      <c r="AB175" s="42"/>
      <c r="AC175" s="42"/>
      <c r="AD175" s="42"/>
      <c r="AE175" s="42"/>
      <c r="AF175" s="42"/>
      <c r="AG175" s="42"/>
      <c r="AH175" s="42"/>
      <c r="AI175" s="42"/>
      <c r="AJ175" s="42"/>
      <c r="AK175" s="42"/>
      <c r="AL175" s="42"/>
      <c r="AM175" s="42"/>
      <c r="AN175" s="42"/>
      <c r="AO175" s="42"/>
    </row>
    <row r="176" spans="2:41" x14ac:dyDescent="0.45">
      <c r="B176" s="75" cm="1">
        <f t="array" aca="1" ref="B176" ca="1">filesize(Folder&amp;Tests[[#This Row],[FileName]])</f>
        <v>37</v>
      </c>
      <c r="C176" s="45">
        <v>162</v>
      </c>
      <c r="D176" s="33" t="s">
        <v>353</v>
      </c>
      <c r="E176" s="32" t="b">
        <v>1</v>
      </c>
      <c r="F176" s="34"/>
      <c r="G176" s="34"/>
      <c r="H176" s="34" t="s">
        <v>357</v>
      </c>
      <c r="I176" s="34"/>
      <c r="J176" s="34"/>
      <c r="K176" s="34"/>
      <c r="L176" s="32"/>
      <c r="M176" s="32"/>
      <c r="N176" s="32"/>
      <c r="O176" s="32"/>
      <c r="P176" s="32"/>
      <c r="Q176" s="32"/>
      <c r="R176" s="32"/>
      <c r="S176" s="32"/>
      <c r="T176" s="32"/>
      <c r="U176" s="39"/>
      <c r="V176" s="59" t="str">
        <f ca="1"/>
        <v xml:space="preserve"> </v>
      </c>
      <c r="AA176" s="42"/>
      <c r="AB176" s="42"/>
      <c r="AC176" s="42"/>
      <c r="AD176" s="42"/>
      <c r="AE176" s="42"/>
      <c r="AF176" s="42"/>
      <c r="AG176" s="42"/>
      <c r="AH176" s="42"/>
      <c r="AI176" s="42"/>
      <c r="AJ176" s="42"/>
      <c r="AK176" s="42"/>
      <c r="AL176" s="42"/>
      <c r="AM176" s="42"/>
      <c r="AN176" s="42"/>
      <c r="AO176" s="42"/>
    </row>
    <row r="177" spans="2:41" x14ac:dyDescent="0.45">
      <c r="B177" s="75" cm="1">
        <f t="array" aca="1" ref="B177" ca="1">filesize(Folder&amp;Tests[[#This Row],[FileName]])</f>
        <v>37</v>
      </c>
      <c r="C177" s="45">
        <v>163</v>
      </c>
      <c r="D177" s="33" t="s">
        <v>353</v>
      </c>
      <c r="E177" s="32" t="b">
        <v>1</v>
      </c>
      <c r="F177" s="34"/>
      <c r="G177" s="34"/>
      <c r="H177" s="34" t="s">
        <v>528</v>
      </c>
      <c r="I177" s="34"/>
      <c r="J177" s="34"/>
      <c r="K177" s="34"/>
      <c r="L177" s="32"/>
      <c r="M177" s="32"/>
      <c r="N177" s="32"/>
      <c r="O177" s="32"/>
      <c r="P177" s="32"/>
      <c r="Q177" s="32"/>
      <c r="R177" s="32"/>
      <c r="S177" s="32"/>
      <c r="T177" s="32"/>
      <c r="U177" s="39"/>
      <c r="V177" s="59" t="str">
        <f ca="1"/>
        <v xml:space="preserve"> </v>
      </c>
      <c r="AA177" s="42"/>
      <c r="AB177" s="42"/>
      <c r="AC177" s="42"/>
      <c r="AD177" s="42"/>
      <c r="AE177" s="42"/>
      <c r="AF177" s="42"/>
      <c r="AG177" s="42"/>
      <c r="AH177" s="42"/>
      <c r="AI177" s="42"/>
      <c r="AJ177" s="42"/>
      <c r="AK177" s="42"/>
      <c r="AL177" s="42"/>
      <c r="AM177" s="42"/>
      <c r="AN177" s="42"/>
      <c r="AO177" s="42"/>
    </row>
    <row r="178" spans="2:41" x14ac:dyDescent="0.45">
      <c r="B178" s="75" cm="1">
        <f t="array" aca="1" ref="B178" ca="1">filesize(Folder&amp;Tests[[#This Row],[FileName]])</f>
        <v>37</v>
      </c>
      <c r="C178" s="45">
        <v>164</v>
      </c>
      <c r="D178" s="33" t="s">
        <v>353</v>
      </c>
      <c r="E178" s="32" t="s">
        <v>529</v>
      </c>
      <c r="F178" s="34"/>
      <c r="G178" s="34"/>
      <c r="H178" s="34"/>
      <c r="I178" s="34"/>
      <c r="J178" s="34"/>
      <c r="K178" s="34"/>
      <c r="L178" s="32"/>
      <c r="M178" s="32"/>
      <c r="N178" s="32"/>
      <c r="O178" s="32"/>
      <c r="P178" s="32"/>
      <c r="Q178" s="32"/>
      <c r="R178" s="32"/>
      <c r="S178" s="32"/>
      <c r="T178" s="32"/>
      <c r="U178" s="39"/>
      <c r="V178" s="59" t="str">
        <f ca="1"/>
        <v xml:space="preserve"> </v>
      </c>
      <c r="AA178" s="42"/>
      <c r="AB178" s="42"/>
      <c r="AC178" s="42"/>
      <c r="AD178" s="42"/>
      <c r="AE178" s="42"/>
      <c r="AF178" s="42"/>
      <c r="AG178" s="42"/>
      <c r="AH178" s="42"/>
      <c r="AI178" s="42"/>
      <c r="AJ178" s="42"/>
      <c r="AK178" s="42"/>
      <c r="AL178" s="42"/>
      <c r="AM178" s="42"/>
      <c r="AN178" s="42"/>
      <c r="AO178" s="42"/>
    </row>
    <row r="179" spans="2:41" x14ac:dyDescent="0.45">
      <c r="B179" s="75" cm="1">
        <f t="array" aca="1" ref="B179" ca="1">filesize(Folder&amp;Tests[[#This Row],[FileName]])</f>
        <v>37</v>
      </c>
      <c r="C179" s="45">
        <v>165</v>
      </c>
      <c r="D179" s="33" t="s">
        <v>353</v>
      </c>
      <c r="E179" s="32" t="s">
        <v>530</v>
      </c>
      <c r="F179" s="34"/>
      <c r="G179" s="34"/>
      <c r="H179" s="34"/>
      <c r="I179" s="34"/>
      <c r="J179" s="34"/>
      <c r="K179" s="34"/>
      <c r="L179" s="32"/>
      <c r="M179" s="32"/>
      <c r="N179" s="32"/>
      <c r="O179" s="32"/>
      <c r="P179" s="32"/>
      <c r="Q179" s="32"/>
      <c r="R179" s="32"/>
      <c r="S179" s="32"/>
      <c r="T179" s="32"/>
      <c r="U179" s="39"/>
      <c r="V179" s="59" t="str">
        <f ca="1"/>
        <v xml:space="preserve"> </v>
      </c>
      <c r="AA179" s="42"/>
      <c r="AB179" s="42"/>
      <c r="AC179" s="42"/>
      <c r="AD179" s="42"/>
      <c r="AE179" s="42"/>
      <c r="AF179" s="42"/>
      <c r="AG179" s="42"/>
      <c r="AH179" s="42"/>
      <c r="AI179" s="42"/>
      <c r="AJ179" s="42"/>
      <c r="AK179" s="42"/>
      <c r="AL179" s="42"/>
      <c r="AM179" s="42"/>
      <c r="AN179" s="42"/>
      <c r="AO179" s="42"/>
    </row>
    <row r="180" spans="2:41" x14ac:dyDescent="0.45">
      <c r="B180" s="75" cm="1">
        <f t="array" aca="1" ref="B180" ca="1">filesize(Folder&amp;Tests[[#This Row],[FileName]])</f>
        <v>1900</v>
      </c>
      <c r="C180" s="45">
        <v>166</v>
      </c>
      <c r="D180" s="33" t="s">
        <v>524</v>
      </c>
      <c r="E180" s="32" t="b">
        <v>0</v>
      </c>
      <c r="F180" s="34" t="b">
        <v>0</v>
      </c>
      <c r="G180" s="34"/>
      <c r="H180" s="34"/>
      <c r="I180" s="34"/>
      <c r="J180" s="34"/>
      <c r="K180" s="34"/>
      <c r="L180" s="32">
        <v>3</v>
      </c>
      <c r="M180" s="32"/>
      <c r="N180" s="32">
        <v>3</v>
      </c>
      <c r="O180" s="32"/>
      <c r="P180" s="32"/>
      <c r="Q180" s="32"/>
      <c r="R180" s="32"/>
      <c r="S180" s="32"/>
      <c r="T180" s="32"/>
      <c r="U180" s="39"/>
      <c r="V180" s="59" t="str">
        <f ca="1"/>
        <v xml:space="preserve"> </v>
      </c>
      <c r="AA180" s="42"/>
      <c r="AB180" s="42"/>
      <c r="AC180" s="42"/>
      <c r="AD180" s="42"/>
      <c r="AE180" s="42"/>
      <c r="AF180" s="42"/>
      <c r="AG180" s="42"/>
      <c r="AH180" s="42"/>
      <c r="AI180" s="42"/>
      <c r="AJ180" s="42"/>
      <c r="AK180" s="42"/>
      <c r="AL180" s="42"/>
      <c r="AM180" s="42"/>
      <c r="AN180" s="42"/>
      <c r="AO180" s="42"/>
    </row>
    <row r="181" spans="2:41" x14ac:dyDescent="0.45">
      <c r="B181" s="75" cm="1">
        <f t="array" aca="1" ref="B181" ca="1">filesize(Folder&amp;Tests[[#This Row],[FileName]])</f>
        <v>63</v>
      </c>
      <c r="C181" s="45">
        <v>167</v>
      </c>
      <c r="D181" s="33" t="s">
        <v>531</v>
      </c>
      <c r="E181" s="32" t="b">
        <v>1</v>
      </c>
      <c r="F181" s="34"/>
      <c r="G181" s="34"/>
      <c r="H181" s="34" t="s">
        <v>532</v>
      </c>
      <c r="I181" s="34"/>
      <c r="J181" s="34"/>
      <c r="K181" s="34"/>
      <c r="L181" s="32"/>
      <c r="M181" s="32"/>
      <c r="N181" s="32"/>
      <c r="O181" s="32"/>
      <c r="P181" s="32"/>
      <c r="Q181" s="32"/>
      <c r="R181" s="32"/>
      <c r="S181" s="32"/>
      <c r="T181" s="32"/>
      <c r="U181" s="39"/>
      <c r="V181" s="59" t="str">
        <f ca="1"/>
        <v xml:space="preserve"> </v>
      </c>
      <c r="AA181" s="42"/>
      <c r="AB181" s="42"/>
      <c r="AC181" s="42"/>
      <c r="AD181" s="42"/>
      <c r="AE181" s="42"/>
      <c r="AF181" s="42"/>
      <c r="AG181" s="42"/>
      <c r="AH181" s="42"/>
      <c r="AI181" s="42"/>
      <c r="AJ181" s="42"/>
      <c r="AK181" s="42"/>
      <c r="AL181" s="42"/>
      <c r="AM181" s="42"/>
      <c r="AN181" s="42"/>
      <c r="AO181" s="42"/>
    </row>
    <row r="182" spans="2:41" x14ac:dyDescent="0.45">
      <c r="B182" s="75" cm="1">
        <f t="array" aca="1" ref="B182" ca="1">filesize(Folder&amp;Tests[[#This Row],[FileName]])</f>
        <v>37</v>
      </c>
      <c r="C182" s="45">
        <v>168</v>
      </c>
      <c r="D182" s="33" t="s">
        <v>353</v>
      </c>
      <c r="E182" s="32" t="s">
        <v>533</v>
      </c>
      <c r="F182" s="34"/>
      <c r="G182" s="34"/>
      <c r="H182" s="34"/>
      <c r="I182" s="34"/>
      <c r="J182" s="34"/>
      <c r="K182" s="34"/>
      <c r="L182" s="32"/>
      <c r="M182" s="32"/>
      <c r="N182" s="32"/>
      <c r="O182" s="32"/>
      <c r="P182" s="32"/>
      <c r="Q182" s="32"/>
      <c r="R182" s="32"/>
      <c r="S182" s="32"/>
      <c r="T182" s="32"/>
      <c r="U182" s="39"/>
      <c r="V182" s="59" t="str">
        <f ca="1"/>
        <v xml:space="preserve"> </v>
      </c>
      <c r="AA182" s="42"/>
      <c r="AB182" s="42"/>
      <c r="AC182" s="42"/>
      <c r="AD182" s="42"/>
      <c r="AE182" s="42"/>
      <c r="AF182" s="42"/>
      <c r="AG182" s="42"/>
      <c r="AH182" s="42"/>
      <c r="AI182" s="42"/>
      <c r="AJ182" s="42"/>
      <c r="AK182" s="42"/>
      <c r="AL182" s="42"/>
      <c r="AM182" s="42"/>
      <c r="AN182" s="42"/>
      <c r="AO182" s="42"/>
    </row>
    <row r="183" spans="2:41" x14ac:dyDescent="0.45">
      <c r="B183" s="75" cm="1">
        <f t="array" aca="1" ref="B183" ca="1">filesize(Folder&amp;Tests[[#This Row],[FileName]])</f>
        <v>37</v>
      </c>
      <c r="C183" s="45">
        <v>169</v>
      </c>
      <c r="D183" s="33" t="s">
        <v>353</v>
      </c>
      <c r="E183" s="32" t="s">
        <v>534</v>
      </c>
      <c r="F183" s="34"/>
      <c r="G183" s="34"/>
      <c r="H183" s="34"/>
      <c r="I183" s="34"/>
      <c r="J183" s="34"/>
      <c r="K183" s="34"/>
      <c r="L183" s="32"/>
      <c r="M183" s="32"/>
      <c r="N183" s="32"/>
      <c r="O183" s="32"/>
      <c r="P183" s="32"/>
      <c r="Q183" s="32"/>
      <c r="R183" s="32"/>
      <c r="S183" s="32"/>
      <c r="T183" s="32"/>
      <c r="U183" s="39"/>
      <c r="V183" s="59" t="str">
        <f ca="1"/>
        <v xml:space="preserve"> </v>
      </c>
      <c r="AA183" s="42"/>
      <c r="AB183" s="42"/>
      <c r="AC183" s="42"/>
      <c r="AD183" s="42"/>
      <c r="AE183" s="42"/>
      <c r="AF183" s="42"/>
      <c r="AG183" s="42"/>
      <c r="AH183" s="42"/>
      <c r="AI183" s="42"/>
      <c r="AJ183" s="42"/>
      <c r="AK183" s="42"/>
      <c r="AL183" s="42"/>
      <c r="AM183" s="42"/>
      <c r="AN183" s="42"/>
      <c r="AO183" s="42"/>
    </row>
    <row r="184" spans="2:41" x14ac:dyDescent="0.45">
      <c r="B184" s="75"/>
      <c r="C184" s="45">
        <v>170</v>
      </c>
      <c r="D184" s="9" t="s">
        <v>535</v>
      </c>
      <c r="E184" s="32" t="b">
        <v>1</v>
      </c>
      <c r="F184" s="34"/>
      <c r="G184" s="34"/>
      <c r="H184" s="34"/>
      <c r="I184" s="34"/>
      <c r="J184" s="34"/>
      <c r="K184" s="34">
        <v>1</v>
      </c>
      <c r="L184" s="32">
        <v>1</v>
      </c>
      <c r="M184" s="32"/>
      <c r="N184" s="32"/>
      <c r="O184" s="32"/>
      <c r="P184" s="32"/>
      <c r="Q184" s="32"/>
      <c r="R184" s="32"/>
      <c r="S184" s="32"/>
      <c r="T184" s="32"/>
      <c r="U184" s="39"/>
      <c r="V184" s="59" t="str">
        <f ca="1"/>
        <v xml:space="preserve"> </v>
      </c>
      <c r="AA184" s="42"/>
      <c r="AB184" s="42"/>
      <c r="AC184" s="42"/>
      <c r="AD184" s="42"/>
      <c r="AE184" s="42"/>
      <c r="AF184" s="42"/>
      <c r="AG184" s="42"/>
      <c r="AH184" s="42"/>
      <c r="AI184" s="42"/>
      <c r="AJ184" s="42"/>
      <c r="AK184" s="42"/>
      <c r="AL184" s="42"/>
      <c r="AM184" s="42"/>
      <c r="AN184" s="42"/>
      <c r="AO184" s="42"/>
    </row>
    <row r="185" spans="2:41" x14ac:dyDescent="0.45">
      <c r="B185" s="75" cm="1">
        <f t="array" aca="1" ref="B185" ca="1">filesize(Folder&amp;Tests[[#This Row],[FileName]])</f>
        <v>956</v>
      </c>
      <c r="C185" s="45">
        <v>171</v>
      </c>
      <c r="D185" s="33" t="s">
        <v>370</v>
      </c>
      <c r="E185" s="32" t="s">
        <v>537</v>
      </c>
      <c r="F185" s="34"/>
      <c r="G185" s="34"/>
      <c r="H185" s="34" t="s">
        <v>286</v>
      </c>
      <c r="I185" s="34"/>
      <c r="J185" s="34"/>
      <c r="K185" s="34"/>
      <c r="L185" s="32"/>
      <c r="M185" s="32"/>
      <c r="N185" s="32"/>
      <c r="O185" s="32"/>
      <c r="P185" s="32"/>
      <c r="Q185" s="32"/>
      <c r="R185" s="32"/>
      <c r="S185" s="32"/>
      <c r="T185" s="32"/>
      <c r="U185" s="39"/>
      <c r="V185" s="59" t="str">
        <f ca="1"/>
        <v xml:space="preserve"> </v>
      </c>
      <c r="AA185" s="42"/>
      <c r="AB185" s="42"/>
      <c r="AC185" s="42"/>
      <c r="AD185" s="42"/>
      <c r="AE185" s="42"/>
      <c r="AF185" s="42"/>
      <c r="AG185" s="42"/>
      <c r="AH185" s="42"/>
      <c r="AI185" s="42"/>
      <c r="AJ185" s="42"/>
      <c r="AK185" s="42"/>
      <c r="AL185" s="42"/>
      <c r="AM185" s="42"/>
      <c r="AN185" s="42"/>
      <c r="AO185" s="42"/>
    </row>
    <row r="186" spans="2:41" x14ac:dyDescent="0.45">
      <c r="B186" s="75" cm="1">
        <f t="array" aca="1" ref="B186" ca="1">filesize(Folder&amp;Tests[[#This Row],[FileName]])</f>
        <v>956</v>
      </c>
      <c r="C186" s="45">
        <v>172</v>
      </c>
      <c r="D186" s="33" t="s">
        <v>370</v>
      </c>
      <c r="E186" s="32" t="s">
        <v>538</v>
      </c>
      <c r="F186" s="34"/>
      <c r="G186" s="34"/>
      <c r="H186" s="34"/>
      <c r="I186" s="34"/>
      <c r="J186" s="34"/>
      <c r="K186" s="34"/>
      <c r="L186" s="32"/>
      <c r="M186" s="32"/>
      <c r="N186" s="32"/>
      <c r="O186" s="32"/>
      <c r="P186" s="32"/>
      <c r="Q186" s="32"/>
      <c r="R186" s="32"/>
      <c r="S186" s="32"/>
      <c r="T186" s="32"/>
      <c r="U186" s="39"/>
      <c r="V186" s="59" t="str">
        <f ca="1"/>
        <v xml:space="preserve"> </v>
      </c>
      <c r="AA186" s="42"/>
      <c r="AB186" s="42"/>
      <c r="AC186" s="42"/>
      <c r="AD186" s="42"/>
      <c r="AE186" s="42"/>
      <c r="AF186" s="42"/>
      <c r="AG186" s="42"/>
      <c r="AH186" s="42"/>
      <c r="AI186" s="42"/>
      <c r="AJ186" s="42"/>
      <c r="AK186" s="42"/>
      <c r="AL186" s="42"/>
      <c r="AM186" s="42"/>
      <c r="AN186" s="42"/>
      <c r="AO186" s="42"/>
    </row>
    <row r="187" spans="2:41" x14ac:dyDescent="0.45">
      <c r="B187" s="75" cm="1">
        <f t="array" aca="1" ref="B187" ca="1">filesize(Folder&amp;Tests[[#This Row],[FileName]])</f>
        <v>956</v>
      </c>
      <c r="C187" s="45">
        <v>173</v>
      </c>
      <c r="D187" s="33" t="s">
        <v>370</v>
      </c>
      <c r="E187" s="32" t="s">
        <v>539</v>
      </c>
      <c r="F187" s="34"/>
      <c r="G187" s="34"/>
      <c r="H187" s="34"/>
      <c r="I187" s="34"/>
      <c r="J187" s="34"/>
      <c r="K187" s="34"/>
      <c r="L187" s="32"/>
      <c r="M187" s="32"/>
      <c r="N187" s="32"/>
      <c r="O187" s="32"/>
      <c r="P187" s="32"/>
      <c r="Q187" s="32"/>
      <c r="R187" s="32"/>
      <c r="S187" s="32"/>
      <c r="T187" s="32"/>
      <c r="U187" s="39"/>
      <c r="V187" s="59" t="str">
        <f ca="1"/>
        <v xml:space="preserve"> </v>
      </c>
      <c r="AA187" s="42"/>
      <c r="AB187" s="42"/>
      <c r="AC187" s="42"/>
      <c r="AD187" s="42"/>
      <c r="AE187" s="42"/>
      <c r="AF187" s="42"/>
      <c r="AG187" s="42"/>
      <c r="AH187" s="42"/>
      <c r="AI187" s="42"/>
      <c r="AJ187" s="42"/>
      <c r="AK187" s="42"/>
      <c r="AL187" s="42"/>
      <c r="AM187" s="42"/>
      <c r="AN187" s="42"/>
      <c r="AO187" s="42"/>
    </row>
    <row r="188" spans="2:41" x14ac:dyDescent="0.45">
      <c r="B188" s="75" cm="1">
        <f t="array" aca="1" ref="B188" ca="1">filesize(Folder&amp;Tests[[#This Row],[FileName]])</f>
        <v>956</v>
      </c>
      <c r="C188" s="45">
        <v>174</v>
      </c>
      <c r="D188" s="33" t="s">
        <v>370</v>
      </c>
      <c r="E188" s="32" t="s">
        <v>540</v>
      </c>
      <c r="F188" s="34"/>
      <c r="G188" s="34"/>
      <c r="H188" s="34"/>
      <c r="I188" s="34"/>
      <c r="J188" s="34"/>
      <c r="K188" s="34"/>
      <c r="L188" s="32"/>
      <c r="M188" s="32"/>
      <c r="N188" s="32"/>
      <c r="O188" s="32"/>
      <c r="P188" s="32"/>
      <c r="Q188" s="32"/>
      <c r="R188" s="32"/>
      <c r="S188" s="32"/>
      <c r="T188" s="32"/>
      <c r="U188" s="39"/>
      <c r="V188" s="59" t="str">
        <f ca="1"/>
        <v xml:space="preserve"> </v>
      </c>
      <c r="AA188" s="42"/>
      <c r="AB188" s="42"/>
      <c r="AC188" s="42"/>
      <c r="AD188" s="42"/>
      <c r="AE188" s="42"/>
      <c r="AF188" s="42"/>
      <c r="AG188" s="42"/>
      <c r="AH188" s="42"/>
      <c r="AI188" s="42"/>
      <c r="AJ188" s="42"/>
      <c r="AK188" s="42"/>
      <c r="AL188" s="42"/>
      <c r="AM188" s="42"/>
      <c r="AN188" s="42"/>
      <c r="AO188" s="42"/>
    </row>
    <row r="189" spans="2:41" x14ac:dyDescent="0.45">
      <c r="B189" s="75" cm="1">
        <f t="array" aca="1" ref="B189" ca="1">filesize(Folder&amp;Tests[[#This Row],[FileName]])</f>
        <v>956</v>
      </c>
      <c r="C189" s="45">
        <v>175</v>
      </c>
      <c r="D189" s="33" t="s">
        <v>370</v>
      </c>
      <c r="E189" s="32" t="s">
        <v>541</v>
      </c>
      <c r="F189" s="34"/>
      <c r="G189" s="34"/>
      <c r="H189" s="34"/>
      <c r="I189" s="34"/>
      <c r="J189" s="34"/>
      <c r="K189" s="34">
        <v>0</v>
      </c>
      <c r="L189" s="32"/>
      <c r="M189" s="32"/>
      <c r="N189" s="32"/>
      <c r="O189" s="32"/>
      <c r="P189" s="32"/>
      <c r="Q189" s="32"/>
      <c r="R189" s="32"/>
      <c r="S189" s="32"/>
      <c r="T189" s="32"/>
      <c r="U189" s="39"/>
      <c r="V189" t="str">
        <f ca="1"/>
        <v xml:space="preserve"> </v>
      </c>
      <c r="AA189" s="42"/>
      <c r="AB189" s="42"/>
      <c r="AC189" s="42"/>
      <c r="AD189" s="42"/>
      <c r="AE189" s="42"/>
      <c r="AF189" s="42"/>
      <c r="AG189" s="42"/>
      <c r="AH189" s="42"/>
      <c r="AI189" s="42"/>
      <c r="AJ189" s="42"/>
      <c r="AK189" s="42"/>
      <c r="AL189" s="42"/>
      <c r="AM189" s="42"/>
      <c r="AN189" s="42"/>
      <c r="AO189" s="42"/>
    </row>
    <row r="190" spans="2:41" x14ac:dyDescent="0.45">
      <c r="B190" s="75" cm="1">
        <f t="array" aca="1" ref="B190" ca="1">filesize(Folder&amp;Tests[[#This Row],[FileName]])</f>
        <v>2889</v>
      </c>
      <c r="C190" s="45">
        <v>176</v>
      </c>
      <c r="D190" s="33" t="s">
        <v>543</v>
      </c>
      <c r="E190" s="34" t="s">
        <v>544</v>
      </c>
      <c r="F190" s="34"/>
      <c r="G190" s="34"/>
      <c r="H190" s="34"/>
      <c r="I190" s="34"/>
      <c r="J190" s="34"/>
      <c r="K190" s="34"/>
      <c r="L190" s="32">
        <v>2</v>
      </c>
      <c r="M190" s="32"/>
      <c r="N190" s="32"/>
      <c r="O190" s="32">
        <v>1</v>
      </c>
      <c r="P190" s="32"/>
      <c r="Q190" s="32"/>
      <c r="R190" s="32"/>
      <c r="S190" s="32"/>
      <c r="T190" s="32"/>
      <c r="U190" s="39"/>
      <c r="V190" t="str">
        <f ca="1"/>
        <v xml:space="preserve"> </v>
      </c>
      <c r="AA190" s="42"/>
      <c r="AB190" s="42"/>
      <c r="AC190" s="42"/>
      <c r="AD190" s="42"/>
      <c r="AE190" s="42"/>
      <c r="AF190" s="42"/>
      <c r="AG190" s="42"/>
      <c r="AH190" s="42"/>
      <c r="AI190" s="42"/>
      <c r="AJ190" s="42"/>
      <c r="AK190" s="42"/>
      <c r="AL190" s="42"/>
      <c r="AM190" s="42"/>
      <c r="AN190" s="42"/>
      <c r="AO190" s="42"/>
    </row>
    <row r="191" spans="2:41" x14ac:dyDescent="0.45">
      <c r="B191" s="75" cm="1">
        <f t="array" aca="1" ref="B191" ca="1">filesize(Folder&amp;Tests[[#This Row],[FileName]])</f>
        <v>66081</v>
      </c>
      <c r="C191" s="45">
        <v>177</v>
      </c>
      <c r="D191" s="33" t="s">
        <v>545</v>
      </c>
      <c r="E191" s="32" t="b">
        <v>1</v>
      </c>
      <c r="F191" s="34"/>
      <c r="G191" s="34"/>
      <c r="H191" s="34"/>
      <c r="I191" s="34"/>
      <c r="J191" s="34"/>
      <c r="K191" s="34"/>
      <c r="L191" s="32"/>
      <c r="M191" s="32"/>
      <c r="N191" s="32"/>
      <c r="O191" s="32"/>
      <c r="P191" s="32"/>
      <c r="Q191" s="32"/>
      <c r="R191" s="32"/>
      <c r="S191" s="32"/>
      <c r="T191" s="32"/>
      <c r="U191" s="39"/>
      <c r="V191" t="str">
        <f ca="1"/>
        <v xml:space="preserve"> </v>
      </c>
      <c r="AA191" s="42"/>
      <c r="AB191" s="42"/>
      <c r="AC191" s="42"/>
      <c r="AD191" s="42"/>
      <c r="AE191" s="42"/>
      <c r="AF191" s="42"/>
      <c r="AG191" s="42"/>
      <c r="AH191" s="42"/>
      <c r="AI191" s="42"/>
      <c r="AJ191" s="42"/>
      <c r="AK191" s="42"/>
      <c r="AL191" s="42"/>
      <c r="AM191" s="42"/>
      <c r="AN191" s="42"/>
      <c r="AO191" s="42"/>
    </row>
    <row r="192" spans="2:41" x14ac:dyDescent="0.45">
      <c r="B192" s="75"/>
      <c r="C192" s="45">
        <v>178</v>
      </c>
      <c r="D192" s="44" t="s">
        <v>572</v>
      </c>
      <c r="E192" s="32" t="b">
        <v>1</v>
      </c>
      <c r="F192" s="34"/>
      <c r="G192" s="34"/>
      <c r="H192" s="34"/>
      <c r="I192" s="34"/>
      <c r="J192" s="34"/>
      <c r="K192" s="34">
        <v>1</v>
      </c>
      <c r="L192" s="32">
        <v>1</v>
      </c>
      <c r="M192" s="32">
        <v>1</v>
      </c>
      <c r="N192" s="32">
        <v>17</v>
      </c>
      <c r="O192" s="32">
        <v>0</v>
      </c>
      <c r="P192" s="32"/>
      <c r="Q192" s="32"/>
      <c r="R192" s="32" t="s">
        <v>308</v>
      </c>
      <c r="S192" s="32"/>
      <c r="T192" s="32"/>
      <c r="U192" s="39"/>
      <c r="V192" t="str">
        <f ca="1"/>
        <v xml:space="preserve"> </v>
      </c>
      <c r="AA192" s="42"/>
      <c r="AB192" s="42"/>
      <c r="AC192" s="42"/>
      <c r="AD192" s="42"/>
      <c r="AE192" s="42"/>
      <c r="AF192" s="42"/>
      <c r="AG192" s="42"/>
      <c r="AH192" s="42"/>
      <c r="AI192" s="42"/>
      <c r="AJ192" s="42"/>
      <c r="AK192" s="42"/>
      <c r="AL192" s="42"/>
      <c r="AM192" s="42"/>
      <c r="AN192" s="42"/>
      <c r="AO192" s="42"/>
    </row>
    <row r="193" spans="2:41" x14ac:dyDescent="0.45">
      <c r="B193" s="75" cm="1">
        <f t="array" aca="1" ref="B193" ca="1">filesize(Folder&amp;Tests[[#This Row],[FileName]])</f>
        <v>206</v>
      </c>
      <c r="C193" s="45">
        <v>179</v>
      </c>
      <c r="D193" s="44" t="s">
        <v>583</v>
      </c>
      <c r="E193" s="32" t="b">
        <v>1</v>
      </c>
      <c r="F193" s="34" t="s">
        <v>97</v>
      </c>
      <c r="G193" s="34" t="b">
        <v>1</v>
      </c>
      <c r="H193" s="34"/>
      <c r="I193" s="34"/>
      <c r="J193" s="34"/>
      <c r="K193" s="34">
        <v>1</v>
      </c>
      <c r="L193" s="32">
        <v>1</v>
      </c>
      <c r="M193" s="32"/>
      <c r="N193" s="32"/>
      <c r="O193" s="32"/>
      <c r="P193" s="32"/>
      <c r="Q193" s="32"/>
      <c r="R193" s="32"/>
      <c r="S193" s="32"/>
      <c r="T193" s="32"/>
      <c r="U193" s="39"/>
      <c r="V193" t="str">
        <f ca="1"/>
        <v xml:space="preserve"> </v>
      </c>
      <c r="AA193" s="42"/>
      <c r="AB193" s="42"/>
      <c r="AC193" s="42"/>
      <c r="AD193" s="42"/>
      <c r="AE193" s="42"/>
      <c r="AF193" s="42"/>
      <c r="AG193" s="42"/>
      <c r="AH193" s="42"/>
      <c r="AI193" s="42"/>
      <c r="AJ193" s="42"/>
      <c r="AK193" s="42"/>
      <c r="AL193" s="42"/>
      <c r="AM193" s="42"/>
      <c r="AN193" s="42"/>
      <c r="AO193" s="42"/>
    </row>
    <row r="194" spans="2:41" x14ac:dyDescent="0.45">
      <c r="B194" s="75" cm="1">
        <f t="array" aca="1" ref="B194" ca="1">filesize(Folder&amp;Tests[[#This Row],[FileName]])</f>
        <v>43</v>
      </c>
      <c r="C194" s="45">
        <v>180</v>
      </c>
      <c r="D194" s="44" t="s">
        <v>589</v>
      </c>
      <c r="E194" s="32" t="b">
        <v>1</v>
      </c>
      <c r="F194" s="34"/>
      <c r="G194" s="34"/>
      <c r="H194" s="34"/>
      <c r="I194" s="34"/>
      <c r="J194" s="34"/>
      <c r="K194" s="34"/>
      <c r="L194" s="32"/>
      <c r="M194" s="32"/>
      <c r="N194" s="32"/>
      <c r="O194" s="32"/>
      <c r="P194" s="32"/>
      <c r="Q194" s="32"/>
      <c r="R194" s="32"/>
      <c r="S194" s="32"/>
      <c r="T194" s="32"/>
      <c r="U194" s="39"/>
      <c r="V194" t="str">
        <f ca="1"/>
        <v xml:space="preserve"> </v>
      </c>
      <c r="AA194" s="42"/>
      <c r="AB194" s="42"/>
      <c r="AC194" s="42"/>
      <c r="AD194" s="42"/>
      <c r="AE194" s="42"/>
      <c r="AF194" s="42"/>
      <c r="AG194" s="42"/>
      <c r="AH194" s="42"/>
      <c r="AI194" s="42"/>
      <c r="AJ194" s="42"/>
      <c r="AK194" s="42"/>
      <c r="AL194" s="42"/>
      <c r="AM194" s="42"/>
      <c r="AN194" s="42"/>
      <c r="AO194" s="42"/>
    </row>
    <row r="195" spans="2:41" x14ac:dyDescent="0.45">
      <c r="B195" s="75"/>
      <c r="C195" s="74">
        <v>181</v>
      </c>
      <c r="D195" s="44" t="s">
        <v>596</v>
      </c>
      <c r="E195" s="32" t="b">
        <v>1</v>
      </c>
      <c r="F195" s="34"/>
      <c r="G195" s="34"/>
      <c r="H195" s="34"/>
      <c r="I195" s="34"/>
      <c r="J195" s="34"/>
      <c r="K195" s="34"/>
      <c r="L195" s="32"/>
      <c r="M195" s="32"/>
      <c r="N195" s="32"/>
      <c r="O195" s="32"/>
      <c r="P195" s="32"/>
      <c r="Q195" s="32"/>
      <c r="R195" s="32"/>
      <c r="S195" s="32"/>
      <c r="T195" s="32"/>
      <c r="U195" s="39"/>
      <c r="V195" t="str">
        <f ca="1"/>
        <v xml:space="preserve"> </v>
      </c>
      <c r="AA195" s="42"/>
      <c r="AB195" s="42"/>
      <c r="AC195" s="42"/>
      <c r="AD195" s="42"/>
      <c r="AE195" s="42"/>
      <c r="AF195" s="42"/>
      <c r="AG195" s="42"/>
      <c r="AH195" s="42"/>
      <c r="AI195" s="42"/>
      <c r="AJ195" s="42"/>
      <c r="AK195" s="42"/>
      <c r="AL195" s="42"/>
      <c r="AM195" s="42"/>
      <c r="AN195" s="42"/>
      <c r="AO195" s="42"/>
    </row>
    <row r="196" spans="2:41" x14ac:dyDescent="0.45">
      <c r="B196" s="75" cm="1">
        <f t="array" aca="1" ref="B196" ca="1">filesize(Folder&amp;Tests[[#This Row],[FileName]])</f>
        <v>1696</v>
      </c>
      <c r="C196" s="74">
        <v>182</v>
      </c>
      <c r="D196" s="44" t="s">
        <v>607</v>
      </c>
      <c r="E196" s="32" t="b">
        <v>0</v>
      </c>
      <c r="F196" s="34"/>
      <c r="G196" s="34"/>
      <c r="H196" s="34"/>
      <c r="I196" s="34"/>
      <c r="J196" s="34"/>
      <c r="K196" s="34"/>
      <c r="L196" s="32"/>
      <c r="M196" s="32"/>
      <c r="N196" s="32"/>
      <c r="O196" s="32"/>
      <c r="P196" s="32"/>
      <c r="Q196" s="32"/>
      <c r="R196" s="32"/>
      <c r="S196" s="32"/>
      <c r="T196" s="32"/>
      <c r="U196" s="39"/>
      <c r="V196" t="str">
        <f ca="1"/>
        <v xml:space="preserve"> </v>
      </c>
      <c r="AA196" s="42"/>
      <c r="AB196" s="42"/>
      <c r="AC196" s="42"/>
      <c r="AD196" s="42"/>
      <c r="AE196" s="42"/>
      <c r="AF196" s="42"/>
      <c r="AG196" s="42"/>
      <c r="AH196" s="42"/>
      <c r="AI196" s="42"/>
      <c r="AJ196" s="42"/>
      <c r="AK196" s="42"/>
      <c r="AL196" s="42"/>
      <c r="AM196" s="42"/>
      <c r="AN196" s="42"/>
      <c r="AO196" s="42"/>
    </row>
    <row r="197" spans="2:41" x14ac:dyDescent="0.45">
      <c r="B197" s="75" cm="1">
        <f t="array" aca="1" ref="B197" ca="1">filesize(Folder&amp;Tests[[#This Row],[FileName]])</f>
        <v>1696</v>
      </c>
      <c r="C197" s="74">
        <v>183</v>
      </c>
      <c r="D197" s="44" t="s">
        <v>608</v>
      </c>
      <c r="E197" s="32" t="b">
        <v>0</v>
      </c>
      <c r="F197" s="34"/>
      <c r="G197" s="34"/>
      <c r="H197" s="34"/>
      <c r="I197" s="34"/>
      <c r="J197" s="34"/>
      <c r="K197" s="34"/>
      <c r="L197" s="32"/>
      <c r="M197" s="32"/>
      <c r="N197" s="32"/>
      <c r="O197" s="32"/>
      <c r="P197" s="32"/>
      <c r="Q197" s="32"/>
      <c r="R197" s="32"/>
      <c r="S197" s="32"/>
      <c r="T197" s="32"/>
      <c r="U197" s="39"/>
      <c r="V197" t="str">
        <f ca="1"/>
        <v xml:space="preserve"> </v>
      </c>
      <c r="AA197" s="42"/>
      <c r="AB197" s="42"/>
      <c r="AC197" s="42"/>
      <c r="AD197" s="42"/>
      <c r="AE197" s="42"/>
      <c r="AF197" s="42"/>
      <c r="AG197" s="42"/>
      <c r="AH197" s="42"/>
      <c r="AI197" s="42"/>
      <c r="AJ197" s="42"/>
      <c r="AK197" s="42"/>
      <c r="AL197" s="42"/>
      <c r="AM197" s="42"/>
      <c r="AN197" s="42"/>
      <c r="AO197" s="42"/>
    </row>
    <row r="198" spans="2:41" x14ac:dyDescent="0.45">
      <c r="B198" s="75" cm="1">
        <f t="array" aca="1" ref="B198" ca="1">filesize(Folder&amp;Tests[[#This Row],[FileName]])</f>
        <v>1844</v>
      </c>
      <c r="C198" s="74">
        <v>184</v>
      </c>
      <c r="D198" s="44" t="s">
        <v>609</v>
      </c>
      <c r="E198" s="32" t="b">
        <v>0</v>
      </c>
      <c r="F198" s="34"/>
      <c r="G198" s="34"/>
      <c r="H198" s="34"/>
      <c r="I198" s="34"/>
      <c r="J198" s="34"/>
      <c r="K198" s="34"/>
      <c r="L198" s="32"/>
      <c r="M198" s="32"/>
      <c r="N198" s="32"/>
      <c r="O198" s="32"/>
      <c r="P198" s="32"/>
      <c r="Q198" s="32"/>
      <c r="R198" s="32"/>
      <c r="S198" s="32"/>
      <c r="T198" s="32"/>
      <c r="U198" s="39"/>
      <c r="V198" t="str">
        <f ca="1"/>
        <v xml:space="preserve"> </v>
      </c>
      <c r="AA198" s="42"/>
      <c r="AB198" s="42"/>
      <c r="AC198" s="42"/>
      <c r="AD198" s="42"/>
      <c r="AE198" s="42"/>
      <c r="AF198" s="42"/>
      <c r="AG198" s="42"/>
      <c r="AH198" s="42"/>
      <c r="AI198" s="42"/>
      <c r="AJ198" s="42"/>
      <c r="AK198" s="42"/>
      <c r="AL198" s="42"/>
      <c r="AM198" s="42"/>
      <c r="AN198" s="42"/>
      <c r="AO198" s="42"/>
    </row>
    <row r="199" spans="2:41" x14ac:dyDescent="0.45">
      <c r="B199" s="75" cm="1">
        <f t="array" aca="1" ref="B199" ca="1">filesize(Folder&amp;Tests[[#This Row],[FileName]])</f>
        <v>3394</v>
      </c>
      <c r="C199" s="74">
        <v>185</v>
      </c>
      <c r="D199" s="44" t="s">
        <v>610</v>
      </c>
      <c r="E199" s="32" t="b">
        <v>0</v>
      </c>
      <c r="F199" s="34"/>
      <c r="G199" s="34"/>
      <c r="H199" s="34"/>
      <c r="I199" s="34"/>
      <c r="J199" s="34"/>
      <c r="K199" s="34"/>
      <c r="L199" s="32"/>
      <c r="M199" s="32"/>
      <c r="N199" s="32"/>
      <c r="O199" s="32"/>
      <c r="P199" s="32"/>
      <c r="Q199" s="32"/>
      <c r="R199" s="32"/>
      <c r="S199" s="32"/>
      <c r="T199" s="32"/>
      <c r="U199" s="39"/>
      <c r="V199" t="str">
        <f ca="1"/>
        <v xml:space="preserve"> </v>
      </c>
      <c r="AA199" s="42"/>
      <c r="AB199" s="42"/>
      <c r="AC199" s="42"/>
      <c r="AD199" s="42"/>
      <c r="AE199" s="42"/>
      <c r="AF199" s="42"/>
      <c r="AG199" s="42"/>
      <c r="AH199" s="42"/>
      <c r="AI199" s="42"/>
      <c r="AJ199" s="42"/>
      <c r="AK199" s="42"/>
      <c r="AL199" s="42"/>
      <c r="AM199" s="42"/>
      <c r="AN199" s="42"/>
      <c r="AO199" s="42"/>
    </row>
    <row r="200" spans="2:41" x14ac:dyDescent="0.45">
      <c r="B200" s="75" cm="1">
        <f t="array" aca="1" ref="B200" ca="1">filesize(Folder&amp;Tests[[#This Row],[FileName]])</f>
        <v>3394</v>
      </c>
      <c r="C200" s="74">
        <v>186</v>
      </c>
      <c r="D200" s="44" t="s">
        <v>611</v>
      </c>
      <c r="E200" s="32" t="b">
        <v>0</v>
      </c>
      <c r="F200" s="34"/>
      <c r="G200" s="34"/>
      <c r="H200" s="34"/>
      <c r="I200" s="34"/>
      <c r="J200" s="34"/>
      <c r="K200" s="34"/>
      <c r="L200" s="32"/>
      <c r="M200" s="32"/>
      <c r="N200" s="32"/>
      <c r="O200" s="32"/>
      <c r="P200" s="32"/>
      <c r="Q200" s="32"/>
      <c r="R200" s="32"/>
      <c r="S200" s="32"/>
      <c r="T200" s="32"/>
      <c r="U200" s="39"/>
      <c r="V200" t="str">
        <f ca="1"/>
        <v xml:space="preserve"> </v>
      </c>
      <c r="AA200" s="42"/>
      <c r="AB200" s="42"/>
      <c r="AC200" s="42"/>
      <c r="AD200" s="42"/>
      <c r="AE200" s="42"/>
      <c r="AF200" s="42"/>
      <c r="AG200" s="42"/>
      <c r="AH200" s="42"/>
      <c r="AI200" s="42"/>
      <c r="AJ200" s="42"/>
      <c r="AK200" s="42"/>
      <c r="AL200" s="42"/>
      <c r="AM200" s="42"/>
      <c r="AN200" s="42"/>
      <c r="AO200" s="42"/>
    </row>
    <row r="201" spans="2:41" x14ac:dyDescent="0.45">
      <c r="B201" s="75" cm="1">
        <f t="array" aca="1" ref="B201" ca="1">filesize(Folder&amp;Tests[[#This Row],[FileName]])</f>
        <v>32</v>
      </c>
      <c r="C201" s="74">
        <v>187</v>
      </c>
      <c r="D201" s="44" t="s">
        <v>128</v>
      </c>
      <c r="E201" s="32" t="b">
        <v>0</v>
      </c>
      <c r="F201" s="34" t="b">
        <v>0</v>
      </c>
      <c r="G201" s="34"/>
      <c r="H201" s="34"/>
      <c r="I201" s="34"/>
      <c r="J201" s="34"/>
      <c r="K201" s="34"/>
      <c r="L201" s="32">
        <v>2</v>
      </c>
      <c r="M201" s="32"/>
      <c r="N201" s="32">
        <v>2</v>
      </c>
      <c r="O201" s="32"/>
      <c r="P201" s="32"/>
      <c r="Q201" s="32"/>
      <c r="R201" s="32"/>
      <c r="S201" s="32"/>
      <c r="T201" s="32"/>
      <c r="U201" s="39"/>
      <c r="V201" t="str">
        <f ca="1"/>
        <v xml:space="preserve"> </v>
      </c>
      <c r="AA201" s="42"/>
      <c r="AB201" s="42"/>
      <c r="AC201" s="42"/>
      <c r="AD201" s="42"/>
      <c r="AE201" s="42"/>
      <c r="AF201" s="42"/>
      <c r="AG201" s="42"/>
      <c r="AH201" s="42"/>
      <c r="AI201" s="42"/>
      <c r="AJ201" s="42"/>
      <c r="AK201" s="42"/>
      <c r="AL201" s="42"/>
      <c r="AM201" s="42"/>
      <c r="AN201" s="42"/>
      <c r="AO201" s="42"/>
    </row>
    <row r="202" spans="2:41" x14ac:dyDescent="0.45">
      <c r="B202" s="75"/>
      <c r="C202" s="74">
        <v>188</v>
      </c>
      <c r="D202" s="44" t="str" cm="1">
        <f t="array" aca="1" ref="D202" ca="1">CSVWrite(_xlfn.SEQUENCE(10),,,,,,,"windows")</f>
        <v xml:space="preserve">1_x000D_
2_x000D_
3_x000D_
4_x000D_
5_x000D_
6_x000D_
7_x000D_
8_x000D_
9_x000D_
10_x000D_
</v>
      </c>
      <c r="E202" s="32" t="b">
        <v>0</v>
      </c>
      <c r="F202" s="34" t="b">
        <v>0</v>
      </c>
      <c r="G202" s="34"/>
      <c r="H202" s="34"/>
      <c r="I202" s="34"/>
      <c r="J202" s="34"/>
      <c r="K202" s="34"/>
      <c r="L202" s="32">
        <v>2</v>
      </c>
      <c r="M202" s="32"/>
      <c r="N202" s="32">
        <v>5</v>
      </c>
      <c r="O202" s="32"/>
      <c r="P202" s="32"/>
      <c r="Q202" s="32"/>
      <c r="R202" s="32"/>
      <c r="S202" s="32"/>
      <c r="T202" s="32"/>
      <c r="U202" s="39"/>
      <c r="V202" t="str">
        <f ca="1"/>
        <v xml:space="preserve"> </v>
      </c>
      <c r="AA202" s="42"/>
      <c r="AB202" s="42"/>
      <c r="AC202" s="42"/>
      <c r="AD202" s="42"/>
      <c r="AE202" s="42"/>
      <c r="AF202" s="42"/>
      <c r="AG202" s="42"/>
      <c r="AH202" s="42"/>
      <c r="AI202" s="42"/>
      <c r="AJ202" s="42"/>
      <c r="AK202" s="42"/>
      <c r="AL202" s="42"/>
      <c r="AM202" s="42"/>
      <c r="AN202" s="42"/>
      <c r="AO202" s="42"/>
    </row>
    <row r="203" spans="2:41" x14ac:dyDescent="0.45">
      <c r="B203" s="75"/>
      <c r="C203" s="74">
        <v>189</v>
      </c>
      <c r="D203" s="44" t="str" cm="1">
        <f t="array" aca="1" ref="D203" ca="1">CSVWrite(_xlfn.SEQUENCE(6,3),,,,,,,"windows")</f>
        <v xml:space="preserve">1,2,3_x000D_
4,5,6_x000D_
7,8,9_x000D_
10,11,12_x000D_
13,14,15_x000D_
16,17,18_x000D_
</v>
      </c>
      <c r="E203" s="32" t="b">
        <v>1</v>
      </c>
      <c r="F203" s="34"/>
      <c r="G203" s="34"/>
      <c r="H203" s="34"/>
      <c r="I203" s="34"/>
      <c r="J203" s="34"/>
      <c r="K203" s="34"/>
      <c r="L203" s="32">
        <v>2</v>
      </c>
      <c r="M203" s="32">
        <v>2</v>
      </c>
      <c r="N203" s="32">
        <v>2</v>
      </c>
      <c r="O203" s="32">
        <v>2</v>
      </c>
      <c r="P203" s="32"/>
      <c r="Q203" s="32"/>
      <c r="R203" s="32"/>
      <c r="S203" s="32"/>
      <c r="T203" s="32"/>
      <c r="U203" s="39"/>
      <c r="V203" t="str">
        <f ca="1"/>
        <v xml:space="preserve"> </v>
      </c>
      <c r="AA203" s="42"/>
      <c r="AB203" s="42"/>
      <c r="AC203" s="42"/>
      <c r="AD203" s="42"/>
      <c r="AE203" s="42"/>
      <c r="AF203" s="42"/>
      <c r="AG203" s="42"/>
      <c r="AH203" s="42"/>
      <c r="AI203" s="42"/>
      <c r="AJ203" s="42"/>
      <c r="AK203" s="42"/>
      <c r="AL203" s="42"/>
      <c r="AM203" s="42"/>
      <c r="AN203" s="42"/>
      <c r="AO203" s="42"/>
    </row>
    <row r="204" spans="2:41" x14ac:dyDescent="0.45">
      <c r="B204" s="75" cm="1">
        <f t="array" aca="1" ref="B204" ca="1">filesize(Folder&amp;Tests[[#This Row],[FileName]])</f>
        <v>729395</v>
      </c>
      <c r="C204" s="74">
        <v>190</v>
      </c>
      <c r="D204" s="44" t="s">
        <v>197</v>
      </c>
      <c r="E204" s="32" t="b">
        <v>1</v>
      </c>
      <c r="F204" s="34"/>
      <c r="G204" s="34"/>
      <c r="H204" s="34" t="s">
        <v>266</v>
      </c>
      <c r="I204" s="34"/>
      <c r="J204" s="34"/>
      <c r="K204" s="34">
        <v>1</v>
      </c>
      <c r="L204" s="32"/>
      <c r="M204" s="32"/>
      <c r="N204" s="32"/>
      <c r="O204" s="32"/>
      <c r="P204" s="32"/>
      <c r="Q204" s="32"/>
      <c r="R204" s="32" t="s">
        <v>278</v>
      </c>
      <c r="S204" s="32" t="s">
        <v>604</v>
      </c>
      <c r="T204" s="32"/>
      <c r="U204" s="39"/>
      <c r="V204" t="str">
        <f ca="1"/>
        <v xml:space="preserve"> </v>
      </c>
      <c r="AA204" s="42"/>
      <c r="AB204" s="42"/>
      <c r="AC204" s="42"/>
      <c r="AD204" s="42"/>
      <c r="AE204" s="42"/>
      <c r="AF204" s="42"/>
      <c r="AG204" s="42"/>
      <c r="AH204" s="42"/>
      <c r="AI204" s="42"/>
      <c r="AJ204" s="42"/>
      <c r="AK204" s="42"/>
      <c r="AL204" s="42"/>
      <c r="AM204" s="42"/>
      <c r="AN204" s="42"/>
      <c r="AO204" s="42"/>
    </row>
    <row r="205" spans="2:41" x14ac:dyDescent="0.45">
      <c r="B205" s="75" cm="1">
        <f t="array" aca="1" ref="B205" ca="1">filesize(Folder&amp;Tests[[#This Row],[FileName]])</f>
        <v>43457</v>
      </c>
      <c r="C205" s="45">
        <v>191</v>
      </c>
      <c r="D205" s="33" t="s">
        <v>186</v>
      </c>
      <c r="E205" s="32" t="b">
        <v>0</v>
      </c>
      <c r="F205" s="34" t="s">
        <v>94</v>
      </c>
      <c r="G205" s="34" t="b">
        <v>0</v>
      </c>
      <c r="H205" s="34" t="s">
        <v>94</v>
      </c>
      <c r="I205" s="34" t="s">
        <v>94</v>
      </c>
      <c r="J205" s="34" t="b">
        <v>1</v>
      </c>
      <c r="K205" s="34">
        <v>1</v>
      </c>
      <c r="L205" s="32"/>
      <c r="M205" s="32">
        <v>1</v>
      </c>
      <c r="N205" s="32">
        <v>0</v>
      </c>
      <c r="O205" s="32">
        <v>0</v>
      </c>
      <c r="P205" s="32"/>
      <c r="Q205" s="32"/>
      <c r="R205" s="32"/>
      <c r="S205" s="32" t="s">
        <v>604</v>
      </c>
      <c r="T205" s="32" t="s">
        <v>95</v>
      </c>
      <c r="U205" s="39"/>
      <c r="V205" t="str">
        <f ca="1"/>
        <v xml:space="preserve"> </v>
      </c>
      <c r="AA205" s="42"/>
      <c r="AB205" s="42"/>
      <c r="AC205" s="42"/>
      <c r="AD205" s="42"/>
      <c r="AE205" s="42"/>
      <c r="AF205" s="42"/>
      <c r="AG205" s="42"/>
      <c r="AH205" s="42"/>
      <c r="AI205" s="42"/>
      <c r="AJ205" s="42"/>
      <c r="AK205" s="42"/>
      <c r="AL205" s="42"/>
      <c r="AM205" s="42"/>
      <c r="AN205" s="42"/>
      <c r="AO205" s="42"/>
    </row>
    <row r="206" spans="2:41" x14ac:dyDescent="0.45">
      <c r="B206" s="75" cm="1">
        <f t="array" aca="1" ref="B206" ca="1">filesize(Folder&amp;Tests[[#This Row],[FileName]])</f>
        <v>49501</v>
      </c>
      <c r="C206" s="74">
        <v>192</v>
      </c>
      <c r="D206" s="33" t="s">
        <v>627</v>
      </c>
      <c r="E206" s="32" t="b">
        <v>1</v>
      </c>
      <c r="F206" s="34"/>
      <c r="G206" s="34"/>
      <c r="H206" s="34" t="s">
        <v>326</v>
      </c>
      <c r="I206" s="34"/>
      <c r="J206" s="34"/>
      <c r="K206" s="34"/>
      <c r="L206" s="32"/>
      <c r="M206" s="32"/>
      <c r="N206" s="32"/>
      <c r="O206" s="32"/>
      <c r="P206" s="32"/>
      <c r="Q206" s="32"/>
      <c r="R206" s="32"/>
      <c r="S206" s="32"/>
      <c r="T206" s="32"/>
      <c r="U206" s="39"/>
      <c r="V206" t="str">
        <f ca="1"/>
        <v xml:space="preserve"> </v>
      </c>
      <c r="AA206" s="42"/>
      <c r="AB206" s="42"/>
      <c r="AC206" s="42"/>
      <c r="AD206" s="42"/>
      <c r="AE206" s="42"/>
      <c r="AF206" s="42"/>
      <c r="AG206" s="42"/>
      <c r="AH206" s="42"/>
      <c r="AI206" s="42"/>
      <c r="AJ206" s="42"/>
      <c r="AK206" s="42"/>
      <c r="AL206" s="42"/>
      <c r="AM206" s="42"/>
      <c r="AN206" s="42"/>
      <c r="AO206" s="42"/>
    </row>
    <row r="207" spans="2:41" x14ac:dyDescent="0.45">
      <c r="B207" s="75" cm="1">
        <f t="array" aca="1" ref="B207" ca="1">filesize(Folder&amp;Tests[[#This Row],[FileName]])</f>
        <v>49501</v>
      </c>
      <c r="C207" s="74">
        <v>193</v>
      </c>
      <c r="D207" s="33" t="s">
        <v>627</v>
      </c>
      <c r="E207" s="32" t="b">
        <v>1</v>
      </c>
      <c r="F207" s="34"/>
      <c r="G207" s="34"/>
      <c r="H207" s="34" t="s">
        <v>326</v>
      </c>
      <c r="I207" s="34"/>
      <c r="J207" s="34"/>
      <c r="K207" s="34">
        <v>3</v>
      </c>
      <c r="L207" s="32"/>
      <c r="M207" s="32"/>
      <c r="N207" s="32">
        <v>1</v>
      </c>
      <c r="O207" s="32"/>
      <c r="P207" s="32"/>
      <c r="Q207" s="32"/>
      <c r="R207" s="32"/>
      <c r="S207" s="32"/>
      <c r="T207" s="32"/>
      <c r="U207" s="39"/>
      <c r="V207" t="str">
        <f ca="1"/>
        <v xml:space="preserve"> </v>
      </c>
      <c r="AA207" s="42"/>
      <c r="AB207" s="42"/>
      <c r="AC207" s="42"/>
      <c r="AD207" s="42"/>
      <c r="AE207" s="42"/>
      <c r="AF207" s="42"/>
      <c r="AG207" s="42"/>
      <c r="AH207" s="42"/>
      <c r="AI207" s="42"/>
      <c r="AJ207" s="42"/>
      <c r="AK207" s="42"/>
      <c r="AL207" s="42"/>
      <c r="AM207" s="42"/>
      <c r="AN207" s="42"/>
      <c r="AO207" s="42"/>
    </row>
    <row r="208" spans="2:41" x14ac:dyDescent="0.45">
      <c r="B208" s="75" cm="1">
        <f t="array" aca="1" ref="B208" ca="1">filesize(Folder&amp;Tests[[#This Row],[FileName]])</f>
        <v>31</v>
      </c>
      <c r="C208" s="74">
        <v>194</v>
      </c>
      <c r="D208" s="33" t="s">
        <v>634</v>
      </c>
      <c r="E208" s="32" t="b">
        <v>1</v>
      </c>
      <c r="F208" s="32"/>
      <c r="G208" s="32"/>
      <c r="H208" s="32"/>
      <c r="I208" s="32"/>
      <c r="J208" s="32"/>
      <c r="K208" s="32"/>
      <c r="L208" s="32"/>
      <c r="M208" s="32"/>
      <c r="N208" s="32"/>
      <c r="O208" s="32"/>
      <c r="P208" s="32"/>
      <c r="Q208" s="32"/>
      <c r="R208" s="32"/>
      <c r="S208" s="32"/>
      <c r="T208" s="32"/>
      <c r="U208" s="39"/>
      <c r="V208" t="str">
        <f ca="1"/>
        <v xml:space="preserve"> </v>
      </c>
      <c r="AA208" s="42"/>
      <c r="AB208" s="42"/>
      <c r="AC208" s="42"/>
      <c r="AD208" s="42"/>
      <c r="AE208" s="42"/>
      <c r="AF208" s="42"/>
      <c r="AG208" s="42"/>
      <c r="AH208" s="42"/>
      <c r="AI208" s="42"/>
      <c r="AJ208" s="42"/>
      <c r="AK208" s="42"/>
      <c r="AL208" s="42"/>
      <c r="AM208" s="42"/>
      <c r="AN208" s="42"/>
      <c r="AO208" s="42"/>
    </row>
    <row r="209" spans="2:28" x14ac:dyDescent="0.45">
      <c r="B209" s="75" cm="1">
        <f t="array" aca="1" ref="B209" ca="1">filesize(Folder&amp;Tests[[#This Row],[FileName]])</f>
        <v>36191</v>
      </c>
      <c r="C209" s="74">
        <v>195</v>
      </c>
      <c r="D209" s="33" t="s" cm="1">
        <v>628</v>
      </c>
      <c r="E209" s="32" t="b">
        <v>1</v>
      </c>
      <c r="F209" s="32"/>
      <c r="G209" s="32"/>
      <c r="H209" s="32" t="s">
        <v>261</v>
      </c>
      <c r="I209" s="32"/>
      <c r="J209" s="32"/>
      <c r="K209" s="32"/>
      <c r="L209" s="32"/>
      <c r="M209" s="32"/>
      <c r="N209" s="32"/>
      <c r="O209" s="32"/>
      <c r="P209" s="32"/>
      <c r="Q209" s="32"/>
      <c r="R209" s="32"/>
      <c r="S209" s="32"/>
      <c r="T209" s="32"/>
      <c r="U209" s="39"/>
      <c r="V209" t="str">
        <f ca="1"/>
        <v xml:space="preserve"> </v>
      </c>
      <c r="AA209" s="42"/>
      <c r="AB209" s="42"/>
    </row>
    <row r="210" spans="2:28" x14ac:dyDescent="0.45">
      <c r="B210" s="75" cm="1">
        <f t="array" aca="1" ref="B210" ca="1">filesize(Folder&amp;Tests[[#This Row],[FileName]])</f>
        <v>36188</v>
      </c>
      <c r="C210" s="74">
        <v>196</v>
      </c>
      <c r="D210" s="33" t="s" cm="1">
        <v>629</v>
      </c>
      <c r="E210" s="32" t="b">
        <v>1</v>
      </c>
      <c r="F210" s="32"/>
      <c r="G210" s="32"/>
      <c r="H210" s="32" t="s">
        <v>264</v>
      </c>
      <c r="I210" s="32"/>
      <c r="J210" s="32"/>
      <c r="K210" s="32"/>
      <c r="L210" s="32"/>
      <c r="M210" s="32"/>
      <c r="N210" s="32"/>
      <c r="O210" s="32"/>
      <c r="P210" s="32"/>
      <c r="Q210" s="32"/>
      <c r="R210" s="32"/>
      <c r="S210" s="32"/>
      <c r="T210" s="32"/>
      <c r="U210" s="39"/>
      <c r="V210" t="str">
        <f ca="1"/>
        <v xml:space="preserve"> </v>
      </c>
      <c r="AA210" s="42"/>
      <c r="AB210" s="42"/>
    </row>
    <row r="211" spans="2:28" x14ac:dyDescent="0.45">
      <c r="B211" s="75" cm="1">
        <f t="array" aca="1" ref="B211" ca="1">filesize(Folder&amp;Tests[[#This Row],[FileName]])</f>
        <v>36198</v>
      </c>
      <c r="C211" s="74">
        <v>197</v>
      </c>
      <c r="D211" s="33" t="s" cm="1">
        <v>630</v>
      </c>
      <c r="E211" s="32" t="b">
        <v>1</v>
      </c>
      <c r="F211" s="32"/>
      <c r="G211" s="32"/>
      <c r="H211" s="32" t="s">
        <v>266</v>
      </c>
      <c r="I211" s="32"/>
      <c r="J211" s="32"/>
      <c r="K211" s="32"/>
      <c r="L211" s="32"/>
      <c r="M211" s="32"/>
      <c r="N211" s="32"/>
      <c r="O211" s="32"/>
      <c r="P211" s="32"/>
      <c r="Q211" s="32"/>
      <c r="R211" s="32"/>
      <c r="S211" s="32"/>
      <c r="T211" s="32"/>
      <c r="U211" s="39"/>
      <c r="V211" t="str">
        <f ca="1"/>
        <v xml:space="preserve"> </v>
      </c>
      <c r="AA211" s="42"/>
      <c r="AB211" s="42"/>
    </row>
    <row r="212" spans="2:28" x14ac:dyDescent="0.45">
      <c r="B212" s="75" cm="1">
        <f t="array" aca="1" ref="B212" ca="1">filesize(Folder&amp;Tests[[#This Row],[FileName]])</f>
        <v>2159</v>
      </c>
      <c r="C212" s="74">
        <v>198</v>
      </c>
      <c r="D212" s="33" t="s" cm="1">
        <v>631</v>
      </c>
      <c r="E212" s="32" t="b">
        <v>1</v>
      </c>
      <c r="F212" s="32"/>
      <c r="G212" s="32"/>
      <c r="H212" s="32" t="s">
        <v>261</v>
      </c>
      <c r="I212" s="32"/>
      <c r="J212" s="32"/>
      <c r="K212" s="32"/>
      <c r="L212" s="32">
        <v>2</v>
      </c>
      <c r="M212" s="32"/>
      <c r="N212" s="32"/>
      <c r="O212" s="32">
        <v>1</v>
      </c>
      <c r="P212" s="32"/>
      <c r="Q212" s="32"/>
      <c r="R212" s="32"/>
      <c r="S212" s="32"/>
      <c r="T212" s="32"/>
      <c r="U212" s="39"/>
      <c r="V212" t="str">
        <f ca="1"/>
        <v xml:space="preserve"> </v>
      </c>
      <c r="AA212" s="42"/>
      <c r="AB212" s="42"/>
    </row>
    <row r="213" spans="2:28" x14ac:dyDescent="0.45">
      <c r="B213" s="75" cm="1">
        <f t="array" aca="1" ref="B213" ca="1">filesize(Folder&amp;Tests[[#This Row],[FileName]])</f>
        <v>2159</v>
      </c>
      <c r="C213" s="74">
        <v>199</v>
      </c>
      <c r="D213" s="33" t="s" cm="1">
        <v>632</v>
      </c>
      <c r="E213" s="32" t="b">
        <v>1</v>
      </c>
      <c r="F213" s="32"/>
      <c r="G213" s="32"/>
      <c r="H213" s="32" t="s">
        <v>264</v>
      </c>
      <c r="I213" s="32"/>
      <c r="J213" s="32"/>
      <c r="K213" s="32"/>
      <c r="L213" s="32">
        <v>2</v>
      </c>
      <c r="M213" s="32"/>
      <c r="N213" s="32"/>
      <c r="O213" s="32">
        <v>1</v>
      </c>
      <c r="P213" s="32"/>
      <c r="Q213" s="32"/>
      <c r="R213" s="32"/>
      <c r="S213" s="32"/>
      <c r="T213" s="32"/>
      <c r="U213" s="39"/>
      <c r="V213" t="str">
        <f ca="1"/>
        <v xml:space="preserve"> </v>
      </c>
      <c r="AA213" s="42"/>
      <c r="AB213" s="42"/>
    </row>
    <row r="214" spans="2:28" x14ac:dyDescent="0.45">
      <c r="B214" s="75" cm="1">
        <f t="array" aca="1" ref="B214" ca="1">filesize(Folder&amp;Tests[[#This Row],[FileName]])</f>
        <v>2159</v>
      </c>
      <c r="C214" s="74">
        <v>200</v>
      </c>
      <c r="D214" s="33" t="s">
        <v>633</v>
      </c>
      <c r="E214" s="32" t="b">
        <v>1</v>
      </c>
      <c r="F214" s="32"/>
      <c r="G214" s="32"/>
      <c r="H214" s="32" t="s">
        <v>266</v>
      </c>
      <c r="I214" s="32"/>
      <c r="J214" s="32"/>
      <c r="K214" s="32"/>
      <c r="L214" s="32">
        <v>2</v>
      </c>
      <c r="M214" s="32"/>
      <c r="N214" s="32"/>
      <c r="O214" s="32">
        <v>1</v>
      </c>
      <c r="P214" s="32"/>
      <c r="Q214" s="32"/>
      <c r="R214" s="32"/>
      <c r="S214" s="32"/>
      <c r="T214" s="32"/>
      <c r="U214" s="39"/>
      <c r="V214" t="str">
        <f ca="1"/>
        <v xml:space="preserve"> </v>
      </c>
      <c r="AA214" s="42"/>
      <c r="AB214" s="42"/>
    </row>
    <row r="215" spans="2:28" x14ac:dyDescent="0.45">
      <c r="AA215" s="42"/>
      <c r="AB215" s="42"/>
    </row>
  </sheetData>
  <sheetProtection sheet="1" objects="1" scenarios="1"/>
  <sortState xmlns:xlrd2="http://schemas.microsoft.com/office/spreadsheetml/2017/richdata2" ref="B22:U173">
    <sortCondition ref="B22:B173"/>
  </sortState>
  <mergeCells count="20">
    <mergeCell ref="Q8:Q13"/>
    <mergeCell ref="R8:R13"/>
    <mergeCell ref="S8:S13"/>
    <mergeCell ref="T8:T13"/>
    <mergeCell ref="U8:U13"/>
    <mergeCell ref="B8:B13"/>
    <mergeCell ref="C8:C13"/>
    <mergeCell ref="D8:D13"/>
    <mergeCell ref="E8:E13"/>
    <mergeCell ref="F8:F13"/>
    <mergeCell ref="G8:G13"/>
    <mergeCell ref="H8:H13"/>
    <mergeCell ref="M8:M13"/>
    <mergeCell ref="N8:N13"/>
    <mergeCell ref="O8:O13"/>
    <mergeCell ref="P8:P13"/>
    <mergeCell ref="I8:I13"/>
    <mergeCell ref="J8:J13"/>
    <mergeCell ref="K8:K13"/>
    <mergeCell ref="L8:L13"/>
  </mergeCells>
  <conditionalFormatting sqref="AB7:AB12">
    <cfRule type="expression" dxfId="81" priority="109">
      <formula>ISLOGICAL(AB7)</formula>
    </cfRule>
    <cfRule type="expression" dxfId="80" priority="110">
      <formula>ISNUMBER(AB7)</formula>
    </cfRule>
    <cfRule type="expression" dxfId="79" priority="111">
      <formula>ISNUMBER(SEARCH("""",AB7))</formula>
    </cfRule>
    <cfRule type="expression" dxfId="78" priority="112">
      <formula>ISTEXT(AB7)</formula>
    </cfRule>
    <cfRule type="expression" dxfId="77" priority="113">
      <formula>ISERROR(AB7)</formula>
    </cfRule>
  </conditionalFormatting>
  <conditionalFormatting sqref="B15:U214">
    <cfRule type="expression" dxfId="76" priority="151">
      <formula>$C15=$C$4</formula>
    </cfRule>
  </conditionalFormatting>
  <conditionalFormatting sqref="J5">
    <cfRule type="expression" dxfId="75" priority="50">
      <formula>$J$5&gt;0</formula>
    </cfRule>
  </conditionalFormatting>
  <conditionalFormatting sqref="AA15:AO50">
    <cfRule type="expression" dxfId="74" priority="13">
      <formula>ISNUMBER(AA15)</formula>
    </cfRule>
    <cfRule type="expression" dxfId="73" priority="14">
      <formula>ISLOGICAL(AA15)</formula>
    </cfRule>
    <cfRule type="expression" dxfId="72" priority="15">
      <formula>ISERROR(AA15)</formula>
    </cfRule>
    <cfRule type="expression" dxfId="71" priority="16">
      <formula>ISNUMBER(SEARCH(CHAR(10),AA15))</formula>
    </cfRule>
    <cfRule type="expression" dxfId="70" priority="17">
      <formula>ISNUMBER(SEARCH("""",AA15))</formula>
    </cfRule>
    <cfRule type="expression" dxfId="69" priority="18">
      <formula>ISTEXT(AA15)</formula>
    </cfRule>
  </conditionalFormatting>
  <conditionalFormatting sqref="AA13:AO13">
    <cfRule type="expression" dxfId="68" priority="7">
      <formula>ISNUMBER(AA13)</formula>
    </cfRule>
    <cfRule type="expression" dxfId="67" priority="8">
      <formula>ISLOGICAL(AA13)</formula>
    </cfRule>
    <cfRule type="expression" dxfId="66" priority="9">
      <formula>ISERROR(AA13)</formula>
    </cfRule>
    <cfRule type="expression" dxfId="65" priority="10">
      <formula>ISNUMBER(SEARCH(CHAR(10),AA13))</formula>
    </cfRule>
    <cfRule type="expression" dxfId="64" priority="11">
      <formula>ISNUMBER(SEARCH("""",AA13))</formula>
    </cfRule>
    <cfRule type="expression" dxfId="63" priority="12">
      <formula>ISTEXT(AA13)</formula>
    </cfRule>
  </conditionalFormatting>
  <conditionalFormatting sqref="Y15:Y50">
    <cfRule type="expression" dxfId="62" priority="1">
      <formula>ISNUMBER(Y15)</formula>
    </cfRule>
    <cfRule type="expression" dxfId="61" priority="2">
      <formula>ISLOGICAL(Y15)</formula>
    </cfRule>
    <cfRule type="expression" dxfId="60" priority="3">
      <formula>ISERROR(Y15)</formula>
    </cfRule>
    <cfRule type="expression" dxfId="59" priority="4">
      <formula>ISNUMBER(SEARCH(CHAR(10),Y15))</formula>
    </cfRule>
    <cfRule type="expression" dxfId="58" priority="5">
      <formula>ISNUMBER(SEARCH("""",Y15))</formula>
    </cfRule>
    <cfRule type="expression" dxfId="57" priority="6">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78A13-6820-41F4-8E98-01AFE92A62A7}">
  <sheetPr codeName="shTestResults"/>
  <dimension ref="A1:A3"/>
  <sheetViews>
    <sheetView showGridLines="0" showRowColHeaders="0" workbookViewId="0"/>
  </sheetViews>
  <sheetFormatPr defaultRowHeight="14.25" x14ac:dyDescent="0.45"/>
  <sheetData>
    <row r="1" spans="1:1" ht="28.5" x14ac:dyDescent="0.85">
      <c r="A1" s="12" t="s">
        <v>547</v>
      </c>
    </row>
    <row r="3" spans="1:1" x14ac:dyDescent="0.45">
      <c r="A3" t="s">
        <v>601</v>
      </c>
    </row>
  </sheetData>
  <sheetProtection sheet="1" objects="1" scenarios="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046D9-EC21-47CD-A22A-2C0CCE69DBF9}">
  <sheetPr codeName="shPerformance"/>
  <dimension ref="A1:AB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8" width="16.3984375" customWidth="1"/>
    <col min="9" max="9" width="11.265625" bestFit="1" customWidth="1"/>
    <col min="10" max="10" width="11" bestFit="1" customWidth="1"/>
    <col min="11" max="11" width="14.1328125" bestFit="1" customWidth="1"/>
    <col min="12" max="12" width="18.73046875" bestFit="1" customWidth="1"/>
    <col min="13" max="13" width="25.3984375" customWidth="1"/>
    <col min="14" max="14" width="11.59765625" bestFit="1" customWidth="1"/>
  </cols>
  <sheetData>
    <row r="1" spans="1:14" ht="28.5" x14ac:dyDescent="0.85">
      <c r="A1" s="1" t="s">
        <v>223</v>
      </c>
    </row>
    <row r="2" spans="1:14" x14ac:dyDescent="0.45">
      <c r="N2" s="57"/>
    </row>
    <row r="4" spans="1:14" x14ac:dyDescent="0.45">
      <c r="A4" s="15" t="s">
        <v>606</v>
      </c>
      <c r="M4" s="15" t="s">
        <v>551</v>
      </c>
    </row>
    <row r="5" spans="1:14" x14ac:dyDescent="0.45">
      <c r="M5" t="s">
        <v>506</v>
      </c>
    </row>
    <row r="6" spans="1:14" ht="42.75" x14ac:dyDescent="0.45">
      <c r="A6" s="13" t="s">
        <v>10</v>
      </c>
      <c r="B6" s="13" t="s">
        <v>11</v>
      </c>
      <c r="C6" s="13" t="s">
        <v>12</v>
      </c>
      <c r="D6" s="13" t="s">
        <v>13</v>
      </c>
      <c r="E6" s="14" t="s">
        <v>375</v>
      </c>
      <c r="F6" s="14" t="s">
        <v>376</v>
      </c>
      <c r="G6" s="14" t="s">
        <v>377</v>
      </c>
      <c r="H6" s="14" t="s">
        <v>378</v>
      </c>
      <c r="I6" s="14" t="str" cm="1">
        <f t="array" aca="1" ref="I6:L6" ca="1">"NCalls"&amp;CHAR(10)&amp;E6:H6</f>
        <v>NCalls
CSVRead
v0.1</v>
      </c>
      <c r="J6" s="14" t="str">
        <f ca="1"/>
        <v>NCalls
sdkn104
v1.9</v>
      </c>
      <c r="K6" s="14" t="str">
        <f ca="1"/>
        <v>NCalls
ws_garcia
v3.1.5</v>
      </c>
      <c r="L6" s="60" t="str">
        <f ca="1"/>
        <v>NCalls
CSV.jl
v0.8.5+</v>
      </c>
      <c r="M6" s="13" t="s">
        <v>14</v>
      </c>
      <c r="N6" s="13" t="s">
        <v>15</v>
      </c>
    </row>
    <row r="7" spans="1:14" x14ac:dyDescent="0.45">
      <c r="A7">
        <f ca="1">LEN(B7)</f>
        <v>1</v>
      </c>
      <c r="B7" t="s">
        <v>16</v>
      </c>
      <c r="C7" s="57">
        <v>1</v>
      </c>
      <c r="D7">
        <v>1</v>
      </c>
      <c r="E7">
        <v>1.9493759844064546E-4</v>
      </c>
      <c r="F7">
        <v>1.2255919062702944E-4</v>
      </c>
      <c r="G7">
        <v>1.7155922126918743E-3</v>
      </c>
      <c r="H7">
        <v>2.8878364329444379E-4</v>
      </c>
      <c r="I7" s="57">
        <v>25650</v>
      </c>
      <c r="J7" s="57">
        <v>40797</v>
      </c>
      <c r="K7" s="57">
        <v>2915</v>
      </c>
      <c r="L7" s="57">
        <v>17314</v>
      </c>
      <c r="M7" s="61" t="s">
        <v>379</v>
      </c>
      <c r="N7" s="57">
        <v>3</v>
      </c>
    </row>
    <row r="8" spans="1:14" x14ac:dyDescent="0.45">
      <c r="A8">
        <f t="shared" ref="A8:A28" ca="1" si="0">LEN(B8)</f>
        <v>1</v>
      </c>
      <c r="B8" t="s">
        <v>16</v>
      </c>
      <c r="C8" s="57">
        <v>2</v>
      </c>
      <c r="D8">
        <v>1</v>
      </c>
      <c r="E8">
        <v>1.9255689143874387E-4</v>
      </c>
      <c r="F8">
        <v>1.2650549525611813E-4</v>
      </c>
      <c r="G8">
        <v>1.7896163922716392E-3</v>
      </c>
      <c r="H8">
        <v>2.8235825615541E-4</v>
      </c>
      <c r="I8" s="57">
        <v>25967</v>
      </c>
      <c r="J8" s="57">
        <v>39525</v>
      </c>
      <c r="K8" s="57">
        <v>2794</v>
      </c>
      <c r="L8" s="57">
        <v>17708</v>
      </c>
      <c r="M8" s="62" t="s">
        <v>380</v>
      </c>
      <c r="N8" s="57">
        <v>6</v>
      </c>
    </row>
    <row r="9" spans="1:14" x14ac:dyDescent="0.45">
      <c r="A9">
        <f t="shared" ca="1" si="0"/>
        <v>1</v>
      </c>
      <c r="B9" t="s">
        <v>16</v>
      </c>
      <c r="C9" s="57">
        <v>4</v>
      </c>
      <c r="D9">
        <v>1</v>
      </c>
      <c r="E9">
        <v>1.9503660334687796E-4</v>
      </c>
      <c r="F9">
        <v>1.2879811442315575E-4</v>
      </c>
      <c r="G9">
        <v>1.75134823117291E-3</v>
      </c>
      <c r="H9">
        <v>3.2488628979857048E-4</v>
      </c>
      <c r="I9" s="57">
        <v>25637</v>
      </c>
      <c r="J9" s="57">
        <v>38821</v>
      </c>
      <c r="K9" s="57">
        <v>2855</v>
      </c>
      <c r="L9" s="57">
        <v>15390</v>
      </c>
      <c r="M9" s="62" t="s">
        <v>381</v>
      </c>
      <c r="N9" s="57">
        <v>12</v>
      </c>
    </row>
    <row r="10" spans="1:14" x14ac:dyDescent="0.45">
      <c r="A10">
        <f t="shared" ca="1" si="0"/>
        <v>1</v>
      </c>
      <c r="B10" t="s">
        <v>16</v>
      </c>
      <c r="C10" s="57">
        <v>8</v>
      </c>
      <c r="D10">
        <v>1</v>
      </c>
      <c r="E10">
        <v>2.058042848322109E-4</v>
      </c>
      <c r="F10">
        <v>1.3804766979541764E-4</v>
      </c>
      <c r="G10">
        <v>1.7942440975967035E-3</v>
      </c>
      <c r="H10">
        <v>2.8963679545849504E-4</v>
      </c>
      <c r="I10" s="57">
        <v>24295</v>
      </c>
      <c r="J10" s="57">
        <v>36220</v>
      </c>
      <c r="K10" s="57">
        <v>2787</v>
      </c>
      <c r="L10" s="57">
        <v>17263</v>
      </c>
      <c r="M10" s="62" t="s">
        <v>382</v>
      </c>
      <c r="N10" s="57">
        <v>24</v>
      </c>
    </row>
    <row r="11" spans="1:14" x14ac:dyDescent="0.45">
      <c r="A11">
        <f t="shared" ca="1" si="0"/>
        <v>1</v>
      </c>
      <c r="B11" t="s">
        <v>16</v>
      </c>
      <c r="C11" s="57">
        <v>16</v>
      </c>
      <c r="D11">
        <v>1</v>
      </c>
      <c r="E11">
        <v>2.1536107593569684E-4</v>
      </c>
      <c r="F11">
        <v>1.4223523354379283E-4</v>
      </c>
      <c r="G11">
        <v>1.7466129235132171E-3</v>
      </c>
      <c r="H11">
        <v>2.9238056254020232E-4</v>
      </c>
      <c r="I11" s="57">
        <v>23217</v>
      </c>
      <c r="J11" s="57">
        <v>35154</v>
      </c>
      <c r="K11" s="57">
        <v>2863</v>
      </c>
      <c r="L11" s="57">
        <v>17101</v>
      </c>
      <c r="M11" s="62" t="s">
        <v>383</v>
      </c>
      <c r="N11" s="57">
        <v>48</v>
      </c>
    </row>
    <row r="12" spans="1:14" x14ac:dyDescent="0.45">
      <c r="A12">
        <f t="shared" ca="1" si="0"/>
        <v>1</v>
      </c>
      <c r="B12" t="s">
        <v>16</v>
      </c>
      <c r="C12" s="57">
        <v>32</v>
      </c>
      <c r="D12">
        <v>1</v>
      </c>
      <c r="E12">
        <v>2.4304326544468481E-4</v>
      </c>
      <c r="F12">
        <v>1.7632359911150659E-4</v>
      </c>
      <c r="G12">
        <v>1.9127933435452362E-3</v>
      </c>
      <c r="H12">
        <v>2.9631385563588954E-4</v>
      </c>
      <c r="I12" s="57">
        <v>20573</v>
      </c>
      <c r="J12" s="57">
        <v>28357</v>
      </c>
      <c r="K12" s="57">
        <v>2614</v>
      </c>
      <c r="L12" s="57">
        <v>16874</v>
      </c>
      <c r="M12" s="62" t="s">
        <v>384</v>
      </c>
      <c r="N12" s="57">
        <v>96</v>
      </c>
    </row>
    <row r="13" spans="1:14" x14ac:dyDescent="0.45">
      <c r="A13">
        <f t="shared" ca="1" si="0"/>
        <v>1</v>
      </c>
      <c r="B13" t="s">
        <v>16</v>
      </c>
      <c r="C13" s="57">
        <v>64</v>
      </c>
      <c r="D13">
        <v>1</v>
      </c>
      <c r="E13">
        <v>2.7421652317054267E-4</v>
      </c>
      <c r="F13">
        <v>2.2307281731030613E-4</v>
      </c>
      <c r="G13">
        <v>1.9372386284428188E-3</v>
      </c>
      <c r="H13">
        <v>3.0244374546334384E-4</v>
      </c>
      <c r="I13" s="57">
        <v>18235</v>
      </c>
      <c r="J13" s="57">
        <v>22415</v>
      </c>
      <c r="K13" s="57">
        <v>2581</v>
      </c>
      <c r="L13" s="57">
        <v>16532</v>
      </c>
      <c r="M13" s="62" t="s">
        <v>385</v>
      </c>
      <c r="N13" s="57">
        <v>192</v>
      </c>
    </row>
    <row r="14" spans="1:14" x14ac:dyDescent="0.45">
      <c r="A14">
        <f t="shared" ca="1" si="0"/>
        <v>1</v>
      </c>
      <c r="B14" t="s">
        <v>16</v>
      </c>
      <c r="C14" s="57">
        <v>128</v>
      </c>
      <c r="D14">
        <v>1</v>
      </c>
      <c r="E14">
        <v>3.5774129641610403E-4</v>
      </c>
      <c r="F14">
        <v>2.7585835816047537E-4</v>
      </c>
      <c r="G14">
        <v>2.2110353669363291E-3</v>
      </c>
      <c r="H14">
        <v>3.0669201987364289E-4</v>
      </c>
      <c r="I14" s="57">
        <v>13977</v>
      </c>
      <c r="J14" s="57">
        <v>18126</v>
      </c>
      <c r="K14" s="57">
        <v>2262</v>
      </c>
      <c r="L14" s="57">
        <v>16303</v>
      </c>
      <c r="M14" s="62" t="s">
        <v>386</v>
      </c>
      <c r="N14" s="57">
        <v>384</v>
      </c>
    </row>
    <row r="15" spans="1:14" x14ac:dyDescent="0.45">
      <c r="A15">
        <f t="shared" ca="1" si="0"/>
        <v>1</v>
      </c>
      <c r="B15" t="s">
        <v>16</v>
      </c>
      <c r="C15" s="57">
        <v>256</v>
      </c>
      <c r="D15">
        <v>1</v>
      </c>
      <c r="E15">
        <v>5.0276292981989103E-4</v>
      </c>
      <c r="F15">
        <v>4.1947010067327106E-4</v>
      </c>
      <c r="G15">
        <v>2.8212605188960536E-3</v>
      </c>
      <c r="H15">
        <v>2.8933510792199528E-4</v>
      </c>
      <c r="I15" s="57">
        <v>9946</v>
      </c>
      <c r="J15" s="57">
        <v>11920</v>
      </c>
      <c r="K15" s="57">
        <v>1773</v>
      </c>
      <c r="L15" s="57">
        <v>17281</v>
      </c>
      <c r="M15" s="62" t="s">
        <v>387</v>
      </c>
      <c r="N15" s="57">
        <v>768</v>
      </c>
    </row>
    <row r="16" spans="1:14" x14ac:dyDescent="0.45">
      <c r="A16">
        <f t="shared" ca="1" si="0"/>
        <v>1</v>
      </c>
      <c r="B16" t="s">
        <v>16</v>
      </c>
      <c r="C16" s="57">
        <v>512</v>
      </c>
      <c r="D16">
        <v>1</v>
      </c>
      <c r="E16">
        <v>7.9928887467977262E-4</v>
      </c>
      <c r="F16">
        <v>7.6676515871700339E-4</v>
      </c>
      <c r="G16">
        <v>3.7888056060623827E-3</v>
      </c>
      <c r="H16">
        <v>3.1281281281281281E-4</v>
      </c>
      <c r="I16" s="57">
        <v>6256</v>
      </c>
      <c r="J16" s="57">
        <v>6521</v>
      </c>
      <c r="K16" s="57">
        <v>1320</v>
      </c>
      <c r="L16" s="57">
        <v>15984</v>
      </c>
      <c r="M16" s="62" t="s">
        <v>388</v>
      </c>
      <c r="N16" s="57">
        <v>1536</v>
      </c>
    </row>
    <row r="17" spans="1:14" x14ac:dyDescent="0.45">
      <c r="A17">
        <f t="shared" ca="1" si="0"/>
        <v>1</v>
      </c>
      <c r="B17" t="s">
        <v>16</v>
      </c>
      <c r="C17" s="57">
        <v>1024</v>
      </c>
      <c r="D17">
        <v>1</v>
      </c>
      <c r="E17">
        <v>1.4363880781426729E-3</v>
      </c>
      <c r="F17">
        <v>1.338192052444643E-3</v>
      </c>
      <c r="G17">
        <v>5.9375986951256381E-3</v>
      </c>
      <c r="H17">
        <v>3.6791758646063282E-4</v>
      </c>
      <c r="I17" s="57">
        <v>3481</v>
      </c>
      <c r="J17" s="57">
        <v>3737</v>
      </c>
      <c r="K17" s="57">
        <v>843</v>
      </c>
      <c r="L17" s="57">
        <v>13590</v>
      </c>
      <c r="M17" s="62" t="s">
        <v>389</v>
      </c>
      <c r="N17" s="57">
        <v>3072</v>
      </c>
    </row>
    <row r="18" spans="1:14" x14ac:dyDescent="0.45">
      <c r="A18">
        <f t="shared" ca="1" si="0"/>
        <v>1</v>
      </c>
      <c r="B18" t="s">
        <v>16</v>
      </c>
      <c r="C18" s="57">
        <v>2048</v>
      </c>
      <c r="D18">
        <v>1</v>
      </c>
      <c r="E18">
        <v>2.8561199314826873E-3</v>
      </c>
      <c r="F18">
        <v>2.6226102254812778E-3</v>
      </c>
      <c r="G18">
        <v>1.0813043412569404E-2</v>
      </c>
      <c r="H18">
        <v>5.0926869016092895E-4</v>
      </c>
      <c r="I18" s="57">
        <v>1751</v>
      </c>
      <c r="J18" s="57">
        <v>1907</v>
      </c>
      <c r="K18" s="57">
        <v>463</v>
      </c>
      <c r="L18" s="57">
        <v>9818</v>
      </c>
      <c r="M18" s="62" t="s">
        <v>390</v>
      </c>
      <c r="N18" s="57">
        <v>6144</v>
      </c>
    </row>
    <row r="19" spans="1:14" x14ac:dyDescent="0.45">
      <c r="A19">
        <f t="shared" ca="1" si="0"/>
        <v>1</v>
      </c>
      <c r="B19" t="s">
        <v>16</v>
      </c>
      <c r="C19" s="57">
        <v>4096</v>
      </c>
      <c r="D19">
        <v>1</v>
      </c>
      <c r="E19">
        <v>5.7289903780247033E-3</v>
      </c>
      <c r="F19">
        <v>5.1509114315320403E-3</v>
      </c>
      <c r="G19">
        <v>2.0693050000036312E-2</v>
      </c>
      <c r="H19">
        <v>9.6469226316804938E-4</v>
      </c>
      <c r="I19" s="57">
        <v>873</v>
      </c>
      <c r="J19" s="57">
        <v>971</v>
      </c>
      <c r="K19" s="57">
        <v>242</v>
      </c>
      <c r="L19" s="57">
        <v>5183</v>
      </c>
      <c r="M19" s="62" t="s">
        <v>391</v>
      </c>
      <c r="N19" s="57">
        <v>12288</v>
      </c>
    </row>
    <row r="20" spans="1:14" x14ac:dyDescent="0.45">
      <c r="A20">
        <f t="shared" ca="1" si="0"/>
        <v>1</v>
      </c>
      <c r="B20" t="s">
        <v>16</v>
      </c>
      <c r="C20" s="57">
        <v>8192</v>
      </c>
      <c r="D20">
        <v>1</v>
      </c>
      <c r="E20">
        <v>1.1230776008926415E-2</v>
      </c>
      <c r="F20">
        <v>1.035491573502836E-2</v>
      </c>
      <c r="G20">
        <v>3.961115118114307E-2</v>
      </c>
      <c r="H20">
        <v>1.5142337976983646E-3</v>
      </c>
      <c r="I20" s="57">
        <v>446</v>
      </c>
      <c r="J20" s="57">
        <v>483</v>
      </c>
      <c r="K20" s="57">
        <v>127</v>
      </c>
      <c r="L20" s="57">
        <v>3302</v>
      </c>
      <c r="M20" s="62" t="s">
        <v>392</v>
      </c>
      <c r="N20" s="57">
        <v>24576</v>
      </c>
    </row>
    <row r="21" spans="1:14" x14ac:dyDescent="0.45">
      <c r="A21">
        <f t="shared" ca="1" si="0"/>
        <v>1</v>
      </c>
      <c r="B21" t="s">
        <v>16</v>
      </c>
      <c r="C21" s="57">
        <v>16384</v>
      </c>
      <c r="D21">
        <v>1</v>
      </c>
      <c r="E21">
        <v>2.3738226066266244E-2</v>
      </c>
      <c r="F21">
        <v>2.0577611111117902E-2</v>
      </c>
      <c r="G21">
        <v>7.8590521874957631E-2</v>
      </c>
      <c r="H21">
        <v>2.7948574622694241E-3</v>
      </c>
      <c r="I21" s="57">
        <v>211</v>
      </c>
      <c r="J21" s="57">
        <v>243</v>
      </c>
      <c r="K21" s="57">
        <v>64</v>
      </c>
      <c r="L21" s="57">
        <v>1789</v>
      </c>
      <c r="M21" s="62" t="s">
        <v>393</v>
      </c>
      <c r="N21" s="57">
        <v>49152</v>
      </c>
    </row>
    <row r="22" spans="1:14" x14ac:dyDescent="0.45">
      <c r="A22">
        <f t="shared" ca="1" si="0"/>
        <v>1</v>
      </c>
      <c r="B22" t="s">
        <v>16</v>
      </c>
      <c r="C22" s="57">
        <v>32768</v>
      </c>
      <c r="D22">
        <v>1</v>
      </c>
      <c r="E22">
        <v>4.7359376415151241E-2</v>
      </c>
      <c r="F22">
        <v>5.1082770408152567E-2</v>
      </c>
      <c r="G22">
        <v>0.15243211212112906</v>
      </c>
      <c r="H22">
        <v>4.3449176072452916E-3</v>
      </c>
      <c r="I22" s="57">
        <v>106</v>
      </c>
      <c r="J22" s="57">
        <v>98</v>
      </c>
      <c r="K22" s="57">
        <v>33</v>
      </c>
      <c r="L22" s="57">
        <v>1151</v>
      </c>
      <c r="M22" s="62" t="s">
        <v>394</v>
      </c>
      <c r="N22" s="57">
        <v>98304</v>
      </c>
    </row>
    <row r="23" spans="1:14" x14ac:dyDescent="0.45">
      <c r="A23">
        <f t="shared" ca="1" si="0"/>
        <v>1</v>
      </c>
      <c r="B23" t="s">
        <v>16</v>
      </c>
      <c r="C23" s="57">
        <v>65536</v>
      </c>
      <c r="D23">
        <v>1</v>
      </c>
      <c r="E23">
        <v>9.4737703773579651E-2</v>
      </c>
      <c r="F23">
        <v>8.0770038709987044E-2</v>
      </c>
      <c r="G23">
        <v>0.30472428823465153</v>
      </c>
      <c r="H23">
        <v>7.7838256236739331E-3</v>
      </c>
      <c r="I23" s="57">
        <v>53</v>
      </c>
      <c r="J23" s="57">
        <v>62</v>
      </c>
      <c r="K23" s="57">
        <v>17</v>
      </c>
      <c r="L23" s="57">
        <v>643</v>
      </c>
      <c r="M23" s="62" t="s">
        <v>395</v>
      </c>
      <c r="N23" s="57">
        <v>196608</v>
      </c>
    </row>
    <row r="24" spans="1:14" x14ac:dyDescent="0.45">
      <c r="A24">
        <f t="shared" ca="1" si="0"/>
        <v>1</v>
      </c>
      <c r="B24" t="s">
        <v>16</v>
      </c>
      <c r="C24" s="57">
        <v>131072</v>
      </c>
      <c r="D24">
        <v>1</v>
      </c>
      <c r="E24">
        <v>0.18319290357197002</v>
      </c>
      <c r="F24">
        <v>0.1661590838714713</v>
      </c>
      <c r="G24">
        <v>0.60268153333325047</v>
      </c>
      <c r="H24">
        <v>1.6587458034553151E-2</v>
      </c>
      <c r="I24" s="57">
        <v>28</v>
      </c>
      <c r="J24" s="57">
        <v>31</v>
      </c>
      <c r="K24" s="57">
        <v>9</v>
      </c>
      <c r="L24" s="57">
        <v>303</v>
      </c>
      <c r="M24" s="62" t="s">
        <v>396</v>
      </c>
      <c r="N24" s="57">
        <v>393216</v>
      </c>
    </row>
    <row r="25" spans="1:14" x14ac:dyDescent="0.45">
      <c r="A25">
        <f t="shared" ca="1" si="0"/>
        <v>1</v>
      </c>
      <c r="B25" t="s">
        <v>16</v>
      </c>
      <c r="C25" s="57">
        <v>262144</v>
      </c>
      <c r="D25">
        <v>1</v>
      </c>
      <c r="E25">
        <v>0.40323945384723348</v>
      </c>
      <c r="F25">
        <v>0.40148243846040432</v>
      </c>
      <c r="G25">
        <v>1.1622870599967428</v>
      </c>
      <c r="H25">
        <v>3.0932098259160549E-2</v>
      </c>
      <c r="I25" s="57">
        <v>13</v>
      </c>
      <c r="J25" s="57">
        <v>13</v>
      </c>
      <c r="K25" s="57">
        <v>5</v>
      </c>
      <c r="L25" s="57">
        <v>162</v>
      </c>
      <c r="M25" s="62" t="s">
        <v>397</v>
      </c>
      <c r="N25" s="57">
        <v>786432</v>
      </c>
    </row>
    <row r="26" spans="1:14" x14ac:dyDescent="0.45">
      <c r="A26">
        <f t="shared" ca="1" si="0"/>
        <v>1</v>
      </c>
      <c r="B26" t="s">
        <v>16</v>
      </c>
      <c r="C26" s="57">
        <v>524288</v>
      </c>
      <c r="D26">
        <v>1</v>
      </c>
      <c r="E26">
        <v>0.75618594285749297</v>
      </c>
      <c r="F26">
        <v>0.8379306999995606</v>
      </c>
      <c r="G26">
        <v>2.1632249666727148</v>
      </c>
      <c r="H26">
        <v>6.2234569478918006E-2</v>
      </c>
      <c r="I26" s="57">
        <v>7</v>
      </c>
      <c r="J26" s="57">
        <v>6</v>
      </c>
      <c r="K26" s="57">
        <v>3</v>
      </c>
      <c r="L26" s="57">
        <v>81</v>
      </c>
      <c r="M26" s="62" t="s">
        <v>398</v>
      </c>
      <c r="N26" s="57">
        <v>1572864</v>
      </c>
    </row>
    <row r="27" spans="1:14" x14ac:dyDescent="0.45">
      <c r="A27">
        <f t="shared" ca="1" si="0"/>
        <v>1</v>
      </c>
      <c r="B27" t="s">
        <v>16</v>
      </c>
      <c r="C27" s="57">
        <v>1048576</v>
      </c>
      <c r="D27">
        <v>1</v>
      </c>
      <c r="E27">
        <v>1.5470503250035108</v>
      </c>
      <c r="F27">
        <v>1.5809520249968045</v>
      </c>
      <c r="G27">
        <v>4.7864168499945663</v>
      </c>
      <c r="H27">
        <v>0.13415789604187012</v>
      </c>
      <c r="I27" s="57">
        <v>4</v>
      </c>
      <c r="J27" s="57">
        <v>4</v>
      </c>
      <c r="K27" s="57">
        <v>2</v>
      </c>
      <c r="L27" s="57">
        <v>38</v>
      </c>
      <c r="M27" s="62" t="s">
        <v>399</v>
      </c>
      <c r="N27" s="57">
        <v>3145728</v>
      </c>
    </row>
    <row r="28" spans="1:14" x14ac:dyDescent="0.45">
      <c r="A28">
        <f t="shared" ca="1" si="0"/>
        <v>1</v>
      </c>
      <c r="B28" t="s">
        <v>16</v>
      </c>
      <c r="C28" s="57">
        <v>2097152</v>
      </c>
      <c r="D28">
        <v>1</v>
      </c>
      <c r="E28">
        <v>2.9519643499952508</v>
      </c>
      <c r="F28">
        <v>2.721208850009134</v>
      </c>
      <c r="G28">
        <v>8.8073283999983687</v>
      </c>
      <c r="H28">
        <v>0.27861110369364422</v>
      </c>
      <c r="I28" s="57">
        <v>2</v>
      </c>
      <c r="J28" s="57">
        <v>2</v>
      </c>
      <c r="K28" s="57">
        <v>1</v>
      </c>
      <c r="L28" s="57">
        <v>18</v>
      </c>
      <c r="M28" s="62" t="s">
        <v>400</v>
      </c>
      <c r="N28" s="57">
        <v>6291456</v>
      </c>
    </row>
    <row r="29" spans="1:14" x14ac:dyDescent="0.45">
      <c r="I29" s="57"/>
      <c r="J29" s="57"/>
      <c r="K29" s="57"/>
      <c r="L29" s="57"/>
    </row>
    <row r="30" spans="1:14" x14ac:dyDescent="0.45">
      <c r="N30">
        <f ca="1">N28/1000000/E28</f>
        <v>2.1312777710239361</v>
      </c>
    </row>
    <row r="31" spans="1:14" x14ac:dyDescent="0.45">
      <c r="I31" s="57"/>
      <c r="J31" s="57"/>
      <c r="K31" s="57"/>
      <c r="L31" s="57"/>
      <c r="M31" s="15" t="s">
        <v>550</v>
      </c>
      <c r="N31" s="57">
        <f ca="1">C28*D28/E28</f>
        <v>710425.92367464525</v>
      </c>
    </row>
    <row r="32" spans="1:14" x14ac:dyDescent="0.45">
      <c r="I32" s="57"/>
      <c r="J32" s="57"/>
      <c r="K32" s="57"/>
      <c r="L32" s="57"/>
      <c r="M32" t="s">
        <v>556</v>
      </c>
    </row>
    <row r="33" spans="1:14" ht="42.75" x14ac:dyDescent="0.45">
      <c r="A33" s="13" t="s">
        <v>10</v>
      </c>
      <c r="B33" s="13" t="s">
        <v>11</v>
      </c>
      <c r="C33" s="13" t="s">
        <v>12</v>
      </c>
      <c r="D33" s="13" t="s">
        <v>13</v>
      </c>
      <c r="E33" s="14" t="s">
        <v>375</v>
      </c>
      <c r="F33" s="14" t="s">
        <v>376</v>
      </c>
      <c r="G33" s="14" t="s">
        <v>377</v>
      </c>
      <c r="H33" s="14" t="s">
        <v>378</v>
      </c>
      <c r="I33" s="14" t="str" cm="1">
        <f t="array" aca="1" ref="I33:L33" ca="1">"NCalls"&amp;CHAR(10)&amp;E33:H33</f>
        <v>NCalls
CSVRead
v0.1</v>
      </c>
      <c r="J33" s="14" t="str">
        <f ca="1"/>
        <v>NCalls
sdkn104
v1.9</v>
      </c>
      <c r="K33" s="14" t="str">
        <f ca="1"/>
        <v>NCalls
ws_garcia
v3.1.5</v>
      </c>
      <c r="L33" s="60" t="str">
        <f ca="1"/>
        <v>NCalls
CSV.jl
v0.8.5+</v>
      </c>
      <c r="M33" s="13" t="s">
        <v>14</v>
      </c>
      <c r="N33" s="13" t="s">
        <v>15</v>
      </c>
    </row>
    <row r="34" spans="1:14" x14ac:dyDescent="0.45">
      <c r="A34">
        <f ca="1">LEN(B34)</f>
        <v>32</v>
      </c>
      <c r="B34" t="str">
        <f ca="1">REPT("x",32)</f>
        <v>xxxxxxxxxxxxxxxxxxxxxxxxxxxxxxxx</v>
      </c>
      <c r="C34" s="57">
        <v>1</v>
      </c>
      <c r="D34">
        <v>1</v>
      </c>
      <c r="E34">
        <v>1.9332223553927244E-4</v>
      </c>
      <c r="F34">
        <v>1.2457618157873194E-4</v>
      </c>
      <c r="G34">
        <v>1.8031771366750291E-3</v>
      </c>
      <c r="H34">
        <v>3.4204405527431931E-4</v>
      </c>
      <c r="I34" s="57">
        <v>25864</v>
      </c>
      <c r="J34" s="57">
        <v>40137</v>
      </c>
      <c r="K34" s="57">
        <v>2773</v>
      </c>
      <c r="L34" s="57">
        <v>14618</v>
      </c>
      <c r="M34" s="57" t="s">
        <v>401</v>
      </c>
      <c r="N34" s="57">
        <v>34</v>
      </c>
    </row>
    <row r="35" spans="1:14" x14ac:dyDescent="0.45">
      <c r="A35">
        <f t="shared" ref="A35:A54" ca="1" si="1">LEN(B35)</f>
        <v>32</v>
      </c>
      <c r="B35" t="str">
        <f t="shared" ref="B35:B54" ca="1" si="2">REPT("x",32)</f>
        <v>xxxxxxxxxxxxxxxxxxxxxxxxxxxxxxxx</v>
      </c>
      <c r="C35" s="57">
        <v>2</v>
      </c>
      <c r="D35">
        <v>1</v>
      </c>
      <c r="E35">
        <v>1.9325634831766483E-4</v>
      </c>
      <c r="F35">
        <v>1.296036780713536E-4</v>
      </c>
      <c r="G35">
        <v>1.7548499649120985E-3</v>
      </c>
      <c r="H35">
        <v>2.94681174104227E-4</v>
      </c>
      <c r="I35" s="57">
        <v>25873</v>
      </c>
      <c r="J35" s="57">
        <v>38580</v>
      </c>
      <c r="K35" s="57">
        <v>2850</v>
      </c>
      <c r="L35" s="57">
        <v>17015</v>
      </c>
      <c r="M35" s="57" t="s">
        <v>402</v>
      </c>
      <c r="N35" s="57">
        <v>68</v>
      </c>
    </row>
    <row r="36" spans="1:14" x14ac:dyDescent="0.45">
      <c r="A36">
        <f t="shared" ca="1" si="1"/>
        <v>32</v>
      </c>
      <c r="B36" t="str">
        <f t="shared" ca="1" si="2"/>
        <v>xxxxxxxxxxxxxxxxxxxxxxxxxxxxxxxx</v>
      </c>
      <c r="C36" s="57">
        <v>4</v>
      </c>
      <c r="D36">
        <v>1</v>
      </c>
      <c r="E36">
        <v>2.0371987043711525E-4</v>
      </c>
      <c r="F36">
        <v>1.360329823705453E-4</v>
      </c>
      <c r="G36">
        <v>1.7594970795151434E-3</v>
      </c>
      <c r="H36">
        <v>2.7922947669015922E-4</v>
      </c>
      <c r="I36" s="57">
        <v>24544</v>
      </c>
      <c r="J36" s="57">
        <v>36756</v>
      </c>
      <c r="K36" s="57">
        <v>2842</v>
      </c>
      <c r="L36" s="57">
        <v>17910</v>
      </c>
      <c r="M36" s="57" t="s">
        <v>403</v>
      </c>
      <c r="N36" s="57">
        <v>136</v>
      </c>
    </row>
    <row r="37" spans="1:14" x14ac:dyDescent="0.45">
      <c r="A37">
        <f t="shared" ca="1" si="1"/>
        <v>32</v>
      </c>
      <c r="B37" t="str">
        <f t="shared" ca="1" si="2"/>
        <v>xxxxxxxxxxxxxxxxxxxxxxxxxxxxxxxx</v>
      </c>
      <c r="C37" s="57">
        <v>8</v>
      </c>
      <c r="D37">
        <v>1</v>
      </c>
      <c r="E37">
        <v>2.1740981781756378E-4</v>
      </c>
      <c r="F37">
        <v>1.4749376401188439E-4</v>
      </c>
      <c r="G37">
        <v>1.762221740663591E-3</v>
      </c>
      <c r="H37">
        <v>2.8538812785388126E-4</v>
      </c>
      <c r="I37" s="57">
        <v>22999</v>
      </c>
      <c r="J37" s="57">
        <v>33900</v>
      </c>
      <c r="K37" s="57">
        <v>2838</v>
      </c>
      <c r="L37" s="57">
        <v>17520</v>
      </c>
      <c r="M37" s="57" t="s">
        <v>404</v>
      </c>
      <c r="N37" s="57">
        <v>272</v>
      </c>
    </row>
    <row r="38" spans="1:14" x14ac:dyDescent="0.45">
      <c r="A38">
        <f t="shared" ca="1" si="1"/>
        <v>32</v>
      </c>
      <c r="B38" t="str">
        <f t="shared" ca="1" si="2"/>
        <v>xxxxxxxxxxxxxxxxxxxxxxxxxxxxxxxx</v>
      </c>
      <c r="C38" s="57">
        <v>16</v>
      </c>
      <c r="D38">
        <v>1</v>
      </c>
      <c r="E38">
        <v>2.4103512822922578E-4</v>
      </c>
      <c r="F38">
        <v>1.7023951857318296E-4</v>
      </c>
      <c r="G38">
        <v>1.7943890204598508E-3</v>
      </c>
      <c r="H38">
        <v>2.9453345900094249E-4</v>
      </c>
      <c r="I38" s="57">
        <v>20744</v>
      </c>
      <c r="J38" s="57">
        <v>29371</v>
      </c>
      <c r="K38" s="57">
        <v>2787</v>
      </c>
      <c r="L38" s="57">
        <v>16976</v>
      </c>
      <c r="M38" s="57" t="s">
        <v>405</v>
      </c>
      <c r="N38" s="57">
        <v>544</v>
      </c>
    </row>
    <row r="39" spans="1:14" x14ac:dyDescent="0.45">
      <c r="A39">
        <f t="shared" ca="1" si="1"/>
        <v>32</v>
      </c>
      <c r="B39" t="str">
        <f t="shared" ca="1" si="2"/>
        <v>xxxxxxxxxxxxxxxxxxxxxxxxxxxxxxxx</v>
      </c>
      <c r="C39" s="57">
        <v>32</v>
      </c>
      <c r="D39">
        <v>1</v>
      </c>
      <c r="E39">
        <v>2.9474658099366244E-4</v>
      </c>
      <c r="F39">
        <v>2.1378801522071821E-4</v>
      </c>
      <c r="G39">
        <v>1.8902114890328378E-3</v>
      </c>
      <c r="H39">
        <v>2.9301453352086266E-4</v>
      </c>
      <c r="I39" s="57">
        <v>16964</v>
      </c>
      <c r="J39" s="57">
        <v>23388</v>
      </c>
      <c r="K39" s="57">
        <v>2646</v>
      </c>
      <c r="L39" s="57">
        <v>17064</v>
      </c>
      <c r="M39" s="57" t="s">
        <v>406</v>
      </c>
      <c r="N39" s="57">
        <v>1088</v>
      </c>
    </row>
    <row r="40" spans="1:14" x14ac:dyDescent="0.45">
      <c r="A40">
        <f t="shared" ca="1" si="1"/>
        <v>32</v>
      </c>
      <c r="B40" t="str">
        <f t="shared" ca="1" si="2"/>
        <v>xxxxxxxxxxxxxxxxxxxxxxxxxxxxxxxx</v>
      </c>
      <c r="C40" s="57">
        <v>64</v>
      </c>
      <c r="D40">
        <v>1</v>
      </c>
      <c r="E40">
        <v>3.7268279794419086E-4</v>
      </c>
      <c r="F40">
        <v>2.9590856314319364E-4</v>
      </c>
      <c r="G40">
        <v>2.1947455462859064E-3</v>
      </c>
      <c r="H40">
        <v>2.7915805929317177E-4</v>
      </c>
      <c r="I40" s="57">
        <v>13417</v>
      </c>
      <c r="J40" s="57">
        <v>16898</v>
      </c>
      <c r="K40" s="57">
        <v>2279</v>
      </c>
      <c r="L40" s="57">
        <v>17911</v>
      </c>
      <c r="M40" s="57" t="s">
        <v>407</v>
      </c>
      <c r="N40" s="57">
        <v>2176</v>
      </c>
    </row>
    <row r="41" spans="1:14" x14ac:dyDescent="0.45">
      <c r="A41">
        <f t="shared" ca="1" si="1"/>
        <v>32</v>
      </c>
      <c r="B41" t="str">
        <f t="shared" ca="1" si="2"/>
        <v>xxxxxxxxxxxxxxxxxxxxxxxxxxxxxxxx</v>
      </c>
      <c r="C41" s="57">
        <v>128</v>
      </c>
      <c r="D41">
        <v>1</v>
      </c>
      <c r="E41">
        <v>5.4632679995774737E-4</v>
      </c>
      <c r="F41">
        <v>4.7073200903837299E-4</v>
      </c>
      <c r="G41">
        <v>2.5064895739329556E-3</v>
      </c>
      <c r="H41">
        <v>3.0894710825506676E-4</v>
      </c>
      <c r="I41" s="57">
        <v>9153</v>
      </c>
      <c r="J41" s="57">
        <v>10622</v>
      </c>
      <c r="K41" s="57">
        <v>1995</v>
      </c>
      <c r="L41" s="57">
        <v>16184</v>
      </c>
      <c r="M41" s="57" t="s">
        <v>408</v>
      </c>
      <c r="N41" s="57">
        <v>4352</v>
      </c>
    </row>
    <row r="42" spans="1:14" x14ac:dyDescent="0.45">
      <c r="A42">
        <f t="shared" ca="1" si="1"/>
        <v>32</v>
      </c>
      <c r="B42" t="str">
        <f t="shared" ca="1" si="2"/>
        <v>xxxxxxxxxxxxxxxxxxxxxxxxxxxxxxxx</v>
      </c>
      <c r="C42" s="57">
        <v>256</v>
      </c>
      <c r="D42">
        <v>1</v>
      </c>
      <c r="E42">
        <v>8.9999521238140327E-4</v>
      </c>
      <c r="F42">
        <v>8.1483133452915169E-4</v>
      </c>
      <c r="G42">
        <v>2.887131062367319E-3</v>
      </c>
      <c r="H42">
        <v>3.9872408293460925E-4</v>
      </c>
      <c r="I42" s="57">
        <v>5556</v>
      </c>
      <c r="J42" s="57">
        <v>6137</v>
      </c>
      <c r="K42" s="57">
        <v>1732</v>
      </c>
      <c r="L42" s="57">
        <v>12540</v>
      </c>
      <c r="M42" s="57" t="s">
        <v>409</v>
      </c>
      <c r="N42" s="57">
        <v>8704</v>
      </c>
    </row>
    <row r="43" spans="1:14" x14ac:dyDescent="0.45">
      <c r="A43">
        <f t="shared" ca="1" si="1"/>
        <v>32</v>
      </c>
      <c r="B43" t="str">
        <f t="shared" ca="1" si="2"/>
        <v>xxxxxxxxxxxxxxxxxxxxxxxxxxxxxxxx</v>
      </c>
      <c r="C43" s="57">
        <v>512</v>
      </c>
      <c r="D43">
        <v>1</v>
      </c>
      <c r="E43">
        <v>1.5815737507900854E-3</v>
      </c>
      <c r="F43">
        <v>1.5131673222420379E-3</v>
      </c>
      <c r="G43">
        <v>4.2429990670061176E-3</v>
      </c>
      <c r="H43">
        <v>4.164584374479427E-4</v>
      </c>
      <c r="I43" s="57">
        <v>3162</v>
      </c>
      <c r="J43" s="57">
        <v>3305</v>
      </c>
      <c r="K43" s="57">
        <v>1179</v>
      </c>
      <c r="L43" s="57">
        <v>12006</v>
      </c>
      <c r="M43" s="57" t="s">
        <v>410</v>
      </c>
      <c r="N43" s="57">
        <v>17408</v>
      </c>
    </row>
    <row r="44" spans="1:14" x14ac:dyDescent="0.45">
      <c r="A44">
        <f t="shared" ca="1" si="1"/>
        <v>32</v>
      </c>
      <c r="B44" t="str">
        <f t="shared" ca="1" si="2"/>
        <v>xxxxxxxxxxxxxxxxxxxxxxxxxxxxxxxx</v>
      </c>
      <c r="C44" s="57">
        <v>1024</v>
      </c>
      <c r="D44">
        <v>1</v>
      </c>
      <c r="E44">
        <v>3.1851305095604949E-3</v>
      </c>
      <c r="F44">
        <v>3.3608534274100492E-3</v>
      </c>
      <c r="G44">
        <v>7.7960665108900038E-3</v>
      </c>
      <c r="H44">
        <v>5.2537564358516337E-4</v>
      </c>
      <c r="I44" s="57">
        <v>1570</v>
      </c>
      <c r="J44" s="57">
        <v>1488</v>
      </c>
      <c r="K44" s="57">
        <v>642</v>
      </c>
      <c r="L44" s="57">
        <v>9517</v>
      </c>
      <c r="M44" s="57" t="s">
        <v>411</v>
      </c>
      <c r="N44" s="57">
        <v>34816</v>
      </c>
    </row>
    <row r="45" spans="1:14" x14ac:dyDescent="0.45">
      <c r="A45">
        <f t="shared" ca="1" si="1"/>
        <v>32</v>
      </c>
      <c r="B45" t="str">
        <f t="shared" ca="1" si="2"/>
        <v>xxxxxxxxxxxxxxxxxxxxxxxxxxxxxxxx</v>
      </c>
      <c r="C45" s="57">
        <v>2048</v>
      </c>
      <c r="D45">
        <v>1</v>
      </c>
      <c r="E45">
        <v>6.9802884239608598E-3</v>
      </c>
      <c r="F45">
        <v>6.3632323155070015E-3</v>
      </c>
      <c r="G45">
        <v>1.2859873264755068E-2</v>
      </c>
      <c r="H45">
        <v>7.1633237822349568E-4</v>
      </c>
      <c r="I45" s="57">
        <v>717</v>
      </c>
      <c r="J45" s="57">
        <v>786</v>
      </c>
      <c r="K45" s="57">
        <v>389</v>
      </c>
      <c r="L45" s="57">
        <v>6980</v>
      </c>
      <c r="M45" s="57" t="s">
        <v>412</v>
      </c>
      <c r="N45" s="57">
        <v>69632</v>
      </c>
    </row>
    <row r="46" spans="1:14" x14ac:dyDescent="0.45">
      <c r="A46">
        <f t="shared" ca="1" si="1"/>
        <v>32</v>
      </c>
      <c r="B46" t="str">
        <f t="shared" ca="1" si="2"/>
        <v>xxxxxxxxxxxxxxxxxxxxxxxxxxxxxxxx</v>
      </c>
      <c r="C46" s="57">
        <v>4096</v>
      </c>
      <c r="D46">
        <v>1</v>
      </c>
      <c r="E46">
        <v>1.2751216539412823E-2</v>
      </c>
      <c r="F46">
        <v>1.2411703225834729E-2</v>
      </c>
      <c r="G46">
        <v>2.5487506091281496E-2</v>
      </c>
      <c r="H46">
        <v>1.126887536623845E-3</v>
      </c>
      <c r="I46" s="57">
        <v>393</v>
      </c>
      <c r="J46" s="57">
        <v>403</v>
      </c>
      <c r="K46" s="57">
        <v>197</v>
      </c>
      <c r="L46" s="57">
        <v>4437</v>
      </c>
      <c r="M46" s="57" t="s">
        <v>413</v>
      </c>
      <c r="N46" s="57">
        <v>139264</v>
      </c>
    </row>
    <row r="47" spans="1:14" x14ac:dyDescent="0.45">
      <c r="A47">
        <f t="shared" ca="1" si="1"/>
        <v>32</v>
      </c>
      <c r="B47" t="str">
        <f t="shared" ca="1" si="2"/>
        <v>xxxxxxxxxxxxxxxxxxxxxxxxxxxxxxxx</v>
      </c>
      <c r="C47" s="57">
        <v>8192</v>
      </c>
      <c r="D47">
        <v>1</v>
      </c>
      <c r="E47">
        <v>2.7298939673884255E-2</v>
      </c>
      <c r="F47">
        <v>2.6184996335093098E-2</v>
      </c>
      <c r="G47">
        <v>5.1391015305927462E-2</v>
      </c>
      <c r="H47">
        <v>2.2231110466851126E-3</v>
      </c>
      <c r="I47" s="57">
        <v>184</v>
      </c>
      <c r="J47" s="57">
        <v>191</v>
      </c>
      <c r="K47" s="57">
        <v>98</v>
      </c>
      <c r="L47" s="57">
        <v>2250</v>
      </c>
      <c r="M47" s="57" t="s">
        <v>414</v>
      </c>
      <c r="N47" s="57">
        <v>278528</v>
      </c>
    </row>
    <row r="48" spans="1:14" x14ac:dyDescent="0.45">
      <c r="A48">
        <f t="shared" ca="1" si="1"/>
        <v>32</v>
      </c>
      <c r="B48" t="str">
        <f t="shared" ca="1" si="2"/>
        <v>xxxxxxxxxxxxxxxxxxxxxxxxxxxxxxxx</v>
      </c>
      <c r="C48" s="57">
        <v>16384</v>
      </c>
      <c r="D48">
        <v>1</v>
      </c>
      <c r="E48">
        <v>5.391417096759523E-2</v>
      </c>
      <c r="F48">
        <v>5.3540244680876405E-2</v>
      </c>
      <c r="G48">
        <v>8.7841037931302074E-2</v>
      </c>
      <c r="H48">
        <v>4.2898800115438104E-3</v>
      </c>
      <c r="I48" s="57">
        <v>93</v>
      </c>
      <c r="J48" s="57">
        <v>94</v>
      </c>
      <c r="K48" s="57">
        <v>58</v>
      </c>
      <c r="L48" s="57">
        <v>1166</v>
      </c>
      <c r="M48" s="57" t="s">
        <v>415</v>
      </c>
      <c r="N48" s="57">
        <v>557056</v>
      </c>
    </row>
    <row r="49" spans="1:14" x14ac:dyDescent="0.45">
      <c r="A49">
        <f t="shared" ca="1" si="1"/>
        <v>32</v>
      </c>
      <c r="B49" t="str">
        <f t="shared" ca="1" si="2"/>
        <v>xxxxxxxxxxxxxxxxxxxxxxxxxxxxxxxx</v>
      </c>
      <c r="C49" s="57">
        <v>32768</v>
      </c>
      <c r="D49">
        <v>1</v>
      </c>
      <c r="E49">
        <v>0.10869694042559515</v>
      </c>
      <c r="F49">
        <v>0.10591400208371245</v>
      </c>
      <c r="G49">
        <v>0.17908106785658415</v>
      </c>
      <c r="H49">
        <v>7.6079024369955783E-3</v>
      </c>
      <c r="I49" s="57">
        <v>47</v>
      </c>
      <c r="J49" s="57">
        <v>48</v>
      </c>
      <c r="K49" s="57">
        <v>28</v>
      </c>
      <c r="L49" s="57">
        <v>658</v>
      </c>
      <c r="M49" s="57" t="s">
        <v>416</v>
      </c>
      <c r="N49" s="57">
        <v>1114112</v>
      </c>
    </row>
    <row r="50" spans="1:14" x14ac:dyDescent="0.45">
      <c r="A50">
        <f t="shared" ca="1" si="1"/>
        <v>32</v>
      </c>
      <c r="B50" t="str">
        <f t="shared" ca="1" si="2"/>
        <v>xxxxxxxxxxxxxxxxxxxxxxxxxxxxxxxx</v>
      </c>
      <c r="C50" s="57">
        <v>65536</v>
      </c>
      <c r="D50">
        <v>1</v>
      </c>
      <c r="E50">
        <v>0.21775337826187277</v>
      </c>
      <c r="F50">
        <v>0.20641728800022974</v>
      </c>
      <c r="G50">
        <v>0.34496463999967092</v>
      </c>
      <c r="H50">
        <v>1.4204545454545454E-2</v>
      </c>
      <c r="I50" s="57">
        <v>23</v>
      </c>
      <c r="J50" s="57">
        <v>25</v>
      </c>
      <c r="K50" s="57">
        <v>15</v>
      </c>
      <c r="L50" s="57">
        <v>352</v>
      </c>
      <c r="M50" s="57" t="s">
        <v>417</v>
      </c>
      <c r="N50" s="57">
        <v>2228224</v>
      </c>
    </row>
    <row r="51" spans="1:14" x14ac:dyDescent="0.45">
      <c r="A51">
        <f t="shared" ca="1" si="1"/>
        <v>32</v>
      </c>
      <c r="B51" t="str">
        <f t="shared" ca="1" si="2"/>
        <v>xxxxxxxxxxxxxxxxxxxxxxxxxxxxxxxx</v>
      </c>
      <c r="C51" s="57">
        <v>131072</v>
      </c>
      <c r="D51">
        <v>1</v>
      </c>
      <c r="E51">
        <v>0.44686813333343406</v>
      </c>
      <c r="F51">
        <v>0.41783022500021616</v>
      </c>
      <c r="G51">
        <v>0.63971012500041979</v>
      </c>
      <c r="H51">
        <v>2.889655239280613E-2</v>
      </c>
      <c r="I51" s="57">
        <v>12</v>
      </c>
      <c r="J51" s="57">
        <v>12</v>
      </c>
      <c r="K51" s="57">
        <v>8</v>
      </c>
      <c r="L51" s="57">
        <v>174</v>
      </c>
      <c r="M51" s="57" t="s">
        <v>418</v>
      </c>
      <c r="N51" s="57">
        <v>4456448</v>
      </c>
    </row>
    <row r="52" spans="1:14" x14ac:dyDescent="0.45">
      <c r="A52">
        <f t="shared" ca="1" si="1"/>
        <v>32</v>
      </c>
      <c r="B52" t="str">
        <f t="shared" ca="1" si="2"/>
        <v>xxxxxxxxxxxxxxxxxxxxxxxxxxxxxxxx</v>
      </c>
      <c r="C52" s="57">
        <v>262144</v>
      </c>
      <c r="D52">
        <v>1</v>
      </c>
      <c r="E52">
        <v>0.88242553333596641</v>
      </c>
      <c r="F52">
        <v>0.89157463333200815</v>
      </c>
      <c r="G52">
        <v>1.397650649996649</v>
      </c>
      <c r="H52">
        <v>6.137804868744641E-2</v>
      </c>
      <c r="I52" s="57">
        <v>6</v>
      </c>
      <c r="J52" s="57">
        <v>6</v>
      </c>
      <c r="K52" s="57">
        <v>4</v>
      </c>
      <c r="L52" s="57">
        <v>82</v>
      </c>
      <c r="M52" s="57" t="s">
        <v>419</v>
      </c>
      <c r="N52" s="57">
        <v>8912896</v>
      </c>
    </row>
    <row r="53" spans="1:14" x14ac:dyDescent="0.45">
      <c r="A53">
        <f t="shared" ca="1" si="1"/>
        <v>32</v>
      </c>
      <c r="B53" t="str">
        <f t="shared" ca="1" si="2"/>
        <v>xxxxxxxxxxxxxxxxxxxxxxxxxxxxxxxx</v>
      </c>
      <c r="C53" s="57">
        <v>524288</v>
      </c>
      <c r="D53">
        <v>1</v>
      </c>
      <c r="E53">
        <v>1.798075166666725</v>
      </c>
      <c r="F53">
        <v>1.6851726000022609</v>
      </c>
      <c r="G53">
        <v>2.4234779333346523</v>
      </c>
      <c r="H53">
        <v>0.11160000165303548</v>
      </c>
      <c r="I53" s="57">
        <v>3</v>
      </c>
      <c r="J53" s="57">
        <v>3</v>
      </c>
      <c r="K53" s="57">
        <v>3</v>
      </c>
      <c r="L53" s="57">
        <v>45</v>
      </c>
      <c r="M53" s="57" t="s">
        <v>420</v>
      </c>
      <c r="N53" s="57">
        <v>17825792</v>
      </c>
    </row>
    <row r="54" spans="1:14" x14ac:dyDescent="0.45">
      <c r="A54">
        <f t="shared" ca="1" si="1"/>
        <v>32</v>
      </c>
      <c r="B54" t="str">
        <f t="shared" ca="1" si="2"/>
        <v>xxxxxxxxxxxxxxxxxxxxxxxxxxxxxxxx</v>
      </c>
      <c r="C54" s="57">
        <v>1048576</v>
      </c>
      <c r="D54">
        <v>1</v>
      </c>
      <c r="E54">
        <v>3.4669041000015568</v>
      </c>
      <c r="F54">
        <v>3.4557305499911308</v>
      </c>
      <c r="G54">
        <v>4.9969517999998061</v>
      </c>
      <c r="H54">
        <v>0.24123809451148623</v>
      </c>
      <c r="I54" s="57">
        <v>2</v>
      </c>
      <c r="J54" s="57">
        <v>2</v>
      </c>
      <c r="K54" s="57">
        <v>2</v>
      </c>
      <c r="L54" s="57">
        <v>21</v>
      </c>
      <c r="M54" s="57" t="s">
        <v>421</v>
      </c>
      <c r="N54" s="57">
        <v>35651584</v>
      </c>
    </row>
    <row r="55" spans="1:14" x14ac:dyDescent="0.45">
      <c r="C55" s="57"/>
      <c r="I55" s="57"/>
      <c r="J55" s="57"/>
      <c r="K55" s="57"/>
      <c r="L55" s="57"/>
    </row>
    <row r="56" spans="1:14" x14ac:dyDescent="0.45">
      <c r="I56" s="57"/>
      <c r="J56" s="57"/>
      <c r="K56" s="57"/>
      <c r="L56" s="57"/>
      <c r="N56">
        <f ca="1">N54/1000000/E54</f>
        <v>10.283406454762908</v>
      </c>
    </row>
    <row r="57" spans="1:14" x14ac:dyDescent="0.45">
      <c r="I57" s="57"/>
      <c r="J57" s="57"/>
      <c r="K57" s="57"/>
      <c r="L57" s="57"/>
      <c r="N57" s="57">
        <f ca="1">C54*D54/E54</f>
        <v>302453.13102243847</v>
      </c>
    </row>
    <row r="58" spans="1:14" x14ac:dyDescent="0.45">
      <c r="I58" s="57"/>
      <c r="J58" s="57"/>
      <c r="K58" s="57"/>
      <c r="L58" s="57"/>
      <c r="M58" s="15" t="s">
        <v>549</v>
      </c>
    </row>
    <row r="59" spans="1:14" x14ac:dyDescent="0.45">
      <c r="I59" s="57"/>
      <c r="J59" s="57"/>
      <c r="K59" s="57"/>
      <c r="L59" s="57"/>
      <c r="M59" t="s">
        <v>557</v>
      </c>
    </row>
    <row r="60" spans="1:14" ht="42.75" x14ac:dyDescent="0.45">
      <c r="A60" s="13" t="s">
        <v>10</v>
      </c>
      <c r="B60" s="13" t="s">
        <v>11</v>
      </c>
      <c r="C60" s="13" t="s">
        <v>12</v>
      </c>
      <c r="D60" s="13" t="s">
        <v>13</v>
      </c>
      <c r="E60" s="14" t="s">
        <v>375</v>
      </c>
      <c r="F60" s="14" t="s">
        <v>376</v>
      </c>
      <c r="G60" s="14" t="s">
        <v>377</v>
      </c>
      <c r="H60" s="14" t="s">
        <v>378</v>
      </c>
      <c r="I60" s="14" t="str" cm="1">
        <f t="array" aca="1" ref="I60:L60" ca="1">"NCalls"&amp;CHAR(10)&amp;E60:H60</f>
        <v>NCalls
CSVRead
v0.1</v>
      </c>
      <c r="J60" s="14" t="str">
        <f ca="1"/>
        <v>NCalls
sdkn104
v1.9</v>
      </c>
      <c r="K60" s="14" t="str">
        <f ca="1"/>
        <v>NCalls
ws_garcia
v3.1.5</v>
      </c>
      <c r="L60" s="60" t="str">
        <f ca="1"/>
        <v>NCalls
CSV.jl
v0.8.5+</v>
      </c>
      <c r="M60" s="13" t="s">
        <v>14</v>
      </c>
      <c r="N60" s="13" t="s">
        <v>15</v>
      </c>
    </row>
    <row r="61" spans="1:14" x14ac:dyDescent="0.45">
      <c r="A61">
        <f ca="1">LEN(B61)</f>
        <v>20</v>
      </c>
      <c r="B61" t="str">
        <f ca="1">"""xxxxxxxx"&amp;CHAR(13)&amp;CHAR(10)&amp;"yyyyyyyy"""</f>
        <v>"xxxxxxxx_x000D_
yyyyyyyy"</v>
      </c>
      <c r="C61" s="57">
        <v>1</v>
      </c>
      <c r="D61">
        <v>1</v>
      </c>
      <c r="E61">
        <v>2.1603036941022895E-4</v>
      </c>
      <c r="F61">
        <v>1.3940688934115154E-4</v>
      </c>
      <c r="G61">
        <v>2.0367868431718631E-3</v>
      </c>
      <c r="H61">
        <v>2.6981132692403869E-4</v>
      </c>
      <c r="I61" s="57">
        <v>23145</v>
      </c>
      <c r="J61" s="57">
        <v>35867</v>
      </c>
      <c r="K61" s="57">
        <v>2455</v>
      </c>
      <c r="L61" s="57">
        <v>18550</v>
      </c>
      <c r="M61" s="57" t="s">
        <v>422</v>
      </c>
      <c r="N61" s="57">
        <v>26</v>
      </c>
    </row>
    <row r="62" spans="1:14" x14ac:dyDescent="0.45">
      <c r="A62">
        <f t="shared" ref="A62:A81" ca="1" si="3">LEN(B62)</f>
        <v>20</v>
      </c>
      <c r="B62" t="str">
        <f t="shared" ref="B62:B81" ca="1" si="4">"""xxxxxxxx"&amp;CHAR(13)&amp;CHAR(10)&amp;"yyyyyyyy"""</f>
        <v>"xxxxxxxx_x000D_
yyyyyyyy"</v>
      </c>
      <c r="C62" s="57">
        <v>2</v>
      </c>
      <c r="D62">
        <v>1</v>
      </c>
      <c r="E62">
        <v>2.0999505270585906E-4</v>
      </c>
      <c r="F62">
        <v>1.4518203832765902E-4</v>
      </c>
      <c r="G62">
        <v>2.0634579620428389E-3</v>
      </c>
      <c r="H62">
        <v>2.5379422364346985E-4</v>
      </c>
      <c r="I62" s="57">
        <v>23811</v>
      </c>
      <c r="J62" s="57">
        <v>34440</v>
      </c>
      <c r="K62" s="57">
        <v>2424</v>
      </c>
      <c r="L62" s="57">
        <v>19701</v>
      </c>
      <c r="M62" s="57" t="s">
        <v>423</v>
      </c>
      <c r="N62" s="57">
        <v>52</v>
      </c>
    </row>
    <row r="63" spans="1:14" x14ac:dyDescent="0.45">
      <c r="A63">
        <f t="shared" ca="1" si="3"/>
        <v>20</v>
      </c>
      <c r="B63" t="str">
        <f t="shared" ca="1" si="4"/>
        <v>"xxxxxxxx_x000D_
yyyyyyyy"</v>
      </c>
      <c r="C63" s="57">
        <v>4</v>
      </c>
      <c r="D63">
        <v>1</v>
      </c>
      <c r="E63">
        <v>2.1847792973930791E-4</v>
      </c>
      <c r="F63">
        <v>1.5098848592846474E-4</v>
      </c>
      <c r="G63">
        <v>2.115451649755008E-3</v>
      </c>
      <c r="H63">
        <v>2.5272947836635666E-4</v>
      </c>
      <c r="I63" s="57">
        <v>22886</v>
      </c>
      <c r="J63" s="57">
        <v>33116</v>
      </c>
      <c r="K63" s="57">
        <v>2364</v>
      </c>
      <c r="L63" s="57">
        <v>19784</v>
      </c>
      <c r="M63" s="57" t="s">
        <v>424</v>
      </c>
      <c r="N63" s="57">
        <v>104</v>
      </c>
    </row>
    <row r="64" spans="1:14" x14ac:dyDescent="0.45">
      <c r="A64">
        <f t="shared" ca="1" si="3"/>
        <v>20</v>
      </c>
      <c r="B64" t="str">
        <f t="shared" ca="1" si="4"/>
        <v>"xxxxxxxx_x000D_
yyyyyyyy"</v>
      </c>
      <c r="C64" s="57">
        <v>8</v>
      </c>
      <c r="D64">
        <v>1</v>
      </c>
      <c r="E64">
        <v>2.3794222423263701E-4</v>
      </c>
      <c r="F64">
        <v>1.7172921417751044E-4</v>
      </c>
      <c r="G64">
        <v>2.2696976849839517E-3</v>
      </c>
      <c r="H64">
        <v>2.6289228447252022E-4</v>
      </c>
      <c r="I64" s="57">
        <v>21014</v>
      </c>
      <c r="J64" s="57">
        <v>29116</v>
      </c>
      <c r="K64" s="57">
        <v>2203</v>
      </c>
      <c r="L64" s="57">
        <v>19023</v>
      </c>
      <c r="M64" s="57" t="s">
        <v>425</v>
      </c>
      <c r="N64" s="57">
        <v>208</v>
      </c>
    </row>
    <row r="65" spans="1:14" x14ac:dyDescent="0.45">
      <c r="A65">
        <f t="shared" ca="1" si="3"/>
        <v>20</v>
      </c>
      <c r="B65" t="str">
        <f t="shared" ca="1" si="4"/>
        <v>"xxxxxxxx_x000D_
yyyyyyyy"</v>
      </c>
      <c r="C65" s="57">
        <v>16</v>
      </c>
      <c r="D65">
        <v>1</v>
      </c>
      <c r="E65">
        <v>3.2511652145723684E-4</v>
      </c>
      <c r="F65">
        <v>2.9648368218137801E-4</v>
      </c>
      <c r="G65">
        <v>2.7164956545443334E-3</v>
      </c>
      <c r="H65">
        <v>2.6372698982013817E-4</v>
      </c>
      <c r="I65" s="57">
        <v>15380</v>
      </c>
      <c r="J65" s="57">
        <v>16865</v>
      </c>
      <c r="K65" s="57">
        <v>1841</v>
      </c>
      <c r="L65" s="57">
        <v>18959</v>
      </c>
      <c r="M65" s="57" t="s">
        <v>426</v>
      </c>
      <c r="N65" s="57">
        <v>416</v>
      </c>
    </row>
    <row r="66" spans="1:14" x14ac:dyDescent="0.45">
      <c r="A66">
        <f t="shared" ca="1" si="3"/>
        <v>20</v>
      </c>
      <c r="B66" t="str">
        <f t="shared" ca="1" si="4"/>
        <v>"xxxxxxxx_x000D_
yyyyyyyy"</v>
      </c>
      <c r="C66" s="57">
        <v>32</v>
      </c>
      <c r="D66">
        <v>1</v>
      </c>
      <c r="E66">
        <v>3.6617420724895246E-4</v>
      </c>
      <c r="F66">
        <v>2.9302968823365864E-4</v>
      </c>
      <c r="G66">
        <v>4.0599121753252627E-3</v>
      </c>
      <c r="H66">
        <v>2.8628685943315199E-4</v>
      </c>
      <c r="I66" s="57">
        <v>13655</v>
      </c>
      <c r="J66" s="57">
        <v>17064</v>
      </c>
      <c r="K66" s="57">
        <v>1232</v>
      </c>
      <c r="L66" s="57">
        <v>17465</v>
      </c>
      <c r="M66" s="57" t="s">
        <v>427</v>
      </c>
      <c r="N66" s="57">
        <v>832</v>
      </c>
    </row>
    <row r="67" spans="1:14" x14ac:dyDescent="0.45">
      <c r="A67">
        <f t="shared" ca="1" si="3"/>
        <v>20</v>
      </c>
      <c r="B67" t="str">
        <f t="shared" ca="1" si="4"/>
        <v>"xxxxxxxx_x000D_
yyyyyyyy"</v>
      </c>
      <c r="C67" s="57">
        <v>64</v>
      </c>
      <c r="D67">
        <v>1</v>
      </c>
      <c r="E67">
        <v>4.9839079039410642E-4</v>
      </c>
      <c r="F67">
        <v>4.5090238073709635E-4</v>
      </c>
      <c r="G67">
        <v>4.5158087545106463E-3</v>
      </c>
      <c r="H67">
        <v>2.810409757742679E-4</v>
      </c>
      <c r="I67" s="57">
        <v>10033</v>
      </c>
      <c r="J67" s="57">
        <v>11089</v>
      </c>
      <c r="K67" s="57">
        <v>1108</v>
      </c>
      <c r="L67" s="57">
        <v>17791</v>
      </c>
      <c r="M67" s="57" t="s">
        <v>428</v>
      </c>
      <c r="N67" s="57">
        <v>1664</v>
      </c>
    </row>
    <row r="68" spans="1:14" x14ac:dyDescent="0.45">
      <c r="A68">
        <f t="shared" ca="1" si="3"/>
        <v>20</v>
      </c>
      <c r="B68" t="str">
        <f t="shared" ca="1" si="4"/>
        <v>"xxxxxxxx_x000D_
yyyyyyyy"</v>
      </c>
      <c r="C68" s="57">
        <v>128</v>
      </c>
      <c r="D68">
        <v>1</v>
      </c>
      <c r="E68">
        <v>7.9430250952963592E-4</v>
      </c>
      <c r="F68">
        <v>7.8609262694407181E-4</v>
      </c>
      <c r="G68">
        <v>7.3474961820690346E-3</v>
      </c>
      <c r="H68">
        <v>2.9140925515794383E-4</v>
      </c>
      <c r="I68" s="57">
        <v>6296</v>
      </c>
      <c r="J68" s="57">
        <v>6361</v>
      </c>
      <c r="K68" s="57">
        <v>681</v>
      </c>
      <c r="L68" s="57">
        <v>17158</v>
      </c>
      <c r="M68" s="57" t="s">
        <v>429</v>
      </c>
      <c r="N68" s="57">
        <v>3328</v>
      </c>
    </row>
    <row r="69" spans="1:14" x14ac:dyDescent="0.45">
      <c r="A69">
        <f t="shared" ca="1" si="3"/>
        <v>20</v>
      </c>
      <c r="B69" t="str">
        <f t="shared" ca="1" si="4"/>
        <v>"xxxxxxxx_x000D_
yyyyyyyy"</v>
      </c>
      <c r="C69" s="57">
        <v>256</v>
      </c>
      <c r="D69">
        <v>1</v>
      </c>
      <c r="E69">
        <v>1.3268735208281737E-3</v>
      </c>
      <c r="F69">
        <v>1.4621229824519509E-3</v>
      </c>
      <c r="G69">
        <v>1.2276717402011283E-2</v>
      </c>
      <c r="H69">
        <v>3.2575412078962801E-4</v>
      </c>
      <c r="I69" s="57">
        <v>3769</v>
      </c>
      <c r="J69" s="57">
        <v>3420</v>
      </c>
      <c r="K69" s="57">
        <v>408</v>
      </c>
      <c r="L69" s="57">
        <v>15349</v>
      </c>
      <c r="M69" s="57" t="s">
        <v>430</v>
      </c>
      <c r="N69" s="57">
        <v>6656</v>
      </c>
    </row>
    <row r="70" spans="1:14" x14ac:dyDescent="0.45">
      <c r="A70">
        <f t="shared" ca="1" si="3"/>
        <v>20</v>
      </c>
      <c r="B70" t="str">
        <f t="shared" ca="1" si="4"/>
        <v>"xxxxxxxx_x000D_
yyyyyyyy"</v>
      </c>
      <c r="C70" s="57">
        <v>512</v>
      </c>
      <c r="D70">
        <v>1</v>
      </c>
      <c r="E70">
        <v>2.4468325831684275E-3</v>
      </c>
      <c r="F70">
        <v>2.7270754634684783E-3</v>
      </c>
      <c r="G70">
        <v>2.3429352803717184E-2</v>
      </c>
      <c r="H70">
        <v>4.5570543200874956E-4</v>
      </c>
      <c r="I70" s="57">
        <v>2044</v>
      </c>
      <c r="J70" s="57">
        <v>1834</v>
      </c>
      <c r="K70" s="57">
        <v>214</v>
      </c>
      <c r="L70" s="57">
        <v>10972</v>
      </c>
      <c r="M70" s="57" t="s">
        <v>431</v>
      </c>
      <c r="N70" s="57">
        <v>13312</v>
      </c>
    </row>
    <row r="71" spans="1:14" x14ac:dyDescent="0.45">
      <c r="A71">
        <f t="shared" ca="1" si="3"/>
        <v>20</v>
      </c>
      <c r="B71" t="str">
        <f t="shared" ca="1" si="4"/>
        <v>"xxxxxxxx_x000D_
yyyyyyyy"</v>
      </c>
      <c r="C71" s="57">
        <v>1024</v>
      </c>
      <c r="D71">
        <v>1</v>
      </c>
      <c r="E71">
        <v>4.6253847363471696E-3</v>
      </c>
      <c r="F71">
        <v>5.1971300103934243E-3</v>
      </c>
      <c r="G71">
        <v>4.3044569230743915E-2</v>
      </c>
      <c r="H71">
        <v>6.0790273556231007E-4</v>
      </c>
      <c r="I71" s="57">
        <v>1081</v>
      </c>
      <c r="J71" s="57">
        <v>963</v>
      </c>
      <c r="K71" s="57">
        <v>117</v>
      </c>
      <c r="L71" s="57">
        <v>8225</v>
      </c>
      <c r="M71" s="57" t="s">
        <v>432</v>
      </c>
      <c r="N71" s="57">
        <v>26624</v>
      </c>
    </row>
    <row r="72" spans="1:14" x14ac:dyDescent="0.45">
      <c r="A72">
        <f t="shared" ca="1" si="3"/>
        <v>20</v>
      </c>
      <c r="B72" t="str">
        <f t="shared" ca="1" si="4"/>
        <v>"xxxxxxxx_x000D_
yyyyyyyy"</v>
      </c>
      <c r="C72" s="57">
        <v>2048</v>
      </c>
      <c r="D72">
        <v>1</v>
      </c>
      <c r="E72">
        <v>9.137607846739634E-3</v>
      </c>
      <c r="F72">
        <v>1.0695058974384183E-2</v>
      </c>
      <c r="G72">
        <v>8.376551166681262E-2</v>
      </c>
      <c r="H72">
        <v>7.6452599388379206E-4</v>
      </c>
      <c r="I72" s="57">
        <v>548</v>
      </c>
      <c r="J72" s="57">
        <v>468</v>
      </c>
      <c r="K72" s="57">
        <v>60</v>
      </c>
      <c r="L72" s="57">
        <v>6540</v>
      </c>
      <c r="M72" s="57" t="s">
        <v>433</v>
      </c>
      <c r="N72" s="57">
        <v>53248</v>
      </c>
    </row>
    <row r="73" spans="1:14" x14ac:dyDescent="0.45">
      <c r="A73">
        <f t="shared" ca="1" si="3"/>
        <v>20</v>
      </c>
      <c r="B73" t="str">
        <f t="shared" ca="1" si="4"/>
        <v>"xxxxxxxx_x000D_
yyyyyyyy"</v>
      </c>
      <c r="C73" s="57">
        <v>4096</v>
      </c>
      <c r="D73">
        <v>1</v>
      </c>
      <c r="E73">
        <v>1.9623929803949031E-2</v>
      </c>
      <c r="F73">
        <v>2.2815364545518108E-2</v>
      </c>
      <c r="G73">
        <v>0.16705684666715873</v>
      </c>
      <c r="H73">
        <v>1.1544321712694671E-3</v>
      </c>
      <c r="I73" s="57">
        <v>255</v>
      </c>
      <c r="J73" s="57">
        <v>220</v>
      </c>
      <c r="K73" s="57">
        <v>30</v>
      </c>
      <c r="L73" s="57">
        <v>4332</v>
      </c>
      <c r="M73" s="57" t="s">
        <v>434</v>
      </c>
      <c r="N73" s="57">
        <v>106496</v>
      </c>
    </row>
    <row r="74" spans="1:14" x14ac:dyDescent="0.45">
      <c r="A74">
        <f t="shared" ca="1" si="3"/>
        <v>20</v>
      </c>
      <c r="B74" t="str">
        <f t="shared" ca="1" si="4"/>
        <v>"xxxxxxxx_x000D_
yyyyyyyy"</v>
      </c>
      <c r="C74" s="57">
        <v>8192</v>
      </c>
      <c r="D74">
        <v>1</v>
      </c>
      <c r="E74">
        <v>4.470644107121708E-2</v>
      </c>
      <c r="F74">
        <v>5.9383738823645914E-2</v>
      </c>
      <c r="G74">
        <v>0.47186666363532742</v>
      </c>
      <c r="H74">
        <v>2.8555111364934323E-3</v>
      </c>
      <c r="I74" s="57">
        <v>112</v>
      </c>
      <c r="J74" s="57">
        <v>85</v>
      </c>
      <c r="K74" s="57">
        <v>11</v>
      </c>
      <c r="L74" s="57">
        <v>1751</v>
      </c>
      <c r="M74" s="57" t="s">
        <v>435</v>
      </c>
      <c r="N74" s="57">
        <v>212992</v>
      </c>
    </row>
    <row r="75" spans="1:14" x14ac:dyDescent="0.45">
      <c r="A75">
        <f t="shared" ca="1" si="3"/>
        <v>20</v>
      </c>
      <c r="B75" t="str">
        <f t="shared" ca="1" si="4"/>
        <v>"xxxxxxxx_x000D_
yyyyyyyy"</v>
      </c>
      <c r="C75" s="57">
        <v>16384</v>
      </c>
      <c r="D75">
        <v>1</v>
      </c>
      <c r="E75">
        <v>9.7730813461217064E-2</v>
      </c>
      <c r="F75">
        <v>9.1585472727257922E-2</v>
      </c>
      <c r="G75">
        <v>0.67650382500141859</v>
      </c>
      <c r="H75">
        <v>4.6800748559222031E-3</v>
      </c>
      <c r="I75" s="57">
        <v>52</v>
      </c>
      <c r="J75" s="57">
        <v>55</v>
      </c>
      <c r="K75" s="57">
        <v>8</v>
      </c>
      <c r="L75" s="57">
        <v>1069</v>
      </c>
      <c r="M75" s="57" t="s">
        <v>436</v>
      </c>
      <c r="N75" s="57">
        <v>425984</v>
      </c>
    </row>
    <row r="76" spans="1:14" x14ac:dyDescent="0.45">
      <c r="A76">
        <f t="shared" ca="1" si="3"/>
        <v>20</v>
      </c>
      <c r="B76" t="str">
        <f t="shared" ca="1" si="4"/>
        <v>"xxxxxxxx_x000D_
yyyyyyyy"</v>
      </c>
      <c r="C76" s="57">
        <v>32768</v>
      </c>
      <c r="D76">
        <v>1</v>
      </c>
      <c r="E76">
        <v>0.15407529696963276</v>
      </c>
      <c r="F76">
        <v>0.17911444642855454</v>
      </c>
      <c r="G76">
        <v>1.2908083499933127</v>
      </c>
      <c r="H76">
        <v>8.4619288113718313E-3</v>
      </c>
      <c r="I76" s="57">
        <v>33</v>
      </c>
      <c r="J76" s="57">
        <v>28</v>
      </c>
      <c r="K76" s="57">
        <v>4</v>
      </c>
      <c r="L76" s="57">
        <v>591</v>
      </c>
      <c r="M76" s="57" t="s">
        <v>437</v>
      </c>
      <c r="N76" s="57">
        <v>851968</v>
      </c>
    </row>
    <row r="77" spans="1:14" x14ac:dyDescent="0.45">
      <c r="A77">
        <f t="shared" ca="1" si="3"/>
        <v>20</v>
      </c>
      <c r="B77" t="str">
        <f t="shared" ca="1" si="4"/>
        <v>"xxxxxxxx_x000D_
yyyyyyyy"</v>
      </c>
      <c r="C77" s="57">
        <v>65536</v>
      </c>
      <c r="D77">
        <v>1</v>
      </c>
      <c r="E77">
        <v>0.31296384705723646</v>
      </c>
      <c r="F77">
        <v>0.34762850000018564</v>
      </c>
      <c r="G77">
        <v>2.5288349500042386</v>
      </c>
      <c r="H77">
        <v>1.488095238095238E-2</v>
      </c>
      <c r="I77" s="57">
        <v>17</v>
      </c>
      <c r="J77" s="57">
        <v>15</v>
      </c>
      <c r="K77" s="57">
        <v>2</v>
      </c>
      <c r="L77" s="57">
        <v>336</v>
      </c>
      <c r="M77" s="57" t="s">
        <v>438</v>
      </c>
      <c r="N77" s="57">
        <v>1703936</v>
      </c>
    </row>
    <row r="78" spans="1:14" x14ac:dyDescent="0.45">
      <c r="A78">
        <f t="shared" ca="1" si="3"/>
        <v>20</v>
      </c>
      <c r="B78" t="str">
        <f t="shared" ca="1" si="4"/>
        <v>"xxxxxxxx_x000D_
yyyyyyyy"</v>
      </c>
      <c r="C78" s="57">
        <v>131072</v>
      </c>
      <c r="D78">
        <v>1</v>
      </c>
      <c r="E78">
        <v>0.59565977777755408</v>
      </c>
      <c r="F78">
        <v>0.65986302500095917</v>
      </c>
      <c r="G78">
        <v>5.2252145000093151</v>
      </c>
      <c r="H78">
        <v>3.2751633450875874E-2</v>
      </c>
      <c r="I78" s="57">
        <v>9</v>
      </c>
      <c r="J78" s="57">
        <v>8</v>
      </c>
      <c r="K78" s="57">
        <v>1</v>
      </c>
      <c r="L78" s="57">
        <v>153</v>
      </c>
      <c r="M78" s="57" t="s">
        <v>439</v>
      </c>
      <c r="N78" s="57">
        <v>3407872</v>
      </c>
    </row>
    <row r="79" spans="1:14" x14ac:dyDescent="0.45">
      <c r="A79">
        <f t="shared" ca="1" si="3"/>
        <v>20</v>
      </c>
      <c r="B79" t="str">
        <f t="shared" ca="1" si="4"/>
        <v>"xxxxxxxx_x000D_
yyyyyyyy"</v>
      </c>
      <c r="C79" s="57">
        <v>262144</v>
      </c>
      <c r="D79">
        <v>1</v>
      </c>
      <c r="E79">
        <v>1.1740978199988603</v>
      </c>
      <c r="F79">
        <v>1.3619116749978275</v>
      </c>
      <c r="G79">
        <v>9.9543455000093672</v>
      </c>
      <c r="H79">
        <v>6.1341465973272558E-2</v>
      </c>
      <c r="I79" s="57">
        <v>5</v>
      </c>
      <c r="J79" s="57">
        <v>4</v>
      </c>
      <c r="K79" s="57">
        <v>1</v>
      </c>
      <c r="L79" s="57">
        <v>82</v>
      </c>
      <c r="M79" s="57" t="s">
        <v>440</v>
      </c>
      <c r="N79" s="57">
        <v>6815744</v>
      </c>
    </row>
    <row r="80" spans="1:14" x14ac:dyDescent="0.45">
      <c r="A80">
        <f t="shared" ca="1" si="3"/>
        <v>20</v>
      </c>
      <c r="B80" t="str">
        <f t="shared" ca="1" si="4"/>
        <v>"xxxxxxxx_x000D_
yyyyyyyy"</v>
      </c>
      <c r="C80" s="57">
        <v>524288</v>
      </c>
      <c r="D80">
        <v>1</v>
      </c>
      <c r="E80">
        <v>2.4352766999994251</v>
      </c>
      <c r="F80">
        <v>2.8025458500051172</v>
      </c>
      <c r="G80">
        <v>20.408638900000369</v>
      </c>
      <c r="H80">
        <v>0.12019047282990955</v>
      </c>
      <c r="I80" s="57">
        <v>3</v>
      </c>
      <c r="J80" s="57">
        <v>2</v>
      </c>
      <c r="K80" s="57">
        <v>1</v>
      </c>
      <c r="L80" s="57">
        <v>42</v>
      </c>
      <c r="M80" s="57" t="s">
        <v>441</v>
      </c>
      <c r="N80" s="57">
        <v>13631488</v>
      </c>
    </row>
    <row r="81" spans="1:28" x14ac:dyDescent="0.45">
      <c r="A81">
        <f t="shared" ca="1" si="3"/>
        <v>20</v>
      </c>
      <c r="B81" t="str">
        <f t="shared" ca="1" si="4"/>
        <v>"xxxxxxxx_x000D_
yyyyyyyy"</v>
      </c>
      <c r="C81" s="57">
        <v>1048576</v>
      </c>
      <c r="D81">
        <v>1</v>
      </c>
      <c r="E81">
        <v>4.8907501499925274</v>
      </c>
      <c r="F81">
        <v>5.3851102000044193</v>
      </c>
      <c r="G81">
        <v>40.817583500000183</v>
      </c>
      <c r="H81">
        <v>0.31800000369548798</v>
      </c>
      <c r="I81" s="57">
        <v>2</v>
      </c>
      <c r="J81" s="57">
        <v>1</v>
      </c>
      <c r="K81" s="57">
        <v>1</v>
      </c>
      <c r="L81" s="57">
        <v>16</v>
      </c>
      <c r="M81" s="57" t="s">
        <v>442</v>
      </c>
      <c r="N81" s="57">
        <v>27262976</v>
      </c>
    </row>
    <row r="82" spans="1:28" x14ac:dyDescent="0.45">
      <c r="C82" s="57"/>
      <c r="I82" s="57"/>
      <c r="J82" s="57"/>
      <c r="K82" s="57"/>
      <c r="L82" s="57"/>
    </row>
    <row r="83" spans="1:28" x14ac:dyDescent="0.45">
      <c r="I83" s="57"/>
      <c r="J83" s="57"/>
      <c r="K83" s="57"/>
      <c r="L83" s="57"/>
      <c r="N83">
        <f ca="1">N81/1000000/E81</f>
        <v>5.5743955761145667</v>
      </c>
    </row>
    <row r="84" spans="1:28" x14ac:dyDescent="0.45">
      <c r="G84">
        <f ca="1">G81/E81</f>
        <v>8.3458737919913055</v>
      </c>
      <c r="I84" s="57"/>
      <c r="J84" s="57"/>
      <c r="K84" s="57"/>
      <c r="L84" s="57"/>
      <c r="N84" s="57">
        <f ca="1">C81*D81/E81</f>
        <v>214399.82985056026</v>
      </c>
    </row>
    <row r="85" spans="1:28" x14ac:dyDescent="0.45">
      <c r="G85">
        <f ca="1">E81/H81</f>
        <v>15.379717274078514</v>
      </c>
      <c r="I85" s="57"/>
      <c r="J85" s="57"/>
      <c r="K85" s="57"/>
      <c r="L85" s="57"/>
      <c r="M85" s="15" t="s">
        <v>552</v>
      </c>
    </row>
    <row r="86" spans="1:28" x14ac:dyDescent="0.45">
      <c r="I86" s="57"/>
      <c r="J86" s="57"/>
      <c r="K86" s="57"/>
      <c r="L86" s="57"/>
      <c r="M86" t="s">
        <v>558</v>
      </c>
    </row>
    <row r="87" spans="1:28" ht="42.75" x14ac:dyDescent="0.45">
      <c r="A87" s="13" t="s">
        <v>10</v>
      </c>
      <c r="B87" s="13" t="s">
        <v>11</v>
      </c>
      <c r="C87" s="13" t="s">
        <v>12</v>
      </c>
      <c r="D87" s="13" t="s">
        <v>13</v>
      </c>
      <c r="E87" s="14" t="s">
        <v>375</v>
      </c>
      <c r="F87" s="14" t="s">
        <v>376</v>
      </c>
      <c r="G87" s="14" t="s">
        <v>377</v>
      </c>
      <c r="H87" s="14" t="s">
        <v>378</v>
      </c>
      <c r="I87" s="14" t="str" cm="1">
        <f t="array" aca="1" ref="I87:L87" ca="1">"NCalls"&amp;CHAR(10)&amp;E87:H87</f>
        <v>NCalls
CSVRead
v0.1</v>
      </c>
      <c r="J87" s="14" t="str">
        <f ca="1"/>
        <v>NCalls
sdkn104
v1.9</v>
      </c>
      <c r="K87" s="14" t="str">
        <f ca="1"/>
        <v>NCalls
ws_garcia
v3.1.5</v>
      </c>
      <c r="L87" s="60" t="str">
        <f ca="1"/>
        <v>NCalls
CSV.jl
v0.8.5+</v>
      </c>
      <c r="M87" s="13" t="s">
        <v>14</v>
      </c>
      <c r="N87" s="13" t="s">
        <v>15</v>
      </c>
    </row>
    <row r="88" spans="1:28" x14ac:dyDescent="0.45">
      <c r="A88">
        <f ca="1">LEN(B88)</f>
        <v>17</v>
      </c>
      <c r="B88">
        <v>0.71905720709757637</v>
      </c>
      <c r="C88" s="16">
        <v>1</v>
      </c>
      <c r="D88" s="17">
        <v>10</v>
      </c>
      <c r="E88">
        <v>2.2792427295108739E-4</v>
      </c>
      <c r="F88">
        <v>1.4099030002250111E-4</v>
      </c>
      <c r="G88">
        <v>1.8875052830213154E-3</v>
      </c>
      <c r="H88">
        <v>3.1533804238143291E-4</v>
      </c>
      <c r="I88" s="57">
        <v>21938</v>
      </c>
      <c r="J88" s="57">
        <v>35464</v>
      </c>
      <c r="K88" s="57">
        <v>2650</v>
      </c>
      <c r="L88" s="57">
        <v>15856</v>
      </c>
      <c r="M88" s="57" t="s">
        <v>443</v>
      </c>
      <c r="N88" s="57">
        <v>181</v>
      </c>
      <c r="AB88" cm="1">
        <f t="array" aca="1" ref="AB88:AB106" ca="1">G88:G106/PasteResultsHere4</f>
        <v>8.2812824565919509</v>
      </c>
    </row>
    <row r="89" spans="1:28" x14ac:dyDescent="0.45">
      <c r="A89">
        <f t="shared" ref="A89:A106" ca="1" si="5">LEN(B89)</f>
        <v>17</v>
      </c>
      <c r="B89">
        <v>0.71905720709757637</v>
      </c>
      <c r="C89" s="16">
        <v>2</v>
      </c>
      <c r="D89" s="17">
        <v>10</v>
      </c>
      <c r="E89">
        <v>2.3735727712910436E-4</v>
      </c>
      <c r="F89">
        <v>1.647771889931056E-4</v>
      </c>
      <c r="G89">
        <v>1.975079383894652E-3</v>
      </c>
      <c r="H89">
        <v>3.1409008103524091E-4</v>
      </c>
      <c r="I89" s="57">
        <v>21066</v>
      </c>
      <c r="J89" s="57">
        <v>30345</v>
      </c>
      <c r="K89" s="57">
        <v>2532</v>
      </c>
      <c r="L89" s="57">
        <v>15919</v>
      </c>
      <c r="M89" s="57" t="s">
        <v>444</v>
      </c>
      <c r="N89" s="57">
        <v>362</v>
      </c>
      <c r="AB89">
        <f ca="1"/>
        <v>8.3211242047588811</v>
      </c>
    </row>
    <row r="90" spans="1:28" x14ac:dyDescent="0.45">
      <c r="A90">
        <f t="shared" ca="1" si="5"/>
        <v>17</v>
      </c>
      <c r="B90">
        <v>0.71905720709757637</v>
      </c>
      <c r="C90" s="16">
        <v>4</v>
      </c>
      <c r="D90" s="17">
        <v>10</v>
      </c>
      <c r="E90">
        <v>2.6490695629151698E-4</v>
      </c>
      <c r="F90">
        <v>1.978011749355727E-4</v>
      </c>
      <c r="G90">
        <v>2.003590224352919E-3</v>
      </c>
      <c r="H90">
        <v>3.1729914963827898E-4</v>
      </c>
      <c r="I90" s="57">
        <v>18875</v>
      </c>
      <c r="J90" s="57">
        <v>25278</v>
      </c>
      <c r="K90" s="57">
        <v>2496</v>
      </c>
      <c r="L90" s="57">
        <v>15758</v>
      </c>
      <c r="M90" s="57" t="s">
        <v>445</v>
      </c>
      <c r="N90" s="57">
        <v>724</v>
      </c>
      <c r="AB90">
        <f ca="1"/>
        <v>7.5633733911768903</v>
      </c>
    </row>
    <row r="91" spans="1:28" x14ac:dyDescent="0.45">
      <c r="A91">
        <f t="shared" ca="1" si="5"/>
        <v>17</v>
      </c>
      <c r="B91">
        <v>0.71905720709757637</v>
      </c>
      <c r="C91" s="16">
        <v>8</v>
      </c>
      <c r="D91" s="17">
        <v>10</v>
      </c>
      <c r="E91">
        <v>3.4772518776159317E-4</v>
      </c>
      <c r="F91">
        <v>2.7715985810107817E-4</v>
      </c>
      <c r="G91">
        <v>2.1970577767979754E-3</v>
      </c>
      <c r="H91">
        <v>3.3485132601125098E-4</v>
      </c>
      <c r="I91" s="57">
        <v>14380</v>
      </c>
      <c r="J91" s="57">
        <v>18041</v>
      </c>
      <c r="K91" s="57">
        <v>2276</v>
      </c>
      <c r="L91" s="57">
        <v>14932</v>
      </c>
      <c r="M91" s="57" t="s">
        <v>446</v>
      </c>
      <c r="N91" s="57">
        <v>1448</v>
      </c>
      <c r="AB91">
        <f ca="1"/>
        <v>6.3183739749802621</v>
      </c>
    </row>
    <row r="92" spans="1:28" x14ac:dyDescent="0.45">
      <c r="A92">
        <f t="shared" ca="1" si="5"/>
        <v>17</v>
      </c>
      <c r="B92">
        <v>0.71905720709757637</v>
      </c>
      <c r="C92" s="16">
        <v>16</v>
      </c>
      <c r="D92" s="17">
        <v>10</v>
      </c>
      <c r="E92">
        <v>4.9362111549828159E-4</v>
      </c>
      <c r="F92">
        <v>4.3203358389575197E-4</v>
      </c>
      <c r="G92">
        <v>2.3895637840425266E-3</v>
      </c>
      <c r="H92">
        <v>3.3333333333333332E-4</v>
      </c>
      <c r="I92" s="57">
        <v>10130</v>
      </c>
      <c r="J92" s="57">
        <v>11574</v>
      </c>
      <c r="K92" s="57">
        <v>2093</v>
      </c>
      <c r="L92" s="57">
        <v>15000</v>
      </c>
      <c r="M92" s="57" t="s">
        <v>447</v>
      </c>
      <c r="N92" s="57">
        <v>2896</v>
      </c>
      <c r="AB92">
        <f ca="1"/>
        <v>4.8408864795631805</v>
      </c>
    </row>
    <row r="93" spans="1:28" x14ac:dyDescent="0.45">
      <c r="A93">
        <f t="shared" ca="1" si="5"/>
        <v>17</v>
      </c>
      <c r="B93">
        <v>0.71905720709757637</v>
      </c>
      <c r="C93" s="16">
        <v>32</v>
      </c>
      <c r="D93" s="17">
        <v>10</v>
      </c>
      <c r="E93">
        <v>7.8839467129122865E-4</v>
      </c>
      <c r="F93">
        <v>7.2331254158797362E-4</v>
      </c>
      <c r="G93">
        <v>2.938351057576958E-3</v>
      </c>
      <c r="H93">
        <v>3.5984166966534722E-4</v>
      </c>
      <c r="I93" s="57">
        <v>6343</v>
      </c>
      <c r="J93" s="57">
        <v>6913</v>
      </c>
      <c r="K93" s="57">
        <v>1702</v>
      </c>
      <c r="L93" s="57">
        <v>13895</v>
      </c>
      <c r="M93" s="57" t="s">
        <v>448</v>
      </c>
      <c r="N93" s="57">
        <v>5792</v>
      </c>
      <c r="AB93">
        <f ca="1"/>
        <v>3.7270052228594368</v>
      </c>
    </row>
    <row r="94" spans="1:28" x14ac:dyDescent="0.45">
      <c r="A94">
        <f t="shared" ca="1" si="5"/>
        <v>17</v>
      </c>
      <c r="B94">
        <v>0.71905720709757637</v>
      </c>
      <c r="C94" s="16">
        <v>64</v>
      </c>
      <c r="D94" s="17">
        <v>10</v>
      </c>
      <c r="E94">
        <v>1.3945790853344732E-3</v>
      </c>
      <c r="F94">
        <v>1.2937430271660164E-3</v>
      </c>
      <c r="G94">
        <v>3.9356509047949852E-3</v>
      </c>
      <c r="H94">
        <v>4.8449612403100775E-4</v>
      </c>
      <c r="I94" s="57">
        <v>3586</v>
      </c>
      <c r="J94" s="57">
        <v>3865</v>
      </c>
      <c r="K94" s="57">
        <v>1271</v>
      </c>
      <c r="L94" s="57">
        <v>10320</v>
      </c>
      <c r="M94" s="57" t="s">
        <v>449</v>
      </c>
      <c r="N94" s="57">
        <v>11584</v>
      </c>
      <c r="AB94">
        <f ca="1"/>
        <v>2.8221066457848578</v>
      </c>
    </row>
    <row r="95" spans="1:28" x14ac:dyDescent="0.45">
      <c r="A95">
        <f t="shared" ca="1" si="5"/>
        <v>17</v>
      </c>
      <c r="B95">
        <v>0.71905720709757637</v>
      </c>
      <c r="C95" s="16">
        <v>128</v>
      </c>
      <c r="D95" s="17">
        <v>10</v>
      </c>
      <c r="E95">
        <v>2.5881496376785069E-3</v>
      </c>
      <c r="F95">
        <v>2.4493031341883097E-3</v>
      </c>
      <c r="G95">
        <v>6.0933942752850589E-3</v>
      </c>
      <c r="H95">
        <v>5.207248489897938E-4</v>
      </c>
      <c r="I95" s="57">
        <v>1932</v>
      </c>
      <c r="J95" s="57">
        <v>2042</v>
      </c>
      <c r="K95" s="57">
        <v>821</v>
      </c>
      <c r="L95" s="57">
        <v>9602</v>
      </c>
      <c r="M95" s="57" t="s">
        <v>450</v>
      </c>
      <c r="N95" s="57">
        <v>23168</v>
      </c>
      <c r="AB95">
        <f ca="1"/>
        <v>2.3543438859086416</v>
      </c>
    </row>
    <row r="96" spans="1:28" x14ac:dyDescent="0.45">
      <c r="A96">
        <f t="shared" ca="1" si="5"/>
        <v>17</v>
      </c>
      <c r="B96">
        <v>0.71905720709757637</v>
      </c>
      <c r="C96" s="16">
        <v>256</v>
      </c>
      <c r="D96" s="17">
        <v>10</v>
      </c>
      <c r="E96">
        <v>5.0047156999935396E-3</v>
      </c>
      <c r="F96">
        <v>5.0653323886641734E-3</v>
      </c>
      <c r="G96">
        <v>1.0666354584246021E-2</v>
      </c>
      <c r="H96">
        <v>7.9026394815868495E-4</v>
      </c>
      <c r="I96" s="57">
        <v>1000</v>
      </c>
      <c r="J96" s="57">
        <v>988</v>
      </c>
      <c r="K96" s="57">
        <v>469</v>
      </c>
      <c r="L96" s="57">
        <v>6327</v>
      </c>
      <c r="M96" s="57" t="s">
        <v>451</v>
      </c>
      <c r="N96" s="57">
        <v>46336</v>
      </c>
      <c r="AB96">
        <f ca="1"/>
        <v>2.1312608395037884</v>
      </c>
    </row>
    <row r="97" spans="1:28" x14ac:dyDescent="0.45">
      <c r="A97">
        <f t="shared" ca="1" si="5"/>
        <v>17</v>
      </c>
      <c r="B97">
        <v>0.71905720709757637</v>
      </c>
      <c r="C97" s="16">
        <v>512</v>
      </c>
      <c r="D97" s="17">
        <v>10</v>
      </c>
      <c r="E97">
        <v>9.6366635838551328E-3</v>
      </c>
      <c r="F97">
        <v>9.5386560000146614E-3</v>
      </c>
      <c r="G97">
        <v>2.0236807661281237E-2</v>
      </c>
      <c r="H97">
        <v>2.0056157240272766E-3</v>
      </c>
      <c r="I97" s="57">
        <v>519</v>
      </c>
      <c r="J97" s="57">
        <v>525</v>
      </c>
      <c r="K97" s="57">
        <v>248</v>
      </c>
      <c r="L97" s="57">
        <v>2493</v>
      </c>
      <c r="M97" s="57" t="s">
        <v>452</v>
      </c>
      <c r="N97" s="57">
        <v>92672</v>
      </c>
      <c r="AB97">
        <f ca="1"/>
        <v>2.0999807127422345</v>
      </c>
    </row>
    <row r="98" spans="1:28" x14ac:dyDescent="0.45">
      <c r="A98">
        <f t="shared" ca="1" si="5"/>
        <v>17</v>
      </c>
      <c r="B98">
        <v>0.71905720709757637</v>
      </c>
      <c r="C98" s="16">
        <v>1024</v>
      </c>
      <c r="D98" s="17">
        <v>10</v>
      </c>
      <c r="E98">
        <v>2.166943506486875E-2</v>
      </c>
      <c r="F98">
        <v>1.9822639130422176E-2</v>
      </c>
      <c r="G98">
        <v>3.8897238759767958E-2</v>
      </c>
      <c r="H98">
        <v>1.7023082501371944E-3</v>
      </c>
      <c r="I98" s="57">
        <v>231</v>
      </c>
      <c r="J98" s="57">
        <v>253</v>
      </c>
      <c r="K98" s="57">
        <v>129</v>
      </c>
      <c r="L98" s="57">
        <v>2946</v>
      </c>
      <c r="M98" s="57" t="s">
        <v>453</v>
      </c>
      <c r="N98" s="57">
        <v>185344</v>
      </c>
      <c r="AB98">
        <f ca="1"/>
        <v>1.7950278188299209</v>
      </c>
    </row>
    <row r="99" spans="1:28" x14ac:dyDescent="0.45">
      <c r="A99">
        <f t="shared" ca="1" si="5"/>
        <v>17</v>
      </c>
      <c r="B99">
        <v>0.71905720709757637</v>
      </c>
      <c r="C99" s="16">
        <v>2048</v>
      </c>
      <c r="D99" s="17">
        <v>10</v>
      </c>
      <c r="E99">
        <v>4.3713778260913071E-2</v>
      </c>
      <c r="F99">
        <v>3.9415085039470034E-2</v>
      </c>
      <c r="G99">
        <v>7.1626745714456777E-2</v>
      </c>
      <c r="H99">
        <v>2.277322479935943E-3</v>
      </c>
      <c r="I99" s="57">
        <v>115</v>
      </c>
      <c r="J99" s="57">
        <v>127</v>
      </c>
      <c r="K99" s="57">
        <v>70</v>
      </c>
      <c r="L99" s="57">
        <v>2196</v>
      </c>
      <c r="M99" s="57" t="s">
        <v>454</v>
      </c>
      <c r="N99" s="57">
        <v>370688</v>
      </c>
      <c r="AB99">
        <f ca="1"/>
        <v>1.6385393476386425</v>
      </c>
    </row>
    <row r="100" spans="1:28" x14ac:dyDescent="0.45">
      <c r="A100">
        <f t="shared" ca="1" si="5"/>
        <v>17</v>
      </c>
      <c r="B100">
        <v>0.71905720709757637</v>
      </c>
      <c r="C100" s="16">
        <v>4096</v>
      </c>
      <c r="D100" s="17">
        <v>10</v>
      </c>
      <c r="E100">
        <v>8.051596507929E-2</v>
      </c>
      <c r="F100">
        <v>8.0399411110972457E-2</v>
      </c>
      <c r="G100">
        <v>0.13191720000069931</v>
      </c>
      <c r="H100">
        <v>3.3944331296673455E-3</v>
      </c>
      <c r="I100" s="57">
        <v>63</v>
      </c>
      <c r="J100" s="57">
        <v>63</v>
      </c>
      <c r="K100" s="57">
        <v>38</v>
      </c>
      <c r="L100" s="57">
        <v>1473</v>
      </c>
      <c r="M100" s="57" t="s">
        <v>455</v>
      </c>
      <c r="N100" s="57">
        <v>741376</v>
      </c>
      <c r="AB100">
        <f ca="1"/>
        <v>1.6383980477758757</v>
      </c>
    </row>
    <row r="101" spans="1:28" x14ac:dyDescent="0.45">
      <c r="A101">
        <f t="shared" ca="1" si="5"/>
        <v>17</v>
      </c>
      <c r="B101">
        <v>0.71905720709757637</v>
      </c>
      <c r="C101" s="16">
        <v>8192</v>
      </c>
      <c r="D101" s="17">
        <v>10</v>
      </c>
      <c r="E101">
        <v>0.17524996896551376</v>
      </c>
      <c r="F101">
        <v>0.17132572333309024</v>
      </c>
      <c r="G101">
        <v>0.26120260500028963</v>
      </c>
      <c r="H101">
        <v>6.5688071369656102E-3</v>
      </c>
      <c r="I101" s="57">
        <v>29</v>
      </c>
      <c r="J101" s="57">
        <v>30</v>
      </c>
      <c r="K101" s="57">
        <v>20</v>
      </c>
      <c r="L101" s="57">
        <v>763</v>
      </c>
      <c r="M101" s="57" t="s">
        <v>456</v>
      </c>
      <c r="N101" s="57">
        <v>1482752</v>
      </c>
      <c r="AB101">
        <f ca="1"/>
        <v>1.4904573538137966</v>
      </c>
    </row>
    <row r="102" spans="1:28" x14ac:dyDescent="0.45">
      <c r="A102">
        <f t="shared" ca="1" si="5"/>
        <v>17</v>
      </c>
      <c r="B102">
        <v>0.71905720709757637</v>
      </c>
      <c r="C102" s="16">
        <v>16384</v>
      </c>
      <c r="D102" s="17">
        <v>10</v>
      </c>
      <c r="E102">
        <v>0.34528968666563742</v>
      </c>
      <c r="F102">
        <v>0.33917182000004686</v>
      </c>
      <c r="G102">
        <v>0.58767375555665546</v>
      </c>
      <c r="H102">
        <v>1.1565819623563912E-2</v>
      </c>
      <c r="I102" s="57">
        <v>15</v>
      </c>
      <c r="J102" s="57">
        <v>15</v>
      </c>
      <c r="K102" s="57">
        <v>9</v>
      </c>
      <c r="L102" s="57">
        <v>433</v>
      </c>
      <c r="M102" s="57" t="s">
        <v>457</v>
      </c>
      <c r="N102" s="57">
        <v>2965504</v>
      </c>
      <c r="AB102">
        <f ca="1"/>
        <v>1.7019730917295877</v>
      </c>
    </row>
    <row r="103" spans="1:28" x14ac:dyDescent="0.45">
      <c r="A103">
        <f t="shared" ca="1" si="5"/>
        <v>17</v>
      </c>
      <c r="B103">
        <v>0.71905720709757637</v>
      </c>
      <c r="C103" s="16">
        <v>32768</v>
      </c>
      <c r="D103" s="17">
        <v>10</v>
      </c>
      <c r="E103">
        <v>0.74310958571316277</v>
      </c>
      <c r="F103">
        <v>0.75026802857090458</v>
      </c>
      <c r="G103">
        <v>1.0540096800017635</v>
      </c>
      <c r="H103">
        <v>2.665957491448585E-2</v>
      </c>
      <c r="I103" s="57">
        <v>7</v>
      </c>
      <c r="J103" s="57">
        <v>7</v>
      </c>
      <c r="K103" s="57">
        <v>5</v>
      </c>
      <c r="L103" s="57">
        <v>188</v>
      </c>
      <c r="M103" s="57" t="s">
        <v>458</v>
      </c>
      <c r="N103" s="57">
        <v>5931008</v>
      </c>
      <c r="AB103">
        <f ca="1"/>
        <v>1.4183771818664266</v>
      </c>
    </row>
    <row r="104" spans="1:28" x14ac:dyDescent="0.45">
      <c r="A104">
        <f t="shared" ca="1" si="5"/>
        <v>17</v>
      </c>
      <c r="B104">
        <v>0.71905720709757637</v>
      </c>
      <c r="C104" s="16">
        <v>65536</v>
      </c>
      <c r="D104" s="17">
        <v>10</v>
      </c>
      <c r="E104">
        <v>1.4307936749974033</v>
      </c>
      <c r="F104">
        <v>1.4122081750028883</v>
      </c>
      <c r="G104">
        <v>2.146796099996815</v>
      </c>
      <c r="H104">
        <v>4.3938597043355308E-2</v>
      </c>
      <c r="I104" s="57">
        <v>4</v>
      </c>
      <c r="J104" s="57">
        <v>4</v>
      </c>
      <c r="K104" s="57">
        <v>3</v>
      </c>
      <c r="L104" s="57">
        <v>114</v>
      </c>
      <c r="M104" s="57" t="s">
        <v>459</v>
      </c>
      <c r="N104" s="57">
        <v>11862016</v>
      </c>
      <c r="AB104">
        <f ca="1"/>
        <v>1.5004232528500039</v>
      </c>
    </row>
    <row r="105" spans="1:28" x14ac:dyDescent="0.45">
      <c r="A105">
        <f t="shared" ca="1" si="5"/>
        <v>17</v>
      </c>
      <c r="B105">
        <v>0.71905720709757637</v>
      </c>
      <c r="C105" s="16">
        <v>131072</v>
      </c>
      <c r="D105" s="17">
        <v>10</v>
      </c>
      <c r="E105">
        <v>3.0559400000056485</v>
      </c>
      <c r="F105">
        <v>2.8203472000022884</v>
      </c>
      <c r="G105">
        <v>4.4420923500001663</v>
      </c>
      <c r="H105">
        <v>9.2944445433440034E-2</v>
      </c>
      <c r="I105" s="57">
        <v>2</v>
      </c>
      <c r="J105" s="57">
        <v>2</v>
      </c>
      <c r="K105" s="57">
        <v>2</v>
      </c>
      <c r="L105" s="57">
        <v>54</v>
      </c>
      <c r="M105" s="57" t="s">
        <v>460</v>
      </c>
      <c r="N105" s="57">
        <v>23724032</v>
      </c>
      <c r="AB105">
        <f ca="1"/>
        <v>1.4535927897772718</v>
      </c>
    </row>
    <row r="106" spans="1:28" x14ac:dyDescent="0.45">
      <c r="A106">
        <f t="shared" ca="1" si="5"/>
        <v>17</v>
      </c>
      <c r="B106">
        <v>0.71905720709757637</v>
      </c>
      <c r="C106" s="16">
        <v>262144</v>
      </c>
      <c r="D106" s="17">
        <v>10</v>
      </c>
      <c r="E106">
        <v>5.4907787000120152</v>
      </c>
      <c r="F106">
        <v>5.4284775000123773</v>
      </c>
      <c r="G106">
        <v>8.5053908999834675</v>
      </c>
      <c r="H106">
        <v>0.16703333059946696</v>
      </c>
      <c r="I106" s="57">
        <v>1</v>
      </c>
      <c r="J106" s="57">
        <v>1</v>
      </c>
      <c r="K106" s="57">
        <v>1</v>
      </c>
      <c r="L106" s="57">
        <v>30</v>
      </c>
      <c r="M106" s="57" t="s">
        <v>461</v>
      </c>
      <c r="N106" s="57">
        <v>47448064</v>
      </c>
      <c r="AB106">
        <f ca="1"/>
        <v>1.5490318158269347</v>
      </c>
    </row>
    <row r="107" spans="1:28" x14ac:dyDescent="0.45">
      <c r="C107" s="57"/>
      <c r="I107" s="57"/>
      <c r="J107" s="57"/>
      <c r="K107" s="57"/>
      <c r="L107" s="57"/>
      <c r="M107" s="57"/>
    </row>
    <row r="108" spans="1:28" x14ac:dyDescent="0.45">
      <c r="C108" s="57"/>
      <c r="I108" s="57"/>
      <c r="J108" s="57"/>
      <c r="K108" s="57"/>
      <c r="L108" s="57"/>
      <c r="M108" s="57"/>
      <c r="N108">
        <f ca="1">N106/1000000/E106</f>
        <v>8.64140891343812</v>
      </c>
    </row>
    <row r="109" spans="1:28" x14ac:dyDescent="0.45">
      <c r="I109" s="57"/>
      <c r="J109" s="57"/>
      <c r="K109" s="57"/>
      <c r="L109" s="57"/>
      <c r="N109" s="57">
        <f ca="1">C106*D106/E106</f>
        <v>477425.9068197856</v>
      </c>
    </row>
    <row r="110" spans="1:28" x14ac:dyDescent="0.45">
      <c r="C110" s="16"/>
      <c r="D110" s="17"/>
      <c r="I110" s="57"/>
      <c r="J110" s="57"/>
      <c r="K110" s="57"/>
      <c r="L110" s="57"/>
      <c r="M110" s="57"/>
    </row>
    <row r="111" spans="1:28" x14ac:dyDescent="0.45">
      <c r="I111" s="57"/>
      <c r="J111" s="57"/>
      <c r="K111" s="57"/>
      <c r="L111" s="57"/>
    </row>
    <row r="112" spans="1:28" x14ac:dyDescent="0.45">
      <c r="I112" s="57"/>
      <c r="J112" s="57"/>
      <c r="K112" s="57"/>
      <c r="L112" s="57"/>
      <c r="M112" s="15" t="s">
        <v>553</v>
      </c>
    </row>
    <row r="113" spans="1:14" x14ac:dyDescent="0.45">
      <c r="I113" s="57"/>
      <c r="J113" s="57"/>
      <c r="K113" s="57"/>
      <c r="L113" s="57"/>
      <c r="M113" t="s">
        <v>559</v>
      </c>
    </row>
    <row r="114" spans="1:14" ht="42.75" x14ac:dyDescent="0.45">
      <c r="A114" s="13" t="s">
        <v>10</v>
      </c>
      <c r="B114" s="13" t="s">
        <v>11</v>
      </c>
      <c r="C114" s="13" t="s">
        <v>12</v>
      </c>
      <c r="D114" s="13" t="s">
        <v>13</v>
      </c>
      <c r="E114" s="14" t="s">
        <v>375</v>
      </c>
      <c r="F114" s="14" t="s">
        <v>376</v>
      </c>
      <c r="G114" s="14" t="s">
        <v>377</v>
      </c>
      <c r="H114" s="14" t="s">
        <v>378</v>
      </c>
      <c r="I114" s="14" t="str" cm="1">
        <f t="array" aca="1" ref="I114:L114" ca="1">"NCalls"&amp;CHAR(10)&amp;E114:H114</f>
        <v>NCalls
CSVRead
v0.1</v>
      </c>
      <c r="J114" s="14" t="str">
        <f ca="1"/>
        <v>NCalls
sdkn104
v1.9</v>
      </c>
      <c r="K114" s="14" t="str">
        <f ca="1"/>
        <v>NCalls
ws_garcia
v3.1.5</v>
      </c>
      <c r="L114" s="60" t="str">
        <f ca="1"/>
        <v>NCalls
CSV.jl
v0.8.5+</v>
      </c>
      <c r="M114" s="13" t="s">
        <v>14</v>
      </c>
      <c r="N114" s="13" t="s">
        <v>15</v>
      </c>
    </row>
    <row r="115" spans="1:14" x14ac:dyDescent="0.45">
      <c r="A115">
        <f ca="1">LEN(B115)</f>
        <v>16</v>
      </c>
      <c r="B115" t="str">
        <f ca="1">REPT("x",16)</f>
        <v>xxxxxxxxxxxxxxxx</v>
      </c>
      <c r="C115" s="16">
        <v>8</v>
      </c>
      <c r="D115" s="16">
        <v>1</v>
      </c>
      <c r="E115">
        <v>2.1240498725636034E-4</v>
      </c>
      <c r="F115">
        <v>1.3918948027736601E-4</v>
      </c>
      <c r="G115">
        <v>1.937607671440435E-3</v>
      </c>
      <c r="H115">
        <v>2.5893595100434359E-4</v>
      </c>
      <c r="I115" s="57">
        <v>23540</v>
      </c>
      <c r="J115" s="57">
        <v>35923</v>
      </c>
      <c r="K115" s="57">
        <v>2581</v>
      </c>
      <c r="L115" s="57">
        <v>19360</v>
      </c>
      <c r="M115" s="57" t="s">
        <v>462</v>
      </c>
      <c r="N115" s="57">
        <v>144</v>
      </c>
    </row>
    <row r="116" spans="1:14" x14ac:dyDescent="0.45">
      <c r="A116">
        <f t="shared" ref="A116:A128" ca="1" si="6">LEN(B116)</f>
        <v>16</v>
      </c>
      <c r="B116" t="str">
        <f t="shared" ref="B116:B128" ca="1" si="7">REPT("x",16)</f>
        <v>xxxxxxxxxxxxxxxx</v>
      </c>
      <c r="C116" s="16">
        <v>8</v>
      </c>
      <c r="D116" s="16">
        <v>2</v>
      </c>
      <c r="E116">
        <v>2.332528363501206E-4</v>
      </c>
      <c r="F116">
        <v>1.5985631573910567E-4</v>
      </c>
      <c r="G116">
        <v>2.189477189146749E-3</v>
      </c>
      <c r="H116">
        <v>2.8167427187200721E-4</v>
      </c>
      <c r="I116" s="57">
        <v>21436</v>
      </c>
      <c r="J116" s="57">
        <v>31279</v>
      </c>
      <c r="K116" s="57">
        <v>2284</v>
      </c>
      <c r="L116" s="57">
        <v>17751</v>
      </c>
      <c r="M116" s="57" t="s">
        <v>463</v>
      </c>
      <c r="N116" s="57">
        <v>280</v>
      </c>
    </row>
    <row r="117" spans="1:14" x14ac:dyDescent="0.45">
      <c r="A117">
        <f t="shared" ca="1" si="6"/>
        <v>16</v>
      </c>
      <c r="B117" t="str">
        <f t="shared" ca="1" si="7"/>
        <v>xxxxxxxxxxxxxxxx</v>
      </c>
      <c r="C117" s="16">
        <v>8</v>
      </c>
      <c r="D117" s="16">
        <v>4</v>
      </c>
      <c r="E117">
        <v>2.5566845119428833E-4</v>
      </c>
      <c r="F117">
        <v>1.8271161295090851E-4</v>
      </c>
      <c r="G117">
        <v>1.9889688146381744E-3</v>
      </c>
      <c r="H117">
        <v>3.0484087306426044E-4</v>
      </c>
      <c r="I117" s="57">
        <v>19557</v>
      </c>
      <c r="J117" s="57">
        <v>27366</v>
      </c>
      <c r="K117" s="57">
        <v>2514</v>
      </c>
      <c r="L117" s="57">
        <v>16402</v>
      </c>
      <c r="M117" s="57" t="s">
        <v>464</v>
      </c>
      <c r="N117" s="57">
        <v>552</v>
      </c>
    </row>
    <row r="118" spans="1:14" x14ac:dyDescent="0.45">
      <c r="A118">
        <f t="shared" ca="1" si="6"/>
        <v>16</v>
      </c>
      <c r="B118" t="str">
        <f t="shared" ca="1" si="7"/>
        <v>xxxxxxxxxxxxxxxx</v>
      </c>
      <c r="C118" s="16">
        <v>8</v>
      </c>
      <c r="D118" s="16">
        <v>8</v>
      </c>
      <c r="E118">
        <v>3.1877286752509743E-4</v>
      </c>
      <c r="F118">
        <v>2.4826676266169863E-4</v>
      </c>
      <c r="G118">
        <v>2.0730288557225226E-3</v>
      </c>
      <c r="H118">
        <v>3.5080333964779346E-4</v>
      </c>
      <c r="I118" s="57">
        <v>15686</v>
      </c>
      <c r="J118" s="57">
        <v>20140</v>
      </c>
      <c r="K118" s="57">
        <v>2412</v>
      </c>
      <c r="L118" s="57">
        <v>14253</v>
      </c>
      <c r="M118" s="57" t="s">
        <v>465</v>
      </c>
      <c r="N118" s="57">
        <v>1096</v>
      </c>
    </row>
    <row r="119" spans="1:14" x14ac:dyDescent="0.45">
      <c r="A119">
        <f t="shared" ca="1" si="6"/>
        <v>16</v>
      </c>
      <c r="B119" t="str">
        <f t="shared" ca="1" si="7"/>
        <v>xxxxxxxxxxxxxxxx</v>
      </c>
      <c r="C119" s="16">
        <v>8</v>
      </c>
      <c r="D119" s="16">
        <v>16</v>
      </c>
      <c r="E119">
        <v>4.346720681550744E-4</v>
      </c>
      <c r="F119">
        <v>3.515343011822879E-4</v>
      </c>
      <c r="G119">
        <v>2.3905860898715985E-3</v>
      </c>
      <c r="H119">
        <v>4.3353854157634613E-4</v>
      </c>
      <c r="I119" s="57">
        <v>11503</v>
      </c>
      <c r="J119" s="57">
        <v>14224</v>
      </c>
      <c r="K119" s="57">
        <v>2092</v>
      </c>
      <c r="L119" s="57">
        <v>11533</v>
      </c>
      <c r="M119" s="57" t="s">
        <v>466</v>
      </c>
      <c r="N119" s="57">
        <v>2184</v>
      </c>
    </row>
    <row r="120" spans="1:14" x14ac:dyDescent="0.45">
      <c r="A120">
        <f t="shared" ca="1" si="6"/>
        <v>16</v>
      </c>
      <c r="B120" t="str">
        <f t="shared" ca="1" si="7"/>
        <v>xxxxxxxxxxxxxxxx</v>
      </c>
      <c r="C120" s="16">
        <v>8</v>
      </c>
      <c r="D120" s="16">
        <v>32</v>
      </c>
      <c r="E120">
        <v>6.6757056074797023E-4</v>
      </c>
      <c r="F120">
        <v>5.8730326521191554E-4</v>
      </c>
      <c r="G120">
        <v>3.3667174293355662E-3</v>
      </c>
      <c r="H120">
        <v>5.6465273856578201E-4</v>
      </c>
      <c r="I120" s="57">
        <v>7490</v>
      </c>
      <c r="J120" s="57">
        <v>8514</v>
      </c>
      <c r="K120" s="57">
        <v>1486</v>
      </c>
      <c r="L120" s="57">
        <v>8855</v>
      </c>
      <c r="M120" s="57" t="s">
        <v>467</v>
      </c>
      <c r="N120" s="57">
        <v>4360</v>
      </c>
    </row>
    <row r="121" spans="1:14" x14ac:dyDescent="0.45">
      <c r="A121">
        <f t="shared" ca="1" si="6"/>
        <v>16</v>
      </c>
      <c r="B121" t="str">
        <f t="shared" ca="1" si="7"/>
        <v>xxxxxxxxxxxxxxxx</v>
      </c>
      <c r="C121" s="16">
        <v>8</v>
      </c>
      <c r="D121" s="16">
        <v>64</v>
      </c>
      <c r="E121">
        <v>1.191419251847576E-3</v>
      </c>
      <c r="F121">
        <v>9.8164069493511291E-4</v>
      </c>
      <c r="G121">
        <v>6.7847328358238215E-3</v>
      </c>
      <c r="H121">
        <v>9.1390970572107475E-4</v>
      </c>
      <c r="I121" s="57">
        <v>4197</v>
      </c>
      <c r="J121" s="57">
        <v>5094</v>
      </c>
      <c r="K121" s="57">
        <v>737</v>
      </c>
      <c r="L121" s="57">
        <v>5471</v>
      </c>
      <c r="M121" s="57" t="s">
        <v>468</v>
      </c>
      <c r="N121" s="57">
        <v>8712</v>
      </c>
    </row>
    <row r="122" spans="1:14" x14ac:dyDescent="0.45">
      <c r="A122">
        <f t="shared" ca="1" si="6"/>
        <v>16</v>
      </c>
      <c r="B122" t="str">
        <f t="shared" ca="1" si="7"/>
        <v>xxxxxxxxxxxxxxxx</v>
      </c>
      <c r="C122" s="16">
        <v>8</v>
      </c>
      <c r="D122" s="16">
        <v>128</v>
      </c>
      <c r="E122">
        <v>2.0229185275112025E-3</v>
      </c>
      <c r="F122">
        <v>2.0078500200802142E-3</v>
      </c>
      <c r="G122">
        <v>2.1874634497804062E-2</v>
      </c>
      <c r="H122">
        <v>1.4240956992309882E-3</v>
      </c>
      <c r="I122" s="57">
        <v>2472</v>
      </c>
      <c r="J122" s="57">
        <v>2491</v>
      </c>
      <c r="K122" s="57">
        <v>229</v>
      </c>
      <c r="L122" s="57">
        <v>3511</v>
      </c>
      <c r="M122" s="57" t="s">
        <v>469</v>
      </c>
      <c r="N122" s="57">
        <v>17416</v>
      </c>
    </row>
    <row r="123" spans="1:14" x14ac:dyDescent="0.45">
      <c r="A123">
        <f t="shared" ca="1" si="6"/>
        <v>16</v>
      </c>
      <c r="B123" t="str">
        <f t="shared" ca="1" si="7"/>
        <v>xxxxxxxxxxxxxxxx</v>
      </c>
      <c r="C123" s="16">
        <v>8</v>
      </c>
      <c r="D123" s="16">
        <v>256</v>
      </c>
      <c r="E123">
        <v>4.0455661812455477E-3</v>
      </c>
      <c r="F123">
        <v>3.7798297052151642E-3</v>
      </c>
      <c r="G123">
        <v>7.0265229166883117E-2</v>
      </c>
      <c r="H123">
        <v>2.6709334055582683E-3</v>
      </c>
      <c r="I123" s="57">
        <v>1236</v>
      </c>
      <c r="J123" s="57">
        <v>1323</v>
      </c>
      <c r="K123" s="57">
        <v>72</v>
      </c>
      <c r="L123" s="57">
        <v>1875</v>
      </c>
      <c r="M123" s="57" t="s">
        <v>470</v>
      </c>
      <c r="N123" s="57">
        <v>34824</v>
      </c>
    </row>
    <row r="124" spans="1:14" x14ac:dyDescent="0.45">
      <c r="A124">
        <f t="shared" ca="1" si="6"/>
        <v>16</v>
      </c>
      <c r="B124" t="str">
        <f t="shared" ca="1" si="7"/>
        <v>xxxxxxxxxxxxxxxx</v>
      </c>
      <c r="C124" s="16">
        <v>8</v>
      </c>
      <c r="D124" s="16">
        <v>512</v>
      </c>
      <c r="E124">
        <v>7.5539527190117634E-3</v>
      </c>
      <c r="F124">
        <v>7.5178927928191827E-3</v>
      </c>
      <c r="G124">
        <v>0.28132137222241405</v>
      </c>
      <c r="H124">
        <v>4.8459303933520654E-3</v>
      </c>
      <c r="I124" s="57">
        <v>662</v>
      </c>
      <c r="J124" s="57">
        <v>666</v>
      </c>
      <c r="K124" s="57">
        <v>18</v>
      </c>
      <c r="L124" s="57">
        <v>1032</v>
      </c>
      <c r="M124" s="57" t="s">
        <v>471</v>
      </c>
      <c r="N124" s="57">
        <v>69640</v>
      </c>
    </row>
    <row r="125" spans="1:14" x14ac:dyDescent="0.45">
      <c r="A125">
        <f t="shared" ca="1" si="6"/>
        <v>16</v>
      </c>
      <c r="B125" t="str">
        <f t="shared" ca="1" si="7"/>
        <v>xxxxxxxxxxxxxxxx</v>
      </c>
      <c r="C125" s="16">
        <v>8</v>
      </c>
      <c r="D125" s="16">
        <v>1024</v>
      </c>
      <c r="E125">
        <v>1.7089690102435929E-2</v>
      </c>
      <c r="F125">
        <v>1.5150540785475709E-2</v>
      </c>
      <c r="G125">
        <v>1.0084649599972182</v>
      </c>
      <c r="H125">
        <v>1.0362318583897181E-2</v>
      </c>
      <c r="I125" s="57">
        <v>293</v>
      </c>
      <c r="J125" s="57">
        <v>331</v>
      </c>
      <c r="K125" s="57">
        <v>5</v>
      </c>
      <c r="L125" s="57">
        <v>483</v>
      </c>
      <c r="M125" s="57" t="s">
        <v>472</v>
      </c>
      <c r="N125" s="57">
        <v>139272</v>
      </c>
    </row>
    <row r="126" spans="1:14" x14ac:dyDescent="0.45">
      <c r="A126">
        <f t="shared" ca="1" si="6"/>
        <v>16</v>
      </c>
      <c r="B126" t="str">
        <f t="shared" ca="1" si="7"/>
        <v>xxxxxxxxxxxxxxxx</v>
      </c>
      <c r="C126" s="16">
        <v>8</v>
      </c>
      <c r="D126" s="16">
        <v>2048</v>
      </c>
      <c r="E126">
        <v>3.0867474691340137E-2</v>
      </c>
      <c r="F126">
        <v>3.0345362424144918E-2</v>
      </c>
      <c r="G126">
        <v>3.9763355000031879</v>
      </c>
      <c r="H126">
        <v>2.0457142226550044E-2</v>
      </c>
      <c r="I126" s="57">
        <v>162</v>
      </c>
      <c r="J126" s="57">
        <v>165</v>
      </c>
      <c r="K126" s="57">
        <v>2</v>
      </c>
      <c r="L126" s="57">
        <v>245</v>
      </c>
      <c r="M126" s="57" t="s">
        <v>473</v>
      </c>
      <c r="N126" s="57">
        <v>278536</v>
      </c>
    </row>
    <row r="127" spans="1:14" x14ac:dyDescent="0.45">
      <c r="A127">
        <f t="shared" ca="1" si="6"/>
        <v>16</v>
      </c>
      <c r="B127" t="str">
        <f t="shared" ca="1" si="7"/>
        <v>xxxxxxxxxxxxxxxx</v>
      </c>
      <c r="C127" s="16">
        <v>8</v>
      </c>
      <c r="D127" s="16">
        <v>4096</v>
      </c>
      <c r="E127">
        <v>6.5361933766065958E-2</v>
      </c>
      <c r="F127">
        <v>6.1113074390294328E-2</v>
      </c>
      <c r="G127">
        <v>15.737117700016825</v>
      </c>
      <c r="H127">
        <v>4.3181035025366424E-2</v>
      </c>
      <c r="I127" s="57">
        <v>77</v>
      </c>
      <c r="J127" s="57">
        <v>82</v>
      </c>
      <c r="K127" s="57">
        <v>1</v>
      </c>
      <c r="L127" s="57">
        <v>116</v>
      </c>
      <c r="M127" s="57" t="s">
        <v>474</v>
      </c>
      <c r="N127" s="57">
        <v>557064</v>
      </c>
    </row>
    <row r="128" spans="1:14" x14ac:dyDescent="0.45">
      <c r="A128">
        <f t="shared" ca="1" si="6"/>
        <v>16</v>
      </c>
      <c r="B128" t="str">
        <f t="shared" ca="1" si="7"/>
        <v>xxxxxxxxxxxxxxxx</v>
      </c>
      <c r="C128" s="16">
        <v>8</v>
      </c>
      <c r="D128" s="16">
        <v>8192</v>
      </c>
      <c r="E128">
        <v>0.13532608108063279</v>
      </c>
      <c r="F128">
        <v>0.12759762749992659</v>
      </c>
      <c r="G128">
        <v>61.418444599985378</v>
      </c>
      <c r="H128">
        <v>8.1112903933371269E-2</v>
      </c>
      <c r="I128" s="57">
        <v>37</v>
      </c>
      <c r="J128" s="57">
        <v>40</v>
      </c>
      <c r="K128" s="57">
        <v>1</v>
      </c>
      <c r="L128" s="57">
        <v>62</v>
      </c>
      <c r="M128" s="57" t="s">
        <v>475</v>
      </c>
      <c r="N128" s="57">
        <v>1114120</v>
      </c>
    </row>
    <row r="129" spans="1:14" x14ac:dyDescent="0.45">
      <c r="I129" s="57"/>
      <c r="J129" s="57"/>
      <c r="K129" s="57"/>
      <c r="L129" s="57"/>
    </row>
    <row r="130" spans="1:14" x14ac:dyDescent="0.45">
      <c r="I130" s="57"/>
      <c r="J130" s="57"/>
      <c r="K130" s="57"/>
      <c r="L130" s="57"/>
    </row>
    <row r="131" spans="1:14" x14ac:dyDescent="0.45">
      <c r="I131" s="57"/>
      <c r="J131" s="57"/>
      <c r="K131" s="57"/>
      <c r="L131" s="57"/>
      <c r="N131" s="57"/>
    </row>
    <row r="132" spans="1:14" x14ac:dyDescent="0.45">
      <c r="I132" s="57"/>
      <c r="J132" s="57"/>
      <c r="K132" s="57"/>
      <c r="L132" s="57"/>
    </row>
    <row r="133" spans="1:14" x14ac:dyDescent="0.45">
      <c r="I133" s="57"/>
      <c r="J133" s="57"/>
      <c r="K133" s="57"/>
      <c r="L133" s="57"/>
    </row>
    <row r="134" spans="1:14" x14ac:dyDescent="0.45">
      <c r="I134" s="57"/>
      <c r="J134" s="57"/>
      <c r="K134" s="57"/>
      <c r="L134" s="57"/>
    </row>
    <row r="135" spans="1:14" x14ac:dyDescent="0.45">
      <c r="I135" s="57"/>
      <c r="J135" s="57"/>
      <c r="K135" s="57"/>
      <c r="L135" s="57"/>
    </row>
    <row r="136" spans="1:14" x14ac:dyDescent="0.45">
      <c r="I136" s="57"/>
      <c r="J136" s="57"/>
      <c r="K136" s="57"/>
      <c r="L136" s="57"/>
    </row>
    <row r="137" spans="1:14" x14ac:dyDescent="0.45">
      <c r="I137" s="57"/>
      <c r="J137" s="57"/>
      <c r="K137" s="57"/>
      <c r="L137" s="57"/>
    </row>
    <row r="138" spans="1:14" x14ac:dyDescent="0.45">
      <c r="I138" s="57"/>
      <c r="J138" s="57"/>
      <c r="K138" s="57"/>
      <c r="L138" s="57"/>
    </row>
    <row r="139" spans="1:14" x14ac:dyDescent="0.45">
      <c r="I139" s="57"/>
      <c r="J139" s="57"/>
      <c r="K139" s="57"/>
      <c r="L139" s="57"/>
      <c r="M139" s="15" t="s">
        <v>554</v>
      </c>
    </row>
    <row r="140" spans="1:14" x14ac:dyDescent="0.45">
      <c r="I140" s="57"/>
      <c r="J140" s="57"/>
      <c r="K140" s="57"/>
      <c r="L140" s="57"/>
      <c r="M140" t="s">
        <v>560</v>
      </c>
    </row>
    <row r="141" spans="1:14" ht="42.75" x14ac:dyDescent="0.45">
      <c r="A141" s="13" t="s">
        <v>10</v>
      </c>
      <c r="B141" s="13" t="s">
        <v>11</v>
      </c>
      <c r="C141" s="13" t="s">
        <v>12</v>
      </c>
      <c r="D141" s="13" t="s">
        <v>13</v>
      </c>
      <c r="E141" s="14" t="s">
        <v>375</v>
      </c>
      <c r="F141" s="14" t="s">
        <v>376</v>
      </c>
      <c r="G141" s="14" t="s">
        <v>377</v>
      </c>
      <c r="H141" s="14" t="s">
        <v>378</v>
      </c>
      <c r="I141" s="14" t="str" cm="1">
        <f t="array" aca="1" ref="I141:L141" ca="1">"NCalls"&amp;CHAR(10)&amp;E141:H141</f>
        <v>NCalls
CSVRead
v0.1</v>
      </c>
      <c r="J141" s="14" t="str">
        <f ca="1"/>
        <v>NCalls
sdkn104
v1.9</v>
      </c>
      <c r="K141" s="14" t="str">
        <f ca="1"/>
        <v>NCalls
ws_garcia
v3.1.5</v>
      </c>
      <c r="L141" s="60" t="str">
        <f ca="1"/>
        <v>NCalls
CSV.jl
v0.8.5+</v>
      </c>
      <c r="M141" s="13" t="s">
        <v>14</v>
      </c>
      <c r="N141" s="13" t="s">
        <v>15</v>
      </c>
    </row>
    <row r="142" spans="1:14" x14ac:dyDescent="0.45">
      <c r="A142" s="57" cm="1">
        <f t="array" aca="1" ref="A142:A156" ca="1">LEN(B142:B156)</f>
        <v>1</v>
      </c>
      <c r="B142" t="s">
        <v>16</v>
      </c>
      <c r="C142" s="57">
        <v>1024</v>
      </c>
      <c r="D142">
        <v>8</v>
      </c>
      <c r="E142">
        <v>1.0957623632404143E-2</v>
      </c>
      <c r="F142">
        <v>9.3235102420572182E-3</v>
      </c>
      <c r="G142">
        <v>2.6467739153535119E-2</v>
      </c>
      <c r="H142">
        <v>1.364256480218281E-3</v>
      </c>
      <c r="I142" s="57">
        <v>457</v>
      </c>
      <c r="J142" s="57">
        <v>537</v>
      </c>
      <c r="K142" s="57">
        <v>189</v>
      </c>
      <c r="L142" s="57">
        <v>3665</v>
      </c>
      <c r="M142" s="57" t="s">
        <v>476</v>
      </c>
      <c r="N142" s="57">
        <v>17408</v>
      </c>
    </row>
    <row r="143" spans="1:14" x14ac:dyDescent="0.45">
      <c r="A143" s="57">
        <f ca="1"/>
        <v>2</v>
      </c>
      <c r="B143" t="s">
        <v>17</v>
      </c>
      <c r="C143" s="57">
        <v>1024</v>
      </c>
      <c r="D143">
        <v>8</v>
      </c>
      <c r="E143">
        <v>9.3386914179145204E-3</v>
      </c>
      <c r="F143">
        <v>9.4009505638885972E-3</v>
      </c>
      <c r="G143">
        <v>2.4925057213887832E-2</v>
      </c>
      <c r="H143">
        <v>2.6033316845077204E-3</v>
      </c>
      <c r="I143" s="57">
        <v>536</v>
      </c>
      <c r="J143" s="57">
        <v>532</v>
      </c>
      <c r="K143" s="57">
        <v>201</v>
      </c>
      <c r="L143" s="57">
        <v>1921</v>
      </c>
      <c r="M143" s="57" t="s">
        <v>477</v>
      </c>
      <c r="N143" s="57">
        <v>25600</v>
      </c>
    </row>
    <row r="144" spans="1:14" x14ac:dyDescent="0.45">
      <c r="A144" s="57">
        <f ca="1"/>
        <v>4</v>
      </c>
      <c r="B144" t="s">
        <v>18</v>
      </c>
      <c r="C144" s="57">
        <v>1024</v>
      </c>
      <c r="D144">
        <v>8</v>
      </c>
      <c r="E144">
        <v>1.0709235974267419E-2</v>
      </c>
      <c r="F144">
        <v>1.027646139625066E-2</v>
      </c>
      <c r="G144">
        <v>2.5473668527798869E-2</v>
      </c>
      <c r="H144">
        <v>2.742965371061713E-3</v>
      </c>
      <c r="I144" s="57">
        <v>467</v>
      </c>
      <c r="J144" s="57">
        <v>487</v>
      </c>
      <c r="K144" s="57">
        <v>197</v>
      </c>
      <c r="L144" s="57">
        <v>1848</v>
      </c>
      <c r="M144" s="57" t="s">
        <v>478</v>
      </c>
      <c r="N144" s="57">
        <v>41984</v>
      </c>
    </row>
    <row r="145" spans="1:14" x14ac:dyDescent="0.45">
      <c r="A145" s="57">
        <f ca="1"/>
        <v>8</v>
      </c>
      <c r="B145" t="s">
        <v>19</v>
      </c>
      <c r="C145" s="57">
        <v>1024</v>
      </c>
      <c r="D145">
        <v>8</v>
      </c>
      <c r="E145">
        <v>1.1739411032848835E-2</v>
      </c>
      <c r="F145">
        <v>1.1532791935536186E-2</v>
      </c>
      <c r="G145">
        <v>2.5292254545469534E-2</v>
      </c>
      <c r="H145">
        <v>1.7979144192736426E-3</v>
      </c>
      <c r="I145" s="57">
        <v>426</v>
      </c>
      <c r="J145" s="57">
        <v>434</v>
      </c>
      <c r="K145" s="57">
        <v>198</v>
      </c>
      <c r="L145" s="57">
        <v>2781</v>
      </c>
      <c r="M145" s="57" t="s">
        <v>479</v>
      </c>
      <c r="N145" s="57">
        <v>74752</v>
      </c>
    </row>
    <row r="146" spans="1:14" x14ac:dyDescent="0.45">
      <c r="A146" s="57">
        <f ca="1"/>
        <v>16</v>
      </c>
      <c r="B146" t="s">
        <v>20</v>
      </c>
      <c r="C146" s="57">
        <v>1024</v>
      </c>
      <c r="D146">
        <v>8</v>
      </c>
      <c r="E146">
        <v>1.7251356896554954E-2</v>
      </c>
      <c r="F146">
        <v>1.4862245400588218E-2</v>
      </c>
      <c r="G146">
        <v>2.9750949112469737E-2</v>
      </c>
      <c r="H146">
        <v>1.3818734256758089E-3</v>
      </c>
      <c r="I146" s="57">
        <v>290</v>
      </c>
      <c r="J146" s="57">
        <v>337</v>
      </c>
      <c r="K146" s="57">
        <v>169</v>
      </c>
      <c r="L146" s="57">
        <v>3619</v>
      </c>
      <c r="M146" s="57" t="s">
        <v>480</v>
      </c>
      <c r="N146" s="57">
        <v>140288</v>
      </c>
    </row>
    <row r="147" spans="1:14" x14ac:dyDescent="0.45">
      <c r="A147" s="57">
        <f ca="1"/>
        <v>32</v>
      </c>
      <c r="B147" t="s">
        <v>21</v>
      </c>
      <c r="C147" s="57">
        <v>1024</v>
      </c>
      <c r="D147">
        <v>8</v>
      </c>
      <c r="E147">
        <v>2.3413453271115311E-2</v>
      </c>
      <c r="F147">
        <v>2.3376976635424578E-2</v>
      </c>
      <c r="G147">
        <v>2.9318706432700549E-2</v>
      </c>
      <c r="H147">
        <v>1.85459940652819E-3</v>
      </c>
      <c r="I147" s="57">
        <v>214</v>
      </c>
      <c r="J147" s="57">
        <v>214</v>
      </c>
      <c r="K147" s="57">
        <v>171</v>
      </c>
      <c r="L147" s="57">
        <v>2696</v>
      </c>
      <c r="M147" s="57" t="s">
        <v>481</v>
      </c>
      <c r="N147" s="57">
        <v>271360</v>
      </c>
    </row>
    <row r="148" spans="1:14" x14ac:dyDescent="0.45">
      <c r="A148" s="57">
        <f ca="1"/>
        <v>64</v>
      </c>
      <c r="B148" t="s">
        <v>22</v>
      </c>
      <c r="C148" s="57">
        <v>1024</v>
      </c>
      <c r="D148">
        <v>8</v>
      </c>
      <c r="E148">
        <v>3.8739643076909351E-2</v>
      </c>
      <c r="F148">
        <v>3.7530094776311265E-2</v>
      </c>
      <c r="G148">
        <v>3.0083492215448142E-2</v>
      </c>
      <c r="H148">
        <v>2.5863494596905399E-3</v>
      </c>
      <c r="I148" s="57">
        <v>130</v>
      </c>
      <c r="J148" s="57">
        <v>134</v>
      </c>
      <c r="K148" s="57">
        <v>167</v>
      </c>
      <c r="L148" s="57">
        <v>1934</v>
      </c>
      <c r="M148" s="57" t="s">
        <v>482</v>
      </c>
      <c r="N148" s="57">
        <v>533504</v>
      </c>
    </row>
    <row r="149" spans="1:14" x14ac:dyDescent="0.45">
      <c r="A149" s="57">
        <f ca="1"/>
        <v>128</v>
      </c>
      <c r="B149" t="s">
        <v>23</v>
      </c>
      <c r="C149" s="57">
        <v>1024</v>
      </c>
      <c r="D149">
        <v>8</v>
      </c>
      <c r="E149">
        <v>6.7107366666896262E-2</v>
      </c>
      <c r="F149">
        <v>6.5395410389597106E-2</v>
      </c>
      <c r="G149">
        <v>3.5723303571285211E-2</v>
      </c>
      <c r="H149">
        <v>2.4955089458686386E-3</v>
      </c>
      <c r="I149" s="57">
        <v>75</v>
      </c>
      <c r="J149" s="57">
        <v>77</v>
      </c>
      <c r="K149" s="57">
        <v>140</v>
      </c>
      <c r="L149" s="57">
        <v>2004</v>
      </c>
      <c r="M149" s="57" t="s">
        <v>483</v>
      </c>
      <c r="N149" s="57">
        <v>1057792</v>
      </c>
    </row>
    <row r="150" spans="1:14" x14ac:dyDescent="0.45">
      <c r="A150" s="57">
        <f ca="1"/>
        <v>256</v>
      </c>
      <c r="B150" t="s">
        <v>24</v>
      </c>
      <c r="C150" s="57">
        <v>1024</v>
      </c>
      <c r="D150">
        <v>8</v>
      </c>
      <c r="E150">
        <v>0.12330457073190568</v>
      </c>
      <c r="F150">
        <v>0.1191157547617054</v>
      </c>
      <c r="G150">
        <v>4.4929010714310734E-2</v>
      </c>
      <c r="H150">
        <v>4.0428455355867032E-3</v>
      </c>
      <c r="I150" s="57">
        <v>41</v>
      </c>
      <c r="J150" s="57">
        <v>42</v>
      </c>
      <c r="K150" s="57">
        <v>112</v>
      </c>
      <c r="L150" s="57">
        <v>1237</v>
      </c>
      <c r="M150" s="57" t="s">
        <v>484</v>
      </c>
      <c r="N150" s="57">
        <v>2106368</v>
      </c>
    </row>
    <row r="151" spans="1:14" x14ac:dyDescent="0.45">
      <c r="A151" s="57">
        <f ca="1"/>
        <v>512</v>
      </c>
      <c r="B151" t="s">
        <v>25</v>
      </c>
      <c r="C151" s="57">
        <v>1024</v>
      </c>
      <c r="D151">
        <v>8</v>
      </c>
      <c r="E151">
        <v>0.23338619090976531</v>
      </c>
      <c r="F151">
        <v>0.24387502380912857</v>
      </c>
      <c r="G151">
        <v>8.0126930158474441E-2</v>
      </c>
      <c r="H151">
        <v>1.0026052146254178E-2</v>
      </c>
      <c r="I151" s="57">
        <v>22</v>
      </c>
      <c r="J151" s="57">
        <v>21</v>
      </c>
      <c r="K151" s="57">
        <v>63</v>
      </c>
      <c r="L151" s="57">
        <v>499</v>
      </c>
      <c r="M151" s="57" t="s">
        <v>485</v>
      </c>
      <c r="N151" s="57">
        <v>4203520</v>
      </c>
    </row>
    <row r="152" spans="1:14" x14ac:dyDescent="0.45">
      <c r="A152" s="57">
        <f ca="1"/>
        <v>1024</v>
      </c>
      <c r="B152" t="s">
        <v>26</v>
      </c>
      <c r="C152" s="57">
        <v>1024</v>
      </c>
      <c r="D152">
        <v>8</v>
      </c>
      <c r="E152">
        <v>0.4510721916667535</v>
      </c>
      <c r="F152">
        <v>0.45186925833453034</v>
      </c>
      <c r="G152">
        <v>0.18591220370446401</v>
      </c>
      <c r="H152">
        <v>9.9365077321491545E-3</v>
      </c>
      <c r="I152" s="57">
        <v>12</v>
      </c>
      <c r="J152" s="57">
        <v>12</v>
      </c>
      <c r="K152" s="57">
        <v>27</v>
      </c>
      <c r="L152" s="57">
        <v>504</v>
      </c>
      <c r="M152" s="57" t="s">
        <v>486</v>
      </c>
      <c r="N152" s="57">
        <v>8397824</v>
      </c>
    </row>
    <row r="153" spans="1:14" x14ac:dyDescent="0.45">
      <c r="A153" s="57">
        <f ca="1"/>
        <v>2048</v>
      </c>
      <c r="B153" t="s">
        <v>27</v>
      </c>
      <c r="C153" s="57">
        <v>1024</v>
      </c>
      <c r="D153">
        <v>8</v>
      </c>
      <c r="E153">
        <v>0.89851573333241197</v>
      </c>
      <c r="F153">
        <v>0.89864731666360365</v>
      </c>
      <c r="G153">
        <v>0.59226878888956791</v>
      </c>
      <c r="H153">
        <v>2.1982456508435701E-2</v>
      </c>
      <c r="I153" s="57">
        <v>6</v>
      </c>
      <c r="J153" s="57">
        <v>6</v>
      </c>
      <c r="K153" s="57">
        <v>9</v>
      </c>
      <c r="L153" s="57">
        <v>228</v>
      </c>
      <c r="M153" s="57" t="s">
        <v>487</v>
      </c>
      <c r="N153" s="57">
        <v>16786432</v>
      </c>
    </row>
    <row r="154" spans="1:14" x14ac:dyDescent="0.45">
      <c r="A154" s="57">
        <f ca="1"/>
        <v>4096</v>
      </c>
      <c r="B154" t="s">
        <v>28</v>
      </c>
      <c r="C154" s="57">
        <v>1024</v>
      </c>
      <c r="D154">
        <v>8</v>
      </c>
      <c r="E154">
        <v>1.8697677333257161</v>
      </c>
      <c r="F154">
        <v>1.7946698666686036</v>
      </c>
      <c r="G154">
        <v>2.3026114333382188</v>
      </c>
      <c r="H154">
        <v>5.067999839782715E-2</v>
      </c>
      <c r="I154" s="57">
        <v>3</v>
      </c>
      <c r="J154" s="57">
        <v>3</v>
      </c>
      <c r="K154" s="57">
        <v>3</v>
      </c>
      <c r="L154" s="57">
        <v>100</v>
      </c>
      <c r="M154" s="57" t="s">
        <v>488</v>
      </c>
      <c r="N154" s="57">
        <v>33563648</v>
      </c>
    </row>
    <row r="155" spans="1:14" x14ac:dyDescent="0.45">
      <c r="A155" s="57">
        <f ca="1"/>
        <v>8192</v>
      </c>
      <c r="B155" t="s">
        <v>29</v>
      </c>
      <c r="C155" s="57">
        <v>1024</v>
      </c>
      <c r="D155">
        <v>8</v>
      </c>
      <c r="E155">
        <v>3.8196983000088949</v>
      </c>
      <c r="F155">
        <v>3.6893871499923989</v>
      </c>
      <c r="G155">
        <v>9.0646576999861281</v>
      </c>
      <c r="H155">
        <v>9.8156863567875882E-2</v>
      </c>
      <c r="I155" s="57">
        <v>2</v>
      </c>
      <c r="J155" s="57">
        <v>2</v>
      </c>
      <c r="K155" s="57">
        <v>1</v>
      </c>
      <c r="L155" s="57">
        <v>51</v>
      </c>
      <c r="M155" s="57" t="s">
        <v>489</v>
      </c>
      <c r="N155" s="57">
        <v>67118080</v>
      </c>
    </row>
    <row r="156" spans="1:14" x14ac:dyDescent="0.45">
      <c r="A156" s="57">
        <f ca="1"/>
        <v>16384</v>
      </c>
      <c r="B156" t="s">
        <v>30</v>
      </c>
      <c r="C156" s="57">
        <v>1024</v>
      </c>
      <c r="D156">
        <v>8</v>
      </c>
      <c r="E156">
        <v>8.0403213999816217</v>
      </c>
      <c r="F156">
        <v>7.5983599000028335</v>
      </c>
      <c r="G156">
        <v>52.966925000015181</v>
      </c>
      <c r="H156">
        <v>0.14027778307596842</v>
      </c>
      <c r="I156" s="57">
        <v>1</v>
      </c>
      <c r="J156" s="57">
        <v>1</v>
      </c>
      <c r="K156" s="57">
        <v>1</v>
      </c>
      <c r="L156" s="57">
        <v>36</v>
      </c>
      <c r="M156" s="57" t="s">
        <v>490</v>
      </c>
      <c r="N156" s="57">
        <v>134226944</v>
      </c>
    </row>
    <row r="157" spans="1:14" x14ac:dyDescent="0.45">
      <c r="I157" s="57"/>
      <c r="J157" s="57"/>
      <c r="K157" s="57"/>
      <c r="L157" s="57"/>
    </row>
    <row r="158" spans="1:14" x14ac:dyDescent="0.45">
      <c r="I158" s="57"/>
      <c r="J158" s="57"/>
      <c r="K158" s="57"/>
      <c r="L158" s="57"/>
      <c r="N158">
        <f ca="1">N156/1000000/E156</f>
        <v>16.694226178608584</v>
      </c>
    </row>
    <row r="159" spans="1:14" x14ac:dyDescent="0.45">
      <c r="I159" s="57"/>
      <c r="J159" s="57"/>
      <c r="K159" s="57"/>
      <c r="L159" s="57"/>
      <c r="N159" s="57">
        <f ca="1">C156*D156/E156</f>
        <v>1018.8647433943032</v>
      </c>
    </row>
    <row r="160" spans="1:14" x14ac:dyDescent="0.45">
      <c r="I160" s="57"/>
      <c r="J160" s="57"/>
      <c r="K160" s="57"/>
      <c r="L160" s="57"/>
    </row>
    <row r="161" spans="1:14" x14ac:dyDescent="0.45">
      <c r="I161" s="57"/>
      <c r="J161" s="57"/>
      <c r="K161" s="57"/>
      <c r="L161" s="57"/>
    </row>
    <row r="162" spans="1:14" x14ac:dyDescent="0.45">
      <c r="I162" s="57"/>
      <c r="J162" s="57"/>
      <c r="K162" s="57"/>
      <c r="L162" s="57"/>
    </row>
    <row r="163" spans="1:14" x14ac:dyDescent="0.45">
      <c r="I163" s="57"/>
      <c r="J163" s="57"/>
      <c r="K163" s="57"/>
      <c r="L163" s="57"/>
    </row>
    <row r="164" spans="1:14" x14ac:dyDescent="0.45">
      <c r="I164" s="57"/>
      <c r="J164" s="57"/>
      <c r="K164" s="57"/>
      <c r="L164" s="57"/>
    </row>
    <row r="165" spans="1:14" x14ac:dyDescent="0.45">
      <c r="I165" s="57"/>
      <c r="J165" s="57"/>
      <c r="K165" s="57"/>
      <c r="L165" s="57"/>
    </row>
    <row r="166" spans="1:14" x14ac:dyDescent="0.45">
      <c r="I166" s="57"/>
      <c r="J166" s="57"/>
      <c r="K166" s="57"/>
      <c r="L166" s="57"/>
      <c r="M166" s="15" t="s">
        <v>555</v>
      </c>
    </row>
    <row r="167" spans="1:14" ht="57" x14ac:dyDescent="0.45">
      <c r="I167" s="57"/>
      <c r="J167" s="57"/>
      <c r="K167" s="57"/>
      <c r="L167" s="57"/>
      <c r="M167" s="66" t="s">
        <v>561</v>
      </c>
    </row>
    <row r="168" spans="1:14" ht="42.75" x14ac:dyDescent="0.45">
      <c r="A168" s="13" t="s">
        <v>10</v>
      </c>
      <c r="B168" s="13" t="s">
        <v>11</v>
      </c>
      <c r="C168" s="13" t="s">
        <v>12</v>
      </c>
      <c r="D168" s="13" t="s">
        <v>13</v>
      </c>
      <c r="E168" s="14" t="s">
        <v>375</v>
      </c>
      <c r="F168" s="14" t="s">
        <v>376</v>
      </c>
      <c r="G168" s="14" t="s">
        <v>377</v>
      </c>
      <c r="H168" s="14" t="s">
        <v>378</v>
      </c>
      <c r="I168" s="14" t="str" cm="1">
        <f t="array" aca="1" ref="I168:L168" ca="1">"NCalls"&amp;CHAR(10)&amp;E168:H168</f>
        <v>NCalls
CSVRead
v0.1</v>
      </c>
      <c r="J168" s="14" t="str">
        <f ca="1"/>
        <v>NCalls
sdkn104
v1.9</v>
      </c>
      <c r="K168" s="14" t="str">
        <f ca="1"/>
        <v>NCalls
ws_garcia
v3.1.5</v>
      </c>
      <c r="L168" s="60" t="str">
        <f ca="1"/>
        <v>NCalls
CSV.jl
v0.8.5+</v>
      </c>
      <c r="M168" s="13" t="s">
        <v>14</v>
      </c>
      <c r="N168" s="13" t="s">
        <v>15</v>
      </c>
    </row>
    <row r="169" spans="1:14" x14ac:dyDescent="0.45">
      <c r="A169" s="57">
        <v>3</v>
      </c>
      <c r="B169" t="s">
        <v>31</v>
      </c>
      <c r="C169" s="57">
        <v>1024</v>
      </c>
      <c r="D169">
        <v>8</v>
      </c>
      <c r="E169">
        <v>2.863958685725395E-2</v>
      </c>
      <c r="F169">
        <v>2.8734509142814203E-2</v>
      </c>
      <c r="G169">
        <v>4.8683385437047019E-2</v>
      </c>
      <c r="H169">
        <v>2.2690562284576913E-3</v>
      </c>
      <c r="I169" s="57">
        <v>175</v>
      </c>
      <c r="J169" s="57">
        <v>175</v>
      </c>
      <c r="K169" s="57">
        <v>103</v>
      </c>
      <c r="L169" s="57">
        <v>2204</v>
      </c>
      <c r="M169" s="63" t="s">
        <v>491</v>
      </c>
      <c r="N169" s="57">
        <v>66560</v>
      </c>
    </row>
    <row r="170" spans="1:14" x14ac:dyDescent="0.45">
      <c r="A170" s="57">
        <v>4</v>
      </c>
      <c r="B170" t="s">
        <v>32</v>
      </c>
      <c r="C170" s="57">
        <v>1024</v>
      </c>
      <c r="D170">
        <v>8</v>
      </c>
      <c r="E170">
        <v>2.8117404494459448E-2</v>
      </c>
      <c r="F170">
        <v>2.7634918231945433E-2</v>
      </c>
      <c r="G170">
        <v>5.1712565979147425E-2</v>
      </c>
      <c r="H170">
        <v>2.2025539821488695E-3</v>
      </c>
      <c r="I170" s="57">
        <v>178</v>
      </c>
      <c r="J170" s="57">
        <v>181</v>
      </c>
      <c r="K170" s="57">
        <v>97</v>
      </c>
      <c r="L170" s="57">
        <v>2271</v>
      </c>
      <c r="M170" s="57" t="s">
        <v>492</v>
      </c>
      <c r="N170" s="57">
        <v>74752</v>
      </c>
    </row>
    <row r="171" spans="1:14" x14ac:dyDescent="0.45">
      <c r="A171" s="57">
        <v>6</v>
      </c>
      <c r="B171" t="s">
        <v>33</v>
      </c>
      <c r="C171" s="57">
        <v>1024</v>
      </c>
      <c r="D171">
        <v>8</v>
      </c>
      <c r="E171">
        <v>2.8169466853776182E-2</v>
      </c>
      <c r="F171">
        <v>2.947731823523474E-2</v>
      </c>
      <c r="G171">
        <v>5.0567819191862574E-2</v>
      </c>
      <c r="H171">
        <v>2.303546719263359E-3</v>
      </c>
      <c r="I171" s="57">
        <v>178</v>
      </c>
      <c r="J171" s="57">
        <v>170</v>
      </c>
      <c r="K171" s="57">
        <v>99</v>
      </c>
      <c r="L171" s="57">
        <v>2171</v>
      </c>
      <c r="M171" s="57" t="s">
        <v>493</v>
      </c>
      <c r="N171" s="57">
        <v>91136</v>
      </c>
    </row>
    <row r="172" spans="1:14" x14ac:dyDescent="0.45">
      <c r="A172" s="57">
        <v>10</v>
      </c>
      <c r="B172" t="s">
        <v>34</v>
      </c>
      <c r="C172" s="57">
        <v>1024</v>
      </c>
      <c r="D172">
        <v>8</v>
      </c>
      <c r="E172">
        <v>3.1579226249959902E-2</v>
      </c>
      <c r="F172">
        <v>3.0175103012090886E-2</v>
      </c>
      <c r="G172">
        <v>5.3870839785010886E-2</v>
      </c>
      <c r="H172">
        <v>1.7024174327545114E-3</v>
      </c>
      <c r="I172" s="57">
        <v>160</v>
      </c>
      <c r="J172" s="57">
        <v>166</v>
      </c>
      <c r="K172" s="57">
        <v>93</v>
      </c>
      <c r="L172" s="57">
        <v>2937</v>
      </c>
      <c r="M172" s="57" t="s">
        <v>494</v>
      </c>
      <c r="N172" s="57">
        <v>123904</v>
      </c>
    </row>
    <row r="173" spans="1:14" x14ac:dyDescent="0.45">
      <c r="A173" s="57">
        <v>18</v>
      </c>
      <c r="B173" t="s">
        <v>35</v>
      </c>
      <c r="C173" s="57">
        <v>1024</v>
      </c>
      <c r="D173">
        <v>8</v>
      </c>
      <c r="E173">
        <v>3.6385819565190977E-2</v>
      </c>
      <c r="F173">
        <v>3.4459608219275316E-2</v>
      </c>
      <c r="G173">
        <v>5.1255271428535525E-2</v>
      </c>
      <c r="H173">
        <v>1.8529084577698228E-3</v>
      </c>
      <c r="I173" s="57">
        <v>138</v>
      </c>
      <c r="J173" s="57">
        <v>146</v>
      </c>
      <c r="K173" s="57">
        <v>98</v>
      </c>
      <c r="L173" s="57">
        <v>2699</v>
      </c>
      <c r="M173" s="57" t="s">
        <v>495</v>
      </c>
      <c r="N173" s="57">
        <v>189440</v>
      </c>
    </row>
    <row r="174" spans="1:14" x14ac:dyDescent="0.45">
      <c r="A174" s="57">
        <v>34</v>
      </c>
      <c r="B174" t="s">
        <v>36</v>
      </c>
      <c r="C174" s="57">
        <v>1024</v>
      </c>
      <c r="D174">
        <v>8</v>
      </c>
      <c r="E174">
        <v>4.3801200869695647E-2</v>
      </c>
      <c r="F174">
        <v>4.6861097196206257E-2</v>
      </c>
      <c r="G174">
        <v>5.9539041666582873E-2</v>
      </c>
      <c r="H174">
        <v>2.866209132661814E-3</v>
      </c>
      <c r="I174" s="57">
        <v>115</v>
      </c>
      <c r="J174" s="57">
        <v>107</v>
      </c>
      <c r="K174" s="57">
        <v>84</v>
      </c>
      <c r="L174" s="57">
        <v>1749</v>
      </c>
      <c r="M174" s="57" t="s">
        <v>496</v>
      </c>
      <c r="N174" s="57">
        <v>320512</v>
      </c>
    </row>
    <row r="175" spans="1:14" x14ac:dyDescent="0.45">
      <c r="A175" s="57">
        <v>66</v>
      </c>
      <c r="B175" t="s">
        <v>37</v>
      </c>
      <c r="C175" s="57">
        <v>1024</v>
      </c>
      <c r="D175">
        <v>8</v>
      </c>
      <c r="E175">
        <v>5.8880307058707865E-2</v>
      </c>
      <c r="F175">
        <v>5.6863877272421218E-2</v>
      </c>
      <c r="G175">
        <v>5.9704961904485356E-2</v>
      </c>
      <c r="H175">
        <v>3.0562347188264061E-3</v>
      </c>
      <c r="I175" s="57">
        <v>85</v>
      </c>
      <c r="J175" s="57">
        <v>88</v>
      </c>
      <c r="K175" s="57">
        <v>84</v>
      </c>
      <c r="L175" s="57">
        <v>1636</v>
      </c>
      <c r="M175" s="57" t="s">
        <v>497</v>
      </c>
      <c r="N175" s="57">
        <v>582656</v>
      </c>
    </row>
    <row r="176" spans="1:14" x14ac:dyDescent="0.45">
      <c r="A176" s="57">
        <v>130</v>
      </c>
      <c r="B176" t="s">
        <v>38</v>
      </c>
      <c r="C176" s="57">
        <v>1024</v>
      </c>
      <c r="D176">
        <v>8</v>
      </c>
      <c r="E176">
        <v>9.2837077777302407E-2</v>
      </c>
      <c r="F176">
        <v>8.6272103448021067E-2</v>
      </c>
      <c r="G176">
        <v>5.8321758139564459E-2</v>
      </c>
      <c r="H176">
        <v>3.271208171059969E-3</v>
      </c>
      <c r="I176" s="57">
        <v>54</v>
      </c>
      <c r="J176" s="57">
        <v>58</v>
      </c>
      <c r="K176" s="57">
        <v>86</v>
      </c>
      <c r="L176" s="57">
        <v>1556</v>
      </c>
      <c r="M176" s="57" t="s">
        <v>498</v>
      </c>
      <c r="N176" s="57">
        <v>1106944</v>
      </c>
    </row>
    <row r="177" spans="1:14" x14ac:dyDescent="0.45">
      <c r="A177" s="57">
        <v>258</v>
      </c>
      <c r="B177" t="s">
        <v>39</v>
      </c>
      <c r="C177" s="57">
        <v>1024</v>
      </c>
      <c r="D177">
        <v>8</v>
      </c>
      <c r="E177">
        <v>0.1462060514280373</v>
      </c>
      <c r="F177">
        <v>0.14316462500007926</v>
      </c>
      <c r="G177">
        <v>6.9808136111128585E-2</v>
      </c>
      <c r="H177">
        <v>5.5465632161650052E-3</v>
      </c>
      <c r="I177" s="57">
        <v>35</v>
      </c>
      <c r="J177" s="57">
        <v>36</v>
      </c>
      <c r="K177" s="57">
        <v>72</v>
      </c>
      <c r="L177" s="57">
        <v>902</v>
      </c>
      <c r="M177" s="57" t="s">
        <v>499</v>
      </c>
      <c r="N177" s="57">
        <v>2155520</v>
      </c>
    </row>
    <row r="178" spans="1:14" x14ac:dyDescent="0.45">
      <c r="A178" s="57">
        <v>514</v>
      </c>
      <c r="B178" t="s">
        <v>40</v>
      </c>
      <c r="C178" s="57">
        <v>1024</v>
      </c>
      <c r="D178">
        <v>8</v>
      </c>
      <c r="E178">
        <v>0.2480512095235532</v>
      </c>
      <c r="F178">
        <v>0.2568308600006276</v>
      </c>
      <c r="G178">
        <v>8.1840266129039524E-2</v>
      </c>
      <c r="H178">
        <v>1.0118342950734396E-2</v>
      </c>
      <c r="I178" s="57">
        <v>21</v>
      </c>
      <c r="J178" s="57">
        <v>20</v>
      </c>
      <c r="K178" s="57">
        <v>62</v>
      </c>
      <c r="L178" s="57">
        <v>507</v>
      </c>
      <c r="M178" s="57" t="s">
        <v>500</v>
      </c>
      <c r="N178" s="57">
        <v>4252672</v>
      </c>
    </row>
    <row r="179" spans="1:14" x14ac:dyDescent="0.45">
      <c r="A179" s="57">
        <v>1026</v>
      </c>
      <c r="B179" t="s">
        <v>41</v>
      </c>
      <c r="C179" s="57">
        <v>1024</v>
      </c>
      <c r="D179">
        <v>8</v>
      </c>
      <c r="E179">
        <v>0.48626665454569529</v>
      </c>
      <c r="F179">
        <v>0.46667612727138807</v>
      </c>
      <c r="G179">
        <v>0.19612695769263574</v>
      </c>
      <c r="H179">
        <v>1.3891667127609253E-2</v>
      </c>
      <c r="I179" s="57">
        <v>11</v>
      </c>
      <c r="J179" s="57">
        <v>11</v>
      </c>
      <c r="K179" s="57">
        <v>26</v>
      </c>
      <c r="L179" s="57">
        <v>360</v>
      </c>
      <c r="M179" s="57" t="s">
        <v>501</v>
      </c>
      <c r="N179" s="57">
        <v>8446976</v>
      </c>
    </row>
    <row r="180" spans="1:14" x14ac:dyDescent="0.45">
      <c r="A180" s="57">
        <v>2050</v>
      </c>
      <c r="B180" t="s">
        <v>42</v>
      </c>
      <c r="C180" s="57">
        <v>1024</v>
      </c>
      <c r="D180">
        <v>8</v>
      </c>
      <c r="E180">
        <v>1.1820432199980133</v>
      </c>
      <c r="F180">
        <v>1.1172675799985883</v>
      </c>
      <c r="G180">
        <v>0.63359172499986016</v>
      </c>
      <c r="H180">
        <v>2.1743478982344917E-2</v>
      </c>
      <c r="I180" s="57">
        <v>5</v>
      </c>
      <c r="J180" s="57">
        <v>5</v>
      </c>
      <c r="K180" s="57">
        <v>8</v>
      </c>
      <c r="L180" s="57">
        <v>230</v>
      </c>
      <c r="M180" s="57" t="s">
        <v>502</v>
      </c>
      <c r="N180" s="57">
        <v>16835584</v>
      </c>
    </row>
    <row r="181" spans="1:14" x14ac:dyDescent="0.45">
      <c r="A181" s="57">
        <v>4098</v>
      </c>
      <c r="B181" t="s">
        <v>43</v>
      </c>
      <c r="C181" s="57">
        <v>1024</v>
      </c>
      <c r="D181">
        <v>8</v>
      </c>
      <c r="E181">
        <v>1.9848110999931425</v>
      </c>
      <c r="F181">
        <v>1.8488516333260729</v>
      </c>
      <c r="G181">
        <v>2.1386256999976467</v>
      </c>
      <c r="H181">
        <v>4.6444444744675246E-2</v>
      </c>
      <c r="I181" s="57">
        <v>3</v>
      </c>
      <c r="J181" s="57">
        <v>3</v>
      </c>
      <c r="K181" s="57">
        <v>3</v>
      </c>
      <c r="L181" s="57">
        <v>108</v>
      </c>
      <c r="M181" s="57" t="s">
        <v>503</v>
      </c>
      <c r="N181" s="57">
        <v>33612800</v>
      </c>
    </row>
    <row r="182" spans="1:14" x14ac:dyDescent="0.45">
      <c r="A182" s="57">
        <v>8194</v>
      </c>
      <c r="B182" t="s">
        <v>44</v>
      </c>
      <c r="C182" s="57">
        <v>1024</v>
      </c>
      <c r="D182">
        <v>8</v>
      </c>
      <c r="E182">
        <v>4.0339941499987617</v>
      </c>
      <c r="F182">
        <v>3.7703116000047885</v>
      </c>
      <c r="G182">
        <v>10.148901699983981</v>
      </c>
      <c r="H182">
        <v>9.0999999216624675E-2</v>
      </c>
      <c r="I182" s="57">
        <v>2</v>
      </c>
      <c r="J182" s="57">
        <v>2</v>
      </c>
      <c r="K182" s="57">
        <v>1</v>
      </c>
      <c r="L182" s="57">
        <v>56</v>
      </c>
      <c r="M182" s="57" t="s">
        <v>504</v>
      </c>
      <c r="N182" s="57">
        <v>67167232</v>
      </c>
    </row>
    <row r="183" spans="1:14" x14ac:dyDescent="0.45">
      <c r="A183" s="57">
        <v>16386</v>
      </c>
      <c r="B183" t="s">
        <v>45</v>
      </c>
      <c r="C183" s="57">
        <v>1024</v>
      </c>
      <c r="D183">
        <v>8</v>
      </c>
      <c r="E183">
        <v>8.2692575000110082</v>
      </c>
      <c r="F183">
        <v>8.2677175999851897</v>
      </c>
      <c r="G183">
        <v>54.935016300005373</v>
      </c>
      <c r="H183">
        <v>0.74888888994852698</v>
      </c>
      <c r="I183" s="57">
        <v>1</v>
      </c>
      <c r="J183" s="57">
        <v>1</v>
      </c>
      <c r="K183" s="57">
        <v>1</v>
      </c>
      <c r="L183" s="57">
        <v>9</v>
      </c>
      <c r="M183" s="57" t="s">
        <v>505</v>
      </c>
      <c r="N183" s="57">
        <v>134276096</v>
      </c>
    </row>
    <row r="184" spans="1:14" x14ac:dyDescent="0.45">
      <c r="I184" s="57"/>
      <c r="J184" s="57"/>
      <c r="K184" s="57"/>
      <c r="L184" s="57"/>
    </row>
    <row r="185" spans="1:14" x14ac:dyDescent="0.45">
      <c r="I185" s="57"/>
      <c r="J185" s="57"/>
      <c r="K185" s="57"/>
      <c r="L185" s="57"/>
    </row>
    <row r="186" spans="1:14" x14ac:dyDescent="0.45">
      <c r="I186" s="57"/>
      <c r="J186" s="57"/>
      <c r="K186" s="57"/>
      <c r="L186" s="57"/>
      <c r="N186" s="57"/>
    </row>
    <row r="187" spans="1:14" x14ac:dyDescent="0.45">
      <c r="I187" s="57"/>
      <c r="J187" s="57"/>
      <c r="K187" s="57"/>
      <c r="L187" s="57"/>
    </row>
    <row r="188" spans="1:14" x14ac:dyDescent="0.45">
      <c r="I188" s="57"/>
      <c r="J188" s="57"/>
      <c r="K188" s="57"/>
      <c r="L188" s="57"/>
    </row>
    <row r="189" spans="1:14" x14ac:dyDescent="0.45">
      <c r="I189" s="57"/>
      <c r="J189" s="57"/>
      <c r="K189" s="57"/>
      <c r="L189" s="57"/>
    </row>
    <row r="190" spans="1:14" x14ac:dyDescent="0.45">
      <c r="I190" s="57"/>
      <c r="J190" s="57"/>
      <c r="K190" s="57"/>
      <c r="L190" s="57"/>
    </row>
    <row r="191" spans="1:14" x14ac:dyDescent="0.45">
      <c r="I191" s="57"/>
      <c r="J191" s="57"/>
      <c r="K191" s="57"/>
      <c r="L191" s="57"/>
    </row>
    <row r="192" spans="1:14" x14ac:dyDescent="0.45">
      <c r="I192" s="57"/>
      <c r="J192" s="57"/>
      <c r="K192" s="57"/>
      <c r="L192" s="57"/>
    </row>
    <row r="193" spans="9:12" x14ac:dyDescent="0.45">
      <c r="I193" s="57"/>
      <c r="J193" s="57"/>
      <c r="K193" s="57"/>
      <c r="L193" s="57"/>
    </row>
    <row r="194" spans="9:12" x14ac:dyDescent="0.45">
      <c r="I194" s="57"/>
      <c r="J194" s="57"/>
      <c r="K194" s="57"/>
      <c r="L194" s="57"/>
    </row>
    <row r="195" spans="9:12" x14ac:dyDescent="0.45">
      <c r="I195" s="57"/>
      <c r="J195" s="57"/>
      <c r="K195" s="57"/>
      <c r="L195" s="57"/>
    </row>
    <row r="196" spans="9:12" x14ac:dyDescent="0.45">
      <c r="I196" s="57"/>
      <c r="J196" s="57"/>
      <c r="K196" s="57"/>
      <c r="L196" s="57"/>
    </row>
    <row r="197" spans="9:12" x14ac:dyDescent="0.45">
      <c r="I197" s="57"/>
      <c r="J197" s="57"/>
      <c r="K197" s="57"/>
      <c r="L197" s="57"/>
    </row>
    <row r="198" spans="9:12" x14ac:dyDescent="0.45">
      <c r="I198" s="57"/>
      <c r="J198" s="57"/>
      <c r="K198" s="57"/>
      <c r="L198" s="57"/>
    </row>
    <row r="199" spans="9:12" x14ac:dyDescent="0.45">
      <c r="I199" s="57"/>
      <c r="J199" s="57"/>
      <c r="K199" s="57"/>
      <c r="L199" s="57"/>
    </row>
    <row r="200" spans="9:12" x14ac:dyDescent="0.45">
      <c r="I200" s="57"/>
      <c r="J200" s="57"/>
      <c r="K200" s="57"/>
      <c r="L200" s="57"/>
    </row>
    <row r="201" spans="9:12" x14ac:dyDescent="0.45">
      <c r="I201" s="57"/>
      <c r="J201" s="57"/>
      <c r="K201" s="57"/>
      <c r="L201" s="57"/>
    </row>
    <row r="202" spans="9:12" x14ac:dyDescent="0.45">
      <c r="I202" s="57"/>
      <c r="J202" s="57"/>
      <c r="K202" s="57"/>
      <c r="L202" s="57"/>
    </row>
    <row r="203" spans="9:12" x14ac:dyDescent="0.45">
      <c r="I203" s="57"/>
      <c r="J203" s="57"/>
      <c r="K203" s="57"/>
      <c r="L203" s="57"/>
    </row>
    <row r="204" spans="9:12" x14ac:dyDescent="0.45">
      <c r="I204" s="57"/>
      <c r="J204" s="57"/>
      <c r="K204" s="57"/>
      <c r="L204" s="57"/>
    </row>
    <row r="205" spans="9:12" x14ac:dyDescent="0.45">
      <c r="I205" s="57"/>
      <c r="J205" s="57"/>
      <c r="K205" s="57"/>
      <c r="L205" s="57"/>
    </row>
    <row r="206" spans="9:12" x14ac:dyDescent="0.45">
      <c r="I206" s="57"/>
      <c r="J206" s="57"/>
      <c r="K206" s="57"/>
      <c r="L206" s="57"/>
    </row>
    <row r="207" spans="9:12" x14ac:dyDescent="0.45">
      <c r="I207" s="57"/>
      <c r="J207" s="57"/>
      <c r="K207" s="57"/>
      <c r="L207" s="57"/>
    </row>
    <row r="208" spans="9:12" x14ac:dyDescent="0.45">
      <c r="I208" s="57"/>
      <c r="J208" s="57"/>
      <c r="K208" s="57"/>
      <c r="L208" s="57"/>
    </row>
    <row r="209" spans="9:12" x14ac:dyDescent="0.45">
      <c r="I209" s="57"/>
      <c r="J209" s="57"/>
      <c r="K209" s="57"/>
      <c r="L209" s="57"/>
    </row>
    <row r="210" spans="9:12" x14ac:dyDescent="0.45">
      <c r="I210" s="57"/>
      <c r="J210" s="57"/>
      <c r="K210" s="57"/>
      <c r="L210" s="57"/>
    </row>
    <row r="211" spans="9:12" x14ac:dyDescent="0.45">
      <c r="I211" s="57"/>
      <c r="J211" s="57"/>
      <c r="K211" s="57"/>
      <c r="L211" s="57"/>
    </row>
    <row r="212" spans="9:12" x14ac:dyDescent="0.45">
      <c r="I212" s="57"/>
      <c r="J212" s="57"/>
      <c r="K212" s="57"/>
      <c r="L212" s="57"/>
    </row>
    <row r="213" spans="9:12" x14ac:dyDescent="0.45">
      <c r="I213" s="57"/>
      <c r="J213" s="57"/>
      <c r="K213" s="57"/>
      <c r="L213" s="57"/>
    </row>
    <row r="214" spans="9:12" x14ac:dyDescent="0.45">
      <c r="I214" s="57"/>
      <c r="J214" s="57"/>
      <c r="K214" s="57"/>
      <c r="L214" s="57"/>
    </row>
    <row r="215" spans="9:12" x14ac:dyDescent="0.45">
      <c r="I215" s="57"/>
      <c r="J215" s="57"/>
      <c r="K215" s="57"/>
      <c r="L215" s="57"/>
    </row>
    <row r="216" spans="9:12" x14ac:dyDescent="0.45">
      <c r="I216" s="57"/>
      <c r="J216" s="57"/>
      <c r="K216" s="57"/>
      <c r="L216" s="57"/>
    </row>
    <row r="217" spans="9:12" x14ac:dyDescent="0.45">
      <c r="I217" s="57"/>
      <c r="J217" s="57"/>
      <c r="K217" s="57"/>
      <c r="L217" s="57"/>
    </row>
    <row r="218" spans="9:12" x14ac:dyDescent="0.45">
      <c r="I218" s="57"/>
      <c r="J218" s="57"/>
      <c r="K218" s="57"/>
      <c r="L218" s="57"/>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6</xdr:col>
                    <xdr:colOff>57150</xdr:colOff>
                    <xdr:row>0</xdr:row>
                    <xdr:rowOff>123825</xdr:rowOff>
                  </from>
                  <to>
                    <xdr:col>6</xdr:col>
                    <xdr:colOff>1047750</xdr:colOff>
                    <xdr:row>2</xdr:row>
                    <xdr:rowOff>123825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8C012-73C2-4F83-ABA0-A7B56C41F06D}">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265625" bestFit="1" customWidth="1"/>
    <col min="6" max="6" width="7.73046875" bestFit="1" customWidth="1"/>
    <col min="7" max="7" width="10.59765625" customWidth="1"/>
    <col min="8" max="8" width="28" bestFit="1" customWidth="1"/>
    <col min="9" max="11" width="14.265625" bestFit="1" customWidth="1"/>
    <col min="12" max="13" width="10.59765625" customWidth="1"/>
    <col min="14" max="14" width="23.1328125" bestFit="1" customWidth="1"/>
  </cols>
  <sheetData>
    <row r="1" spans="2:13" ht="28.5" x14ac:dyDescent="0.85">
      <c r="B1" s="1" t="s">
        <v>320</v>
      </c>
    </row>
    <row r="2" spans="2:13" x14ac:dyDescent="0.45">
      <c r="K2" s="36" t="s">
        <v>290</v>
      </c>
      <c r="L2" s="15" t="s">
        <v>292</v>
      </c>
    </row>
    <row r="3" spans="2:13" x14ac:dyDescent="0.45">
      <c r="B3" s="15" t="s">
        <v>319</v>
      </c>
      <c r="K3" s="36" t="s">
        <v>293</v>
      </c>
      <c r="L3" s="15" t="s">
        <v>305</v>
      </c>
    </row>
    <row r="4" spans="2:13" x14ac:dyDescent="0.45">
      <c r="B4" s="49" t="s">
        <v>569</v>
      </c>
      <c r="F4" s="15"/>
      <c r="G4" s="15"/>
      <c r="H4" s="15"/>
      <c r="I4" s="15"/>
      <c r="K4" s="51" t="s">
        <v>291</v>
      </c>
      <c r="L4" s="15" t="s">
        <v>306</v>
      </c>
    </row>
    <row r="5" spans="2:13" x14ac:dyDescent="0.45">
      <c r="B5" s="50" t="s">
        <v>318</v>
      </c>
      <c r="F5" s="15"/>
      <c r="G5" s="15"/>
      <c r="H5" s="15"/>
      <c r="I5" s="15"/>
      <c r="K5" s="51" t="s">
        <v>304</v>
      </c>
      <c r="L5" s="15" t="s">
        <v>296</v>
      </c>
    </row>
    <row r="6" spans="2:13" x14ac:dyDescent="0.45">
      <c r="F6" s="15"/>
      <c r="G6" s="15"/>
      <c r="H6" s="15"/>
      <c r="I6" s="15"/>
      <c r="K6" s="51" t="s">
        <v>303</v>
      </c>
      <c r="L6" t="str">
        <f ca="1">L4&amp;"("&amp;L5&amp;")?"</f>
        <v>T[0-2][0-9]:[0-5][0-9]:[0-5][0-9](\.[0-9]+)?</v>
      </c>
    </row>
    <row r="7" spans="2:13" x14ac:dyDescent="0.45">
      <c r="K7" s="36" t="s">
        <v>316</v>
      </c>
      <c r="L7" s="15" t="s">
        <v>313</v>
      </c>
    </row>
    <row r="8" spans="2:13" x14ac:dyDescent="0.45">
      <c r="F8" s="15"/>
      <c r="G8" s="15"/>
      <c r="H8" s="15"/>
      <c r="I8" s="15"/>
      <c r="K8" s="51" t="s">
        <v>321</v>
      </c>
      <c r="L8" t="str">
        <f ca="1">L6&amp;"("&amp;L7&amp;")?"</f>
        <v>T[0-2][0-9]:[0-5][0-9]:[0-5][0-9](\.[0-9]+)?((Z|((\+|\-)[0-2][0-9]:[0-5][0-9])))?</v>
      </c>
    </row>
    <row r="9" spans="2:13" x14ac:dyDescent="0.45">
      <c r="B9" s="41"/>
      <c r="F9" s="48"/>
      <c r="G9" s="48"/>
      <c r="H9" s="48"/>
      <c r="I9" s="48"/>
      <c r="K9" s="51" t="s">
        <v>317</v>
      </c>
      <c r="L9" t="str">
        <f ca="1">L6&amp;L7</f>
        <v>T[0-2][0-9]:[0-5][0-9]:[0-5][0-9](\.[0-9]+)?(Z|((\+|\-)[0-2][0-9]:[0-5][0-9]))</v>
      </c>
    </row>
    <row r="10" spans="2:13" x14ac:dyDescent="0.45">
      <c r="F10" s="15"/>
      <c r="G10" s="15"/>
      <c r="H10" s="15"/>
      <c r="I10" s="15"/>
      <c r="K10" s="36" t="s">
        <v>294</v>
      </c>
      <c r="L10" t="s">
        <v>295</v>
      </c>
    </row>
    <row r="11" spans="2:13" x14ac:dyDescent="0.45">
      <c r="B11" t="s">
        <v>298</v>
      </c>
      <c r="F11" s="15"/>
      <c r="G11" s="15"/>
      <c r="H11" s="15"/>
      <c r="I11" s="15"/>
      <c r="K11" s="51" t="s">
        <v>322</v>
      </c>
      <c r="L11" s="54" t="str">
        <f ca="1">L2&amp;L3&amp;L10</f>
        <v>^[0-9][0-9][0-9][0-9]\-[[0-1][0-9]\-[0-3][0-9]$</v>
      </c>
    </row>
    <row r="12" spans="2:13" x14ac:dyDescent="0.45">
      <c r="B12" s="70" t="str" cm="1">
        <f t="array" aca="1" ref="B12" ca="1">TestFolder()&amp;"\test_good_ISO8601.csv"</f>
        <v>C:\Projects\VBA-CSV\testfiles\\test_good_ISO8601.csv</v>
      </c>
      <c r="K12" s="51" t="s">
        <v>323</v>
      </c>
      <c r="L12" s="54" t="str">
        <f ca="1">L2&amp;L3&amp;"("&amp;L6&amp;")?"&amp;L10</f>
        <v>^[0-9][0-9][0-9][0-9]\-[[0-1][0-9]\-[0-3][0-9](T[0-2][0-9]:[0-5][0-9]:[0-5][0-9](\.[0-9]+)?)?$</v>
      </c>
    </row>
    <row r="13" spans="2:13" x14ac:dyDescent="0.45">
      <c r="B13" t="s">
        <v>299</v>
      </c>
      <c r="K13" s="51" t="s">
        <v>324</v>
      </c>
      <c r="L13" s="54" t="str">
        <f ca="1">L2&amp;L3&amp;"("&amp;L9&amp;")?"&amp;L10</f>
        <v>^[0-9][0-9][0-9][0-9]\-[[0-1][0-9]\-[0-3][0-9](T[0-2][0-9]:[0-5][0-9]:[0-5][0-9](\.[0-9]+)?(Z|((\+|\-)[0-2][0-9]:[0-5][0-9])))?$</v>
      </c>
    </row>
    <row r="14" spans="2:13" x14ac:dyDescent="0.45">
      <c r="B14" s="70" t="str" cm="1">
        <f t="array" aca="1" ref="B14" ca="1">TestFolder()&amp;"\test_bad_ISO8601.csv"</f>
        <v>C:\Projects\VBA-CSV\testfiles\\test_bad_ISO8601.csv</v>
      </c>
      <c r="K14" s="51" t="s">
        <v>325</v>
      </c>
      <c r="L14" s="54" t="str">
        <f ca="1">L2&amp;L3&amp;"("&amp;L8&amp;")?"&amp;L10</f>
        <v>^[0-9][0-9][0-9][0-9]\-[[0-1][0-9]\-[0-3][0-9](T[0-2][0-9]:[0-5][0-9]:[0-5][0-9](\.[0-9]+)?((Z|((\+|\-)[0-2][0-9]:[0-5][0-9])))?)?$</v>
      </c>
    </row>
    <row r="15" spans="2:13" x14ac:dyDescent="0.45">
      <c r="E15" s="48"/>
    </row>
    <row r="16" spans="2:13" x14ac:dyDescent="0.45">
      <c r="B16" t="s">
        <v>300</v>
      </c>
      <c r="C16" s="15" t="str" cm="1">
        <f t="array" aca="1" ref="C16:F16" ca="1">TRANSPOSE(K11:K14)</f>
        <v>rxNoNo - accept date, reject datetime</v>
      </c>
      <c r="D16" s="15" t="str">
        <f ca="1"/>
        <v>rxYesNo - accept date, accept datetime without time zone, reject datetime with time zone</v>
      </c>
      <c r="E16" s="15" t="str">
        <f ca="1"/>
        <v>rxNoYes - accept date, reject datetime without time zone, accept datetime with time zone</v>
      </c>
      <c r="F16" t="str">
        <f ca="1"/>
        <v>rxYesYes - accept date, accept datetime without time zone, accept datetime with time zone</v>
      </c>
      <c r="H16" t="s">
        <v>301</v>
      </c>
      <c r="I16" s="15" t="str" cm="1">
        <f t="array" aca="1" ref="I16:L16" ca="1">TRANSPOSE(K11:K14)</f>
        <v>rxNoNo - accept date, reject datetime</v>
      </c>
      <c r="J16" s="15" t="str">
        <f ca="1"/>
        <v>rxYesNo - accept date, accept datetime without time zone, reject datetime with time zone</v>
      </c>
      <c r="K16" s="15" t="str">
        <f ca="1"/>
        <v>rxNoYes - accept date, reject datetime without time zone, accept datetime with time zone</v>
      </c>
      <c r="L16" t="str">
        <f ca="1"/>
        <v>rxYesYes - accept date, accept datetime without time zone, accept datetime with time zone</v>
      </c>
      <c r="M16" s="15"/>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6"/>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6"/>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6"/>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6"/>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6"/>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6"/>
    </row>
    <row r="23" spans="2:13" x14ac:dyDescent="0.45">
      <c r="B23" t="str">
        <f ca="1"/>
        <v>2022-08-17T18:58:38.966-07:00</v>
      </c>
      <c r="C23" t="b">
        <f ca="1"/>
        <v>0</v>
      </c>
      <c r="D23" t="b">
        <f ca="1"/>
        <v>0</v>
      </c>
      <c r="E23" t="b">
        <f ca="1"/>
        <v>1</v>
      </c>
      <c r="F23" t="b">
        <f ca="1"/>
        <v>1</v>
      </c>
      <c r="G23" s="15"/>
      <c r="H23" t="str">
        <f ca="1"/>
        <v>2021-06-29T17:58:60.492-12:00</v>
      </c>
      <c r="I23" t="b">
        <f ca="1"/>
        <v>0</v>
      </c>
      <c r="J23" t="b">
        <f ca="1"/>
        <v>0</v>
      </c>
      <c r="K23" t="b">
        <f ca="1"/>
        <v>0</v>
      </c>
      <c r="L23" t="b">
        <f ca="1"/>
        <v>0</v>
      </c>
      <c r="M23" s="46"/>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6"/>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6"/>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6"/>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6"/>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6"/>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6"/>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6"/>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6"/>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6"/>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6"/>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6"/>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6"/>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6"/>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6"/>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6"/>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6"/>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6"/>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6"/>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6"/>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6"/>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6"/>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6"/>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6"/>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6"/>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6"/>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6"/>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6"/>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6"/>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6"/>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6"/>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6"/>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6"/>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6"/>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6"/>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6"/>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6"/>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6"/>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6"/>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6"/>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6"/>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6"/>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6"/>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6"/>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6"/>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6"/>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6"/>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6"/>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6"/>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6"/>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6"/>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6"/>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6"/>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6"/>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6"/>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6"/>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6"/>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6"/>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6"/>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6"/>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6"/>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6"/>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6"/>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6"/>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6"/>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6"/>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6"/>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6"/>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6"/>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6"/>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6"/>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6"/>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6"/>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6"/>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6"/>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6"/>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6"/>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6"/>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6"/>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6"/>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6"/>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6"/>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6"/>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6"/>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6"/>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6"/>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6"/>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6"/>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6"/>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6"/>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6"/>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6"/>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6"/>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6"/>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6"/>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6"/>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6"/>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6"/>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6"/>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6"/>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6"/>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6"/>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6"/>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6"/>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6"/>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6"/>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6"/>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6"/>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6"/>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6"/>
    </row>
    <row r="133" spans="2:13" x14ac:dyDescent="0.45">
      <c r="B133" s="15" t="str">
        <f ca="1"/>
        <v>2023-09-24</v>
      </c>
      <c r="C133" t="b">
        <f ca="1"/>
        <v>1</v>
      </c>
      <c r="D133" t="b">
        <f ca="1"/>
        <v>1</v>
      </c>
      <c r="E133" t="b">
        <f ca="1"/>
        <v>1</v>
      </c>
      <c r="F133" t="b">
        <f ca="1"/>
        <v>1</v>
      </c>
      <c r="H133" t="str">
        <f ca="1"/>
        <v>2023-03-08T06:29:x8Z</v>
      </c>
      <c r="I133" t="b">
        <f ca="1"/>
        <v>0</v>
      </c>
      <c r="J133" t="b">
        <f ca="1"/>
        <v>0</v>
      </c>
      <c r="K133" t="b">
        <f ca="1"/>
        <v>0</v>
      </c>
      <c r="L133" t="b">
        <f ca="1"/>
        <v>0</v>
      </c>
      <c r="M133" s="46"/>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6"/>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6"/>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6"/>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6"/>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6"/>
    </row>
    <row r="139" spans="2:13" x14ac:dyDescent="0.45">
      <c r="B139" s="15" t="str">
        <f ca="1"/>
        <v>2022-02-26</v>
      </c>
      <c r="C139" t="b">
        <f ca="1"/>
        <v>1</v>
      </c>
      <c r="D139" t="b">
        <f ca="1"/>
        <v>1</v>
      </c>
      <c r="E139" t="b">
        <f ca="1"/>
        <v>1</v>
      </c>
      <c r="F139" t="b">
        <f ca="1"/>
        <v>1</v>
      </c>
      <c r="H139" t="str">
        <f ca="1"/>
        <v>20x2-09-01T00:08:26.304</v>
      </c>
      <c r="I139" t="b">
        <f ca="1"/>
        <v>0</v>
      </c>
      <c r="J139" t="b">
        <f ca="1"/>
        <v>0</v>
      </c>
      <c r="K139" t="b">
        <f ca="1"/>
        <v>0</v>
      </c>
      <c r="L139" t="b">
        <f ca="1"/>
        <v>0</v>
      </c>
      <c r="M139" s="46"/>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6"/>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6"/>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6"/>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6"/>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6"/>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6"/>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6"/>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6"/>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6"/>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6"/>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6"/>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684C2-DFCD-44AD-B6E4-24A1DC3534B8}">
  <sheetPr codeName="shAudit"/>
  <dimension ref="B1:U108"/>
  <sheetViews>
    <sheetView showGridLines="0" showRowColHeaders="0" workbookViewId="0"/>
  </sheetViews>
  <sheetFormatPr defaultRowHeight="14.25" x14ac:dyDescent="0.45"/>
  <cols>
    <col min="1" max="1" width="2.3984375" customWidth="1"/>
    <col min="2" max="2" width="7.73046875" customWidth="1"/>
    <col min="3" max="3" width="11.86328125" customWidth="1"/>
    <col min="4" max="4" width="5.3984375" customWidth="1"/>
    <col min="5" max="5" width="14.73046875" customWidth="1"/>
    <col min="6" max="6" width="155.3984375" customWidth="1"/>
    <col min="9" max="9" width="9.73046875" bestFit="1" customWidth="1"/>
  </cols>
  <sheetData>
    <row r="1" spans="2:21" ht="28.5" x14ac:dyDescent="0.85">
      <c r="B1" s="12" t="s">
        <v>46</v>
      </c>
    </row>
    <row r="3" spans="2:21" x14ac:dyDescent="0.45">
      <c r="U3" s="18" t="s">
        <v>47</v>
      </c>
    </row>
    <row r="4" spans="2:21" x14ac:dyDescent="0.45">
      <c r="U4" s="19" t="s">
        <v>48</v>
      </c>
    </row>
    <row r="5" spans="2:21" x14ac:dyDescent="0.45">
      <c r="B5" s="20" t="s">
        <v>49</v>
      </c>
      <c r="C5" s="21" t="s">
        <v>50</v>
      </c>
      <c r="D5" s="80" t="s">
        <v>51</v>
      </c>
      <c r="E5" s="22" t="s">
        <v>52</v>
      </c>
      <c r="F5" s="23" t="s">
        <v>53</v>
      </c>
      <c r="I5" s="18" t="s">
        <v>267</v>
      </c>
      <c r="U5" s="43" t="s">
        <v>54</v>
      </c>
    </row>
    <row r="6" spans="2:21" x14ac:dyDescent="0.45">
      <c r="B6" s="79">
        <v>103</v>
      </c>
      <c r="C6" s="24">
        <v>44462</v>
      </c>
      <c r="D6" s="81">
        <v>0.55108796296553919</v>
      </c>
      <c r="E6" s="25" t="s">
        <v>55</v>
      </c>
      <c r="F6" s="26" t="s">
        <v>642</v>
      </c>
      <c r="I6" t="s">
        <v>268</v>
      </c>
    </row>
    <row r="7" spans="2:21" x14ac:dyDescent="0.45">
      <c r="B7" s="79">
        <v>102</v>
      </c>
      <c r="C7" s="24">
        <v>44462</v>
      </c>
      <c r="D7" s="81">
        <v>0.42077546296059154</v>
      </c>
      <c r="E7" s="25" t="s">
        <v>55</v>
      </c>
      <c r="F7" s="26" t="s">
        <v>640</v>
      </c>
      <c r="I7" t="s">
        <v>269</v>
      </c>
    </row>
    <row r="8" spans="2:21" x14ac:dyDescent="0.45">
      <c r="B8" s="77">
        <v>101</v>
      </c>
      <c r="C8" s="24">
        <v>44461</v>
      </c>
      <c r="D8" s="81">
        <v>0.49896990740671754</v>
      </c>
      <c r="E8" s="25" t="s">
        <v>55</v>
      </c>
      <c r="F8" s="26" t="s">
        <v>636</v>
      </c>
      <c r="I8" t="s">
        <v>270</v>
      </c>
    </row>
    <row r="9" spans="2:21" x14ac:dyDescent="0.45">
      <c r="B9" s="77">
        <v>100</v>
      </c>
      <c r="C9" s="24">
        <v>44461</v>
      </c>
      <c r="D9" s="81">
        <v>0.49760416666686069</v>
      </c>
      <c r="E9" s="25" t="s">
        <v>55</v>
      </c>
      <c r="F9" s="26" t="s">
        <v>635</v>
      </c>
      <c r="I9" t="s">
        <v>277</v>
      </c>
    </row>
    <row r="10" spans="2:21" x14ac:dyDescent="0.45">
      <c r="B10" s="77">
        <v>99</v>
      </c>
      <c r="C10" s="24">
        <v>44460</v>
      </c>
      <c r="D10" s="81">
        <v>0.73570601851679385</v>
      </c>
      <c r="E10" s="25" t="s">
        <v>55</v>
      </c>
      <c r="F10" s="26" t="s">
        <v>626</v>
      </c>
      <c r="I10" s="15" t="s">
        <v>275</v>
      </c>
    </row>
    <row r="11" spans="2:21" x14ac:dyDescent="0.45">
      <c r="B11" s="77">
        <v>98</v>
      </c>
      <c r="C11" s="24">
        <v>44460</v>
      </c>
      <c r="D11" s="81">
        <v>0.67214120370044839</v>
      </c>
      <c r="E11" s="25" t="s">
        <v>55</v>
      </c>
      <c r="F11" s="26" t="s">
        <v>625</v>
      </c>
      <c r="I11" t="s">
        <v>276</v>
      </c>
    </row>
    <row r="12" spans="2:21" x14ac:dyDescent="0.45">
      <c r="B12" s="77">
        <v>97</v>
      </c>
      <c r="C12" s="24">
        <v>44460</v>
      </c>
      <c r="D12" s="81">
        <v>0.66630787037138361</v>
      </c>
      <c r="E12" s="25" t="s">
        <v>55</v>
      </c>
      <c r="F12" s="26" t="s">
        <v>624</v>
      </c>
      <c r="I12" s="15" t="s">
        <v>271</v>
      </c>
      <c r="U12" s="18" t="s">
        <v>248</v>
      </c>
    </row>
    <row r="13" spans="2:21" x14ac:dyDescent="0.45">
      <c r="B13" s="77">
        <v>96</v>
      </c>
      <c r="C13" s="24">
        <v>44460</v>
      </c>
      <c r="D13" s="81">
        <v>0.64231481481692754</v>
      </c>
      <c r="E13" s="25" t="s">
        <v>55</v>
      </c>
      <c r="F13" s="26" t="s">
        <v>623</v>
      </c>
      <c r="I13" t="s">
        <v>272</v>
      </c>
      <c r="U13" t="s">
        <v>249</v>
      </c>
    </row>
    <row r="14" spans="2:21" x14ac:dyDescent="0.45">
      <c r="B14" s="77">
        <v>95</v>
      </c>
      <c r="C14" s="24">
        <v>44460</v>
      </c>
      <c r="D14" s="81">
        <v>0.61458333333575865</v>
      </c>
      <c r="E14" s="25" t="s">
        <v>55</v>
      </c>
      <c r="F14" s="27" t="s">
        <v>619</v>
      </c>
      <c r="I14" s="15" t="s">
        <v>605</v>
      </c>
      <c r="U14" s="19" t="s">
        <v>250</v>
      </c>
    </row>
    <row r="15" spans="2:21" x14ac:dyDescent="0.45">
      <c r="B15" s="77">
        <v>94</v>
      </c>
      <c r="C15" s="24">
        <v>44460</v>
      </c>
      <c r="D15" s="81">
        <v>0.59408564814657439</v>
      </c>
      <c r="E15" s="25" t="s">
        <v>55</v>
      </c>
      <c r="F15" s="26" t="s">
        <v>618</v>
      </c>
      <c r="U15" t="s">
        <v>251</v>
      </c>
    </row>
    <row r="16" spans="2:21" x14ac:dyDescent="0.45">
      <c r="B16" s="77">
        <v>93</v>
      </c>
      <c r="C16" s="24">
        <v>44459</v>
      </c>
      <c r="D16" s="81">
        <v>0.74761574074364034</v>
      </c>
      <c r="E16" s="25" t="s">
        <v>55</v>
      </c>
      <c r="F16" s="26" t="s">
        <v>591</v>
      </c>
      <c r="I16" s="18" t="s">
        <v>345</v>
      </c>
      <c r="U16" s="19" t="s">
        <v>252</v>
      </c>
    </row>
    <row r="17" spans="2:21" x14ac:dyDescent="0.45">
      <c r="B17" s="77">
        <v>92</v>
      </c>
      <c r="C17" s="24">
        <v>44459</v>
      </c>
      <c r="D17" s="81">
        <v>0.71629629629751435</v>
      </c>
      <c r="E17" s="25" t="s">
        <v>55</v>
      </c>
      <c r="F17" s="26" t="s">
        <v>617</v>
      </c>
      <c r="I17" t="s">
        <v>346</v>
      </c>
      <c r="U17" t="s">
        <v>216</v>
      </c>
    </row>
    <row r="18" spans="2:21" x14ac:dyDescent="0.45">
      <c r="B18" s="77">
        <v>91</v>
      </c>
      <c r="C18" s="24">
        <v>44459</v>
      </c>
      <c r="D18" s="81">
        <v>0.64791666666860692</v>
      </c>
      <c r="E18" s="25" t="s">
        <v>55</v>
      </c>
      <c r="F18" s="26" t="s">
        <v>616</v>
      </c>
      <c r="I18" t="s">
        <v>347</v>
      </c>
      <c r="U18" s="19" t="s">
        <v>253</v>
      </c>
    </row>
    <row r="19" spans="2:21" x14ac:dyDescent="0.45">
      <c r="B19" s="77">
        <v>90</v>
      </c>
      <c r="C19" s="24">
        <v>44459</v>
      </c>
      <c r="D19" s="81">
        <v>0.64268518518656492</v>
      </c>
      <c r="E19" s="25" t="s">
        <v>55</v>
      </c>
      <c r="F19" s="26" t="s">
        <v>615</v>
      </c>
    </row>
    <row r="20" spans="2:21" x14ac:dyDescent="0.45">
      <c r="B20" s="77">
        <v>89</v>
      </c>
      <c r="C20" s="24">
        <v>44459</v>
      </c>
      <c r="D20" s="81">
        <v>0.60615740740468027</v>
      </c>
      <c r="E20" s="25" t="s">
        <v>55</v>
      </c>
      <c r="F20" s="26" t="s">
        <v>580</v>
      </c>
      <c r="U20" s="43" t="s">
        <v>255</v>
      </c>
    </row>
    <row r="21" spans="2:21" x14ac:dyDescent="0.45">
      <c r="B21" s="77">
        <v>88</v>
      </c>
      <c r="C21" s="24">
        <v>44459</v>
      </c>
      <c r="D21" s="81">
        <v>0.43152777777868323</v>
      </c>
      <c r="E21" s="25" t="s">
        <v>55</v>
      </c>
      <c r="F21" s="26" t="s">
        <v>614</v>
      </c>
      <c r="I21" s="78" t="s">
        <v>637</v>
      </c>
    </row>
    <row r="22" spans="2:21" x14ac:dyDescent="0.45">
      <c r="B22" s="77">
        <v>87</v>
      </c>
      <c r="C22" s="24">
        <v>44459</v>
      </c>
      <c r="D22" s="81">
        <v>0.40533564814541023</v>
      </c>
      <c r="E22" s="25" t="s">
        <v>55</v>
      </c>
      <c r="F22" s="27" t="s">
        <v>612</v>
      </c>
      <c r="I22" s="83" t="s">
        <v>641</v>
      </c>
    </row>
    <row r="23" spans="2:21" x14ac:dyDescent="0.45">
      <c r="B23" s="77">
        <v>86</v>
      </c>
      <c r="C23" s="24">
        <v>44458</v>
      </c>
      <c r="D23" s="81">
        <v>0.80187499999738066</v>
      </c>
      <c r="E23" s="25" t="s">
        <v>55</v>
      </c>
      <c r="F23" s="27" t="s">
        <v>603</v>
      </c>
      <c r="I23" t="s">
        <v>638</v>
      </c>
    </row>
    <row r="24" spans="2:21" x14ac:dyDescent="0.45">
      <c r="B24" s="77">
        <v>85</v>
      </c>
      <c r="C24" s="24">
        <v>44458</v>
      </c>
      <c r="D24" s="81">
        <v>0.77153935185197042</v>
      </c>
      <c r="E24" s="25" t="s">
        <v>55</v>
      </c>
      <c r="F24" s="26" t="s">
        <v>602</v>
      </c>
      <c r="I24" t="s">
        <v>639</v>
      </c>
    </row>
    <row r="25" spans="2:21" x14ac:dyDescent="0.45">
      <c r="B25" s="77">
        <v>84</v>
      </c>
      <c r="C25" s="24">
        <v>44458</v>
      </c>
      <c r="D25" s="81">
        <v>0.690150462964084</v>
      </c>
      <c r="E25" s="25" t="s">
        <v>55</v>
      </c>
      <c r="F25" s="27" t="s">
        <v>600</v>
      </c>
      <c r="T25" s="36" t="str">
        <f t="array" aca="1" ref="T25:T40" ca="1">"*"</f>
        <v>*</v>
      </c>
      <c r="U25" s="18" t="s">
        <v>508</v>
      </c>
    </row>
    <row r="26" spans="2:21" x14ac:dyDescent="0.45">
      <c r="B26" s="77">
        <v>83</v>
      </c>
      <c r="C26" s="24">
        <v>44458</v>
      </c>
      <c r="D26" s="81">
        <v>0.46993055555503815</v>
      </c>
      <c r="E26" s="25" t="s">
        <v>55</v>
      </c>
      <c r="F26" s="26" t="s">
        <v>599</v>
      </c>
      <c r="T26" s="36" t="str">
        <f ca="1"/>
        <v>*</v>
      </c>
      <c r="U26" t="s">
        <v>523</v>
      </c>
    </row>
    <row r="27" spans="2:21" x14ac:dyDescent="0.45">
      <c r="B27" s="77">
        <v>82</v>
      </c>
      <c r="C27" s="24">
        <v>44458</v>
      </c>
      <c r="D27" s="81">
        <v>0.42821759259095415</v>
      </c>
      <c r="E27" s="25" t="s">
        <v>55</v>
      </c>
      <c r="F27" s="26" t="s">
        <v>598</v>
      </c>
      <c r="T27" s="36" t="str">
        <f ca="1"/>
        <v>*</v>
      </c>
      <c r="U27" t="s">
        <v>509</v>
      </c>
    </row>
    <row r="28" spans="2:21" x14ac:dyDescent="0.45">
      <c r="B28" s="77">
        <v>81</v>
      </c>
      <c r="C28" s="24">
        <v>44450</v>
      </c>
      <c r="D28" s="81">
        <v>0.47984953703416977</v>
      </c>
      <c r="E28" s="25" t="s">
        <v>55</v>
      </c>
      <c r="F28" s="26" t="s">
        <v>595</v>
      </c>
      <c r="T28" s="36" t="str">
        <f ca="1"/>
        <v>*</v>
      </c>
      <c r="U28" t="s">
        <v>510</v>
      </c>
    </row>
    <row r="29" spans="2:21" x14ac:dyDescent="0.45">
      <c r="B29" s="77">
        <v>80</v>
      </c>
      <c r="C29" s="24">
        <v>44450</v>
      </c>
      <c r="D29" s="81">
        <v>0.40421296295971842</v>
      </c>
      <c r="E29" s="25" t="s">
        <v>55</v>
      </c>
      <c r="F29" s="26" t="s">
        <v>597</v>
      </c>
      <c r="T29" s="36" t="str">
        <f ca="1"/>
        <v>*</v>
      </c>
      <c r="U29" t="s">
        <v>511</v>
      </c>
    </row>
    <row r="30" spans="2:21" x14ac:dyDescent="0.45">
      <c r="B30" s="77">
        <v>79</v>
      </c>
      <c r="C30" s="24">
        <v>44450</v>
      </c>
      <c r="D30" s="81">
        <v>0.39056712963065365</v>
      </c>
      <c r="E30" s="25" t="s">
        <v>55</v>
      </c>
      <c r="F30" s="26" t="s">
        <v>595</v>
      </c>
      <c r="T30" s="36" t="str">
        <f ca="1"/>
        <v>*</v>
      </c>
      <c r="U30" t="s">
        <v>512</v>
      </c>
    </row>
    <row r="31" spans="2:21" x14ac:dyDescent="0.45">
      <c r="B31" s="77">
        <v>78</v>
      </c>
      <c r="C31" s="24">
        <v>44448</v>
      </c>
      <c r="D31" s="81">
        <v>0.52339120370015735</v>
      </c>
      <c r="E31" s="25" t="s">
        <v>55</v>
      </c>
      <c r="F31" s="26" t="s">
        <v>594</v>
      </c>
      <c r="T31" s="36" t="str">
        <f ca="1"/>
        <v>*</v>
      </c>
      <c r="U31" t="s">
        <v>513</v>
      </c>
    </row>
    <row r="32" spans="2:21" x14ac:dyDescent="0.45">
      <c r="B32" s="77">
        <v>77</v>
      </c>
      <c r="C32" s="24">
        <v>44448</v>
      </c>
      <c r="D32" s="81">
        <v>0.43658564814541023</v>
      </c>
      <c r="E32" s="25" t="s">
        <v>55</v>
      </c>
      <c r="F32" s="26" t="s">
        <v>593</v>
      </c>
      <c r="T32" s="36" t="str">
        <f ca="1"/>
        <v>*</v>
      </c>
      <c r="U32" t="s">
        <v>514</v>
      </c>
    </row>
    <row r="33" spans="2:21" x14ac:dyDescent="0.45">
      <c r="B33" s="77">
        <v>76</v>
      </c>
      <c r="C33" s="24">
        <v>44448</v>
      </c>
      <c r="D33" s="81">
        <v>0.37820601851854008</v>
      </c>
      <c r="E33" s="25" t="s">
        <v>55</v>
      </c>
      <c r="F33" s="26" t="s">
        <v>592</v>
      </c>
      <c r="T33" s="36" t="str">
        <f ca="1"/>
        <v>*</v>
      </c>
      <c r="U33" t="s">
        <v>515</v>
      </c>
    </row>
    <row r="34" spans="2:21" x14ac:dyDescent="0.45">
      <c r="B34" s="77">
        <v>75</v>
      </c>
      <c r="C34" s="24">
        <v>44447</v>
      </c>
      <c r="D34" s="81">
        <v>0.79199074074131204</v>
      </c>
      <c r="E34" s="25" t="s">
        <v>55</v>
      </c>
      <c r="F34" s="27" t="s">
        <v>591</v>
      </c>
      <c r="T34" s="36" t="str">
        <f ca="1"/>
        <v>*</v>
      </c>
      <c r="U34" t="s">
        <v>516</v>
      </c>
    </row>
    <row r="35" spans="2:21" x14ac:dyDescent="0.45">
      <c r="B35" s="77">
        <v>74</v>
      </c>
      <c r="C35" s="24">
        <v>44447</v>
      </c>
      <c r="D35" s="81">
        <v>0.38273148148437031</v>
      </c>
      <c r="E35" s="25" t="s">
        <v>55</v>
      </c>
      <c r="F35" s="26" t="s">
        <v>590</v>
      </c>
      <c r="T35" s="36" t="str">
        <f ca="1"/>
        <v>*</v>
      </c>
      <c r="U35" t="s">
        <v>517</v>
      </c>
    </row>
    <row r="36" spans="2:21" x14ac:dyDescent="0.45">
      <c r="B36" s="77">
        <v>73</v>
      </c>
      <c r="C36" s="24">
        <v>44446</v>
      </c>
      <c r="D36" s="81">
        <v>0.57453703703504289</v>
      </c>
      <c r="E36" s="25" t="s">
        <v>55</v>
      </c>
      <c r="F36" s="26" t="s">
        <v>588</v>
      </c>
      <c r="T36" s="36" t="str">
        <f ca="1"/>
        <v>*</v>
      </c>
      <c r="U36" t="s">
        <v>518</v>
      </c>
    </row>
    <row r="37" spans="2:21" x14ac:dyDescent="0.45">
      <c r="B37" s="77">
        <v>72</v>
      </c>
      <c r="C37" s="24">
        <v>44446</v>
      </c>
      <c r="D37" s="81">
        <v>0.474016203705105</v>
      </c>
      <c r="E37" s="25" t="s">
        <v>55</v>
      </c>
      <c r="F37" s="27" t="s">
        <v>587</v>
      </c>
      <c r="T37" s="36" t="str">
        <f ca="1"/>
        <v>*</v>
      </c>
      <c r="U37" t="s">
        <v>519</v>
      </c>
    </row>
    <row r="38" spans="2:21" x14ac:dyDescent="0.45">
      <c r="B38" s="77">
        <v>71</v>
      </c>
      <c r="C38" s="24">
        <v>44445</v>
      </c>
      <c r="D38" s="81">
        <v>0.599050925928168</v>
      </c>
      <c r="E38" s="25" t="s">
        <v>55</v>
      </c>
      <c r="F38" s="26" t="s">
        <v>586</v>
      </c>
      <c r="T38" s="36" t="str">
        <f ca="1"/>
        <v>*</v>
      </c>
      <c r="U38" t="s">
        <v>520</v>
      </c>
    </row>
    <row r="39" spans="2:21" x14ac:dyDescent="0.45">
      <c r="B39" s="77">
        <v>70</v>
      </c>
      <c r="C39" s="24">
        <v>44444</v>
      </c>
      <c r="D39" s="81">
        <v>0.35259259259328246</v>
      </c>
      <c r="E39" s="25" t="s">
        <v>55</v>
      </c>
      <c r="F39" s="26" t="s">
        <v>585</v>
      </c>
      <c r="T39" s="36" t="str">
        <f ca="1"/>
        <v>*</v>
      </c>
      <c r="U39" t="s">
        <v>521</v>
      </c>
    </row>
    <row r="40" spans="2:21" x14ac:dyDescent="0.45">
      <c r="B40" s="77">
        <v>69</v>
      </c>
      <c r="C40" s="24">
        <v>44442</v>
      </c>
      <c r="D40" s="81">
        <v>0.38805555555882165</v>
      </c>
      <c r="E40" s="25" t="s">
        <v>55</v>
      </c>
      <c r="F40" s="26" t="s">
        <v>584</v>
      </c>
      <c r="T40" s="36" t="str">
        <f ca="1"/>
        <v>*</v>
      </c>
      <c r="U40" t="s">
        <v>522</v>
      </c>
    </row>
    <row r="41" spans="2:21" x14ac:dyDescent="0.45">
      <c r="B41" s="77">
        <v>68</v>
      </c>
      <c r="C41" s="24">
        <v>44441</v>
      </c>
      <c r="D41" s="81">
        <v>0.77039351851999527</v>
      </c>
      <c r="E41" s="25" t="s">
        <v>55</v>
      </c>
      <c r="F41" s="26" t="s">
        <v>581</v>
      </c>
    </row>
    <row r="42" spans="2:21" x14ac:dyDescent="0.45">
      <c r="B42" s="77">
        <v>67</v>
      </c>
      <c r="C42" s="24">
        <v>44441</v>
      </c>
      <c r="D42" s="81">
        <v>0.73449074073869269</v>
      </c>
      <c r="E42" s="25" t="s">
        <v>55</v>
      </c>
      <c r="F42" s="26" t="s">
        <v>580</v>
      </c>
    </row>
    <row r="43" spans="2:21" x14ac:dyDescent="0.45">
      <c r="B43" s="77">
        <v>66</v>
      </c>
      <c r="C43" s="24">
        <v>44441</v>
      </c>
      <c r="D43" s="81">
        <v>0.40944444444176042</v>
      </c>
      <c r="E43" s="25" t="s">
        <v>55</v>
      </c>
      <c r="F43" s="26" t="s">
        <v>579</v>
      </c>
    </row>
    <row r="44" spans="2:21" x14ac:dyDescent="0.45">
      <c r="B44" s="77">
        <v>65</v>
      </c>
      <c r="C44" s="24">
        <v>44441</v>
      </c>
      <c r="D44" s="81">
        <v>0.39550925925868796</v>
      </c>
      <c r="E44" s="25" t="s">
        <v>55</v>
      </c>
      <c r="F44" s="26" t="s">
        <v>578</v>
      </c>
    </row>
    <row r="45" spans="2:21" x14ac:dyDescent="0.45">
      <c r="B45" s="77">
        <v>64</v>
      </c>
      <c r="C45" s="24">
        <v>44440</v>
      </c>
      <c r="D45" s="81">
        <v>0.75807870370044839</v>
      </c>
      <c r="E45" s="25" t="s">
        <v>55</v>
      </c>
      <c r="F45" s="26" t="s">
        <v>577</v>
      </c>
    </row>
    <row r="46" spans="2:21" x14ac:dyDescent="0.45">
      <c r="B46" s="77">
        <v>63</v>
      </c>
      <c r="C46" s="24">
        <v>44440</v>
      </c>
      <c r="D46" s="81">
        <v>0.69891203703446081</v>
      </c>
      <c r="E46" s="25" t="s">
        <v>55</v>
      </c>
      <c r="F46" s="26" t="s">
        <v>576</v>
      </c>
    </row>
    <row r="47" spans="2:21" x14ac:dyDescent="0.45">
      <c r="B47" s="77">
        <v>62</v>
      </c>
      <c r="C47" s="24">
        <v>44440</v>
      </c>
      <c r="D47" s="81">
        <v>0.67539351851883112</v>
      </c>
      <c r="E47" s="25" t="s">
        <v>55</v>
      </c>
      <c r="F47" s="26" t="s">
        <v>575</v>
      </c>
    </row>
    <row r="48" spans="2:21" x14ac:dyDescent="0.45">
      <c r="B48" s="77">
        <v>61</v>
      </c>
      <c r="C48" s="24">
        <v>44440</v>
      </c>
      <c r="D48" s="81">
        <v>0.64565972222044365</v>
      </c>
      <c r="E48" s="25" t="s">
        <v>55</v>
      </c>
      <c r="F48" s="26" t="s">
        <v>574</v>
      </c>
    </row>
    <row r="49" spans="2:6" x14ac:dyDescent="0.45">
      <c r="B49" s="77">
        <v>60</v>
      </c>
      <c r="C49" s="24">
        <v>44440</v>
      </c>
      <c r="D49" s="81">
        <v>0.64527777778130258</v>
      </c>
      <c r="E49" s="25" t="s">
        <v>55</v>
      </c>
      <c r="F49" s="26" t="s">
        <v>573</v>
      </c>
    </row>
    <row r="50" spans="2:6" x14ac:dyDescent="0.45">
      <c r="B50" s="77">
        <v>59</v>
      </c>
      <c r="C50" s="24">
        <v>44440</v>
      </c>
      <c r="D50" s="81">
        <v>0.44094907407270512</v>
      </c>
      <c r="E50" s="25" t="s">
        <v>55</v>
      </c>
      <c r="F50" s="26" t="s">
        <v>571</v>
      </c>
    </row>
    <row r="51" spans="2:6" x14ac:dyDescent="0.45">
      <c r="B51" s="77">
        <v>58</v>
      </c>
      <c r="C51" s="24">
        <v>44439</v>
      </c>
      <c r="D51" s="81">
        <v>0.41174768518249039</v>
      </c>
      <c r="E51" s="25" t="s">
        <v>55</v>
      </c>
      <c r="F51" s="26" t="s">
        <v>562</v>
      </c>
    </row>
    <row r="52" spans="2:6" x14ac:dyDescent="0.45">
      <c r="B52" s="77">
        <v>57</v>
      </c>
      <c r="C52" s="24">
        <v>44438</v>
      </c>
      <c r="D52" s="81">
        <v>0.81614583333430346</v>
      </c>
      <c r="E52" s="25" t="s">
        <v>55</v>
      </c>
      <c r="F52" s="26" t="s">
        <v>58</v>
      </c>
    </row>
    <row r="53" spans="2:6" x14ac:dyDescent="0.45">
      <c r="B53" s="77">
        <v>56</v>
      </c>
      <c r="C53" s="24">
        <v>44438</v>
      </c>
      <c r="D53" s="81">
        <v>0.77097222222073469</v>
      </c>
      <c r="E53" s="25" t="s">
        <v>55</v>
      </c>
      <c r="F53" s="26" t="s">
        <v>546</v>
      </c>
    </row>
    <row r="54" spans="2:6" x14ac:dyDescent="0.45">
      <c r="B54" s="77">
        <v>55</v>
      </c>
      <c r="C54" s="24">
        <v>44438</v>
      </c>
      <c r="D54" s="81">
        <v>0.5741319444423425</v>
      </c>
      <c r="E54" s="25" t="s">
        <v>55</v>
      </c>
      <c r="F54" s="26" t="s">
        <v>542</v>
      </c>
    </row>
    <row r="55" spans="2:6" x14ac:dyDescent="0.45">
      <c r="B55" s="77">
        <v>54</v>
      </c>
      <c r="C55" s="24">
        <v>44438</v>
      </c>
      <c r="D55" s="81">
        <v>0.32952546296291985</v>
      </c>
      <c r="E55" s="25" t="s">
        <v>55</v>
      </c>
      <c r="F55" s="26" t="s">
        <v>507</v>
      </c>
    </row>
    <row r="56" spans="2:6" x14ac:dyDescent="0.45">
      <c r="B56" s="77">
        <v>53</v>
      </c>
      <c r="C56" s="24">
        <v>44436</v>
      </c>
      <c r="D56" s="81">
        <v>0.65918981481809169</v>
      </c>
      <c r="E56" s="25" t="s">
        <v>55</v>
      </c>
      <c r="F56" s="26" t="s">
        <v>374</v>
      </c>
    </row>
    <row r="57" spans="2:6" x14ac:dyDescent="0.45">
      <c r="B57" s="77">
        <v>52</v>
      </c>
      <c r="C57" s="24">
        <v>44435</v>
      </c>
      <c r="D57" s="81">
        <v>0.85357638888672227</v>
      </c>
      <c r="E57" s="25" t="s">
        <v>55</v>
      </c>
      <c r="F57" s="27" t="s">
        <v>352</v>
      </c>
    </row>
    <row r="58" spans="2:6" x14ac:dyDescent="0.45">
      <c r="B58" s="77">
        <v>51</v>
      </c>
      <c r="C58" s="24">
        <v>44434</v>
      </c>
      <c r="D58" s="81">
        <v>0.80643518518627388</v>
      </c>
      <c r="E58" s="25" t="s">
        <v>55</v>
      </c>
      <c r="F58" s="26" t="s">
        <v>344</v>
      </c>
    </row>
    <row r="59" spans="2:6" x14ac:dyDescent="0.45">
      <c r="B59" s="77">
        <v>50</v>
      </c>
      <c r="C59" s="24">
        <v>44434</v>
      </c>
      <c r="D59" s="81">
        <v>0.80153935185080627</v>
      </c>
      <c r="E59" s="25" t="s">
        <v>55</v>
      </c>
      <c r="F59" s="26" t="s">
        <v>343</v>
      </c>
    </row>
    <row r="60" spans="2:6" x14ac:dyDescent="0.45">
      <c r="B60" s="77">
        <v>49</v>
      </c>
      <c r="C60" s="24">
        <v>44434</v>
      </c>
      <c r="D60" s="81">
        <v>0.77059027777431766</v>
      </c>
      <c r="E60" s="25" t="s">
        <v>55</v>
      </c>
      <c r="F60" s="26" t="s">
        <v>342</v>
      </c>
    </row>
    <row r="61" spans="2:6" x14ac:dyDescent="0.45">
      <c r="B61" s="77">
        <v>48</v>
      </c>
      <c r="C61" s="24">
        <v>44434</v>
      </c>
      <c r="D61" s="81">
        <v>0.57442129629635019</v>
      </c>
      <c r="E61" s="25" t="s">
        <v>55</v>
      </c>
      <c r="F61" s="27" t="s">
        <v>341</v>
      </c>
    </row>
    <row r="62" spans="2:6" x14ac:dyDescent="0.45">
      <c r="B62" s="77">
        <v>47</v>
      </c>
      <c r="C62" s="24">
        <v>44434</v>
      </c>
      <c r="D62" s="81">
        <v>0.57239583333284827</v>
      </c>
      <c r="E62" s="25" t="s">
        <v>55</v>
      </c>
      <c r="F62" s="26" t="s">
        <v>329</v>
      </c>
    </row>
    <row r="63" spans="2:6" x14ac:dyDescent="0.45">
      <c r="B63" s="77">
        <v>46</v>
      </c>
      <c r="C63" s="24">
        <v>44433</v>
      </c>
      <c r="D63" s="81">
        <v>1.0671296295186039E-2</v>
      </c>
      <c r="E63" s="25" t="s">
        <v>55</v>
      </c>
      <c r="F63" s="26" t="s">
        <v>310</v>
      </c>
    </row>
    <row r="64" spans="2:6" x14ac:dyDescent="0.45">
      <c r="B64" s="77">
        <v>45</v>
      </c>
      <c r="C64" s="24">
        <v>44432</v>
      </c>
      <c r="D64" s="81">
        <v>0.82049768518481869</v>
      </c>
      <c r="E64" s="25" t="s">
        <v>55</v>
      </c>
      <c r="F64" s="26" t="s">
        <v>302</v>
      </c>
    </row>
    <row r="65" spans="2:6" x14ac:dyDescent="0.45">
      <c r="B65" s="77">
        <v>44</v>
      </c>
      <c r="C65" s="24">
        <v>44432</v>
      </c>
      <c r="D65" s="81">
        <v>0.799525462964084</v>
      </c>
      <c r="E65" s="25" t="s">
        <v>55</v>
      </c>
      <c r="F65" s="27" t="s">
        <v>297</v>
      </c>
    </row>
    <row r="66" spans="2:6" x14ac:dyDescent="0.45">
      <c r="B66" s="77">
        <v>43</v>
      </c>
      <c r="C66" s="24">
        <v>44432</v>
      </c>
      <c r="D66" s="81">
        <v>0.43258101851824904</v>
      </c>
      <c r="E66" s="25" t="s">
        <v>55</v>
      </c>
      <c r="F66" s="26" t="s">
        <v>288</v>
      </c>
    </row>
    <row r="67" spans="2:6" x14ac:dyDescent="0.45">
      <c r="B67" s="77">
        <v>42</v>
      </c>
      <c r="C67" s="24">
        <v>44432</v>
      </c>
      <c r="D67" s="81">
        <v>0.40347222222044365</v>
      </c>
      <c r="E67" s="25" t="s">
        <v>55</v>
      </c>
      <c r="F67" s="26" t="s">
        <v>287</v>
      </c>
    </row>
    <row r="68" spans="2:6" x14ac:dyDescent="0.45">
      <c r="B68" s="77">
        <v>41</v>
      </c>
      <c r="C68" s="24">
        <v>44429</v>
      </c>
      <c r="D68" s="81">
        <v>0.79307870370394085</v>
      </c>
      <c r="E68" s="25" t="s">
        <v>55</v>
      </c>
      <c r="F68" s="26" t="s">
        <v>274</v>
      </c>
    </row>
    <row r="69" spans="2:6" x14ac:dyDescent="0.45">
      <c r="B69" s="77">
        <v>40</v>
      </c>
      <c r="C69" s="24">
        <v>44429</v>
      </c>
      <c r="D69" s="81">
        <v>0.49694444444321562</v>
      </c>
      <c r="E69" s="25" t="s">
        <v>55</v>
      </c>
      <c r="F69" s="26" t="s">
        <v>273</v>
      </c>
    </row>
    <row r="70" spans="2:6" x14ac:dyDescent="0.45">
      <c r="B70" s="77">
        <v>39</v>
      </c>
      <c r="C70" s="24">
        <v>44428</v>
      </c>
      <c r="D70" s="81">
        <v>0.52388888888526708</v>
      </c>
      <c r="E70" s="25" t="s">
        <v>55</v>
      </c>
      <c r="F70" s="26" t="s">
        <v>256</v>
      </c>
    </row>
    <row r="71" spans="2:6" x14ac:dyDescent="0.45">
      <c r="B71" s="77">
        <v>38</v>
      </c>
      <c r="C71" s="24">
        <v>44428</v>
      </c>
      <c r="D71" s="81">
        <v>0.37546296296204673</v>
      </c>
      <c r="E71" s="25" t="s">
        <v>55</v>
      </c>
      <c r="F71" s="26" t="s">
        <v>254</v>
      </c>
    </row>
    <row r="72" spans="2:6" x14ac:dyDescent="0.45">
      <c r="B72" s="77">
        <v>37</v>
      </c>
      <c r="C72" s="24">
        <v>44427</v>
      </c>
      <c r="D72" s="81">
        <v>0.80869212962716119</v>
      </c>
      <c r="E72" s="25" t="s">
        <v>55</v>
      </c>
      <c r="F72" s="26" t="s">
        <v>246</v>
      </c>
    </row>
    <row r="73" spans="2:6" x14ac:dyDescent="0.45">
      <c r="B73" s="77">
        <v>36</v>
      </c>
      <c r="C73" s="24">
        <v>44427</v>
      </c>
      <c r="D73" s="81">
        <v>0.74518518518743804</v>
      </c>
      <c r="E73" s="25" t="s">
        <v>55</v>
      </c>
      <c r="F73" s="26" t="s">
        <v>245</v>
      </c>
    </row>
    <row r="74" spans="2:6" x14ac:dyDescent="0.45">
      <c r="B74" s="77">
        <v>35</v>
      </c>
      <c r="C74" s="24">
        <v>44427</v>
      </c>
      <c r="D74" s="81">
        <v>0.51920138888817746</v>
      </c>
      <c r="E74" s="25" t="s">
        <v>55</v>
      </c>
      <c r="F74" s="26" t="s">
        <v>239</v>
      </c>
    </row>
    <row r="75" spans="2:6" x14ac:dyDescent="0.45">
      <c r="B75" s="77">
        <v>34</v>
      </c>
      <c r="C75" s="24">
        <v>44426</v>
      </c>
      <c r="D75" s="81">
        <v>0.84697916666482342</v>
      </c>
      <c r="E75" s="25" t="s">
        <v>55</v>
      </c>
      <c r="F75" s="26" t="s">
        <v>232</v>
      </c>
    </row>
    <row r="76" spans="2:6" x14ac:dyDescent="0.45">
      <c r="B76" s="77">
        <v>33</v>
      </c>
      <c r="C76" s="24">
        <v>44426</v>
      </c>
      <c r="D76" s="81">
        <v>0.84443287036992842</v>
      </c>
      <c r="E76" s="25" t="s">
        <v>55</v>
      </c>
      <c r="F76" s="26" t="s">
        <v>231</v>
      </c>
    </row>
    <row r="77" spans="2:6" x14ac:dyDescent="0.45">
      <c r="B77" s="77">
        <v>32</v>
      </c>
      <c r="C77" s="24">
        <v>44424</v>
      </c>
      <c r="D77" s="81">
        <v>0.93637731481430819</v>
      </c>
      <c r="E77" s="25" t="s">
        <v>55</v>
      </c>
      <c r="F77" s="27" t="s">
        <v>225</v>
      </c>
    </row>
    <row r="78" spans="2:6" x14ac:dyDescent="0.45">
      <c r="B78" s="77">
        <v>31</v>
      </c>
      <c r="C78" s="24">
        <v>44424</v>
      </c>
      <c r="D78" s="81">
        <v>0.49105324073752854</v>
      </c>
      <c r="E78" s="25" t="s">
        <v>55</v>
      </c>
      <c r="F78" s="26" t="s">
        <v>224</v>
      </c>
    </row>
    <row r="79" spans="2:6" x14ac:dyDescent="0.45">
      <c r="B79" s="77">
        <v>30</v>
      </c>
      <c r="C79" s="24">
        <v>44423</v>
      </c>
      <c r="D79" s="81">
        <v>0.49593750000349246</v>
      </c>
      <c r="E79" s="25" t="s">
        <v>55</v>
      </c>
      <c r="F79" s="26" t="s">
        <v>106</v>
      </c>
    </row>
    <row r="80" spans="2:6" x14ac:dyDescent="0.45">
      <c r="B80" s="77">
        <v>29</v>
      </c>
      <c r="C80" s="24">
        <v>44423</v>
      </c>
      <c r="D80" s="81">
        <v>0.437638888892252</v>
      </c>
      <c r="E80" s="25" t="s">
        <v>55</v>
      </c>
      <c r="F80" s="26" t="s">
        <v>56</v>
      </c>
    </row>
    <row r="81" spans="2:6" x14ac:dyDescent="0.45">
      <c r="B81" s="77">
        <v>28</v>
      </c>
      <c r="C81" s="24">
        <v>44423</v>
      </c>
      <c r="D81" s="81">
        <v>0.33465277777577285</v>
      </c>
      <c r="E81" s="25" t="s">
        <v>55</v>
      </c>
      <c r="F81" s="26" t="s">
        <v>57</v>
      </c>
    </row>
    <row r="82" spans="2:6" x14ac:dyDescent="0.45">
      <c r="B82" s="77">
        <v>27</v>
      </c>
      <c r="C82" s="24">
        <v>44421</v>
      </c>
      <c r="D82" s="81">
        <v>0.84150462962861639</v>
      </c>
      <c r="E82" s="25" t="s">
        <v>55</v>
      </c>
      <c r="F82" s="26" t="s">
        <v>58</v>
      </c>
    </row>
    <row r="83" spans="2:6" x14ac:dyDescent="0.45">
      <c r="B83" s="77">
        <v>26</v>
      </c>
      <c r="C83" s="24">
        <v>44421</v>
      </c>
      <c r="D83" s="81">
        <v>0.83098379629518604</v>
      </c>
      <c r="E83" s="25" t="s">
        <v>55</v>
      </c>
      <c r="F83" s="26" t="s">
        <v>59</v>
      </c>
    </row>
    <row r="84" spans="2:6" x14ac:dyDescent="0.45">
      <c r="B84" s="77">
        <v>25</v>
      </c>
      <c r="C84" s="24">
        <v>44421</v>
      </c>
      <c r="D84" s="81">
        <v>0.73097222221986158</v>
      </c>
      <c r="E84" s="25" t="s">
        <v>55</v>
      </c>
      <c r="F84" s="26" t="s">
        <v>60</v>
      </c>
    </row>
    <row r="85" spans="2:6" x14ac:dyDescent="0.45">
      <c r="B85" s="77">
        <v>24</v>
      </c>
      <c r="C85" s="24">
        <v>44421</v>
      </c>
      <c r="D85" s="81">
        <v>0.71106481481547235</v>
      </c>
      <c r="E85" s="25" t="s">
        <v>55</v>
      </c>
      <c r="F85" s="26" t="s">
        <v>61</v>
      </c>
    </row>
    <row r="86" spans="2:6" x14ac:dyDescent="0.45">
      <c r="B86" s="77">
        <v>23</v>
      </c>
      <c r="C86" s="24">
        <v>44420</v>
      </c>
      <c r="D86" s="81">
        <v>0.80428240740729962</v>
      </c>
      <c r="E86" s="25" t="s">
        <v>55</v>
      </c>
      <c r="F86" s="26" t="s">
        <v>62</v>
      </c>
    </row>
    <row r="87" spans="2:6" x14ac:dyDescent="0.45">
      <c r="B87" s="77">
        <v>22</v>
      </c>
      <c r="C87" s="24">
        <v>44420</v>
      </c>
      <c r="D87" s="81">
        <v>0.74781249999796273</v>
      </c>
      <c r="E87" s="25" t="s">
        <v>55</v>
      </c>
      <c r="F87" s="27" t="s">
        <v>63</v>
      </c>
    </row>
    <row r="88" spans="2:6" x14ac:dyDescent="0.45">
      <c r="B88" s="77">
        <v>21</v>
      </c>
      <c r="C88" s="24">
        <v>44419</v>
      </c>
      <c r="D88" s="81">
        <v>0.98854166666569654</v>
      </c>
      <c r="E88" s="25" t="s">
        <v>55</v>
      </c>
      <c r="F88" s="26" t="s">
        <v>64</v>
      </c>
    </row>
    <row r="89" spans="2:6" x14ac:dyDescent="0.45">
      <c r="B89" s="77">
        <v>20</v>
      </c>
      <c r="C89" s="24">
        <v>44419</v>
      </c>
      <c r="D89" s="81">
        <v>0.98135416666627862</v>
      </c>
      <c r="E89" s="25" t="s">
        <v>55</v>
      </c>
      <c r="F89" s="26" t="s">
        <v>65</v>
      </c>
    </row>
    <row r="90" spans="2:6" x14ac:dyDescent="0.45">
      <c r="B90" s="77">
        <v>19</v>
      </c>
      <c r="C90" s="24">
        <v>44419</v>
      </c>
      <c r="D90" s="81">
        <v>0.82271990740991896</v>
      </c>
      <c r="E90" s="25" t="s">
        <v>55</v>
      </c>
      <c r="F90" s="26" t="s">
        <v>66</v>
      </c>
    </row>
    <row r="91" spans="2:6" x14ac:dyDescent="0.45">
      <c r="B91" s="77">
        <v>18</v>
      </c>
      <c r="C91" s="24">
        <v>44419</v>
      </c>
      <c r="D91" s="81">
        <v>0.73975694444379769</v>
      </c>
      <c r="E91" s="25" t="s">
        <v>55</v>
      </c>
      <c r="F91" s="26" t="s">
        <v>67</v>
      </c>
    </row>
    <row r="92" spans="2:6" x14ac:dyDescent="0.45">
      <c r="B92" s="77">
        <v>17</v>
      </c>
      <c r="C92" s="24">
        <v>44419</v>
      </c>
      <c r="D92" s="81">
        <v>0.708356481482042</v>
      </c>
      <c r="E92" s="25" t="s">
        <v>55</v>
      </c>
      <c r="F92" s="26" t="s">
        <v>68</v>
      </c>
    </row>
    <row r="93" spans="2:6" x14ac:dyDescent="0.45">
      <c r="B93" s="77">
        <v>16</v>
      </c>
      <c r="C93" s="24">
        <v>44419</v>
      </c>
      <c r="D93" s="81">
        <v>0.51960648148087785</v>
      </c>
      <c r="E93" s="25" t="s">
        <v>55</v>
      </c>
      <c r="F93" s="26" t="s">
        <v>69</v>
      </c>
    </row>
    <row r="94" spans="2:6" x14ac:dyDescent="0.45">
      <c r="B94" s="77">
        <v>15</v>
      </c>
      <c r="C94" s="24">
        <v>44419</v>
      </c>
      <c r="D94" s="81">
        <v>0.49577546296495711</v>
      </c>
      <c r="E94" s="25" t="s">
        <v>55</v>
      </c>
      <c r="F94" s="27" t="s">
        <v>70</v>
      </c>
    </row>
    <row r="95" spans="2:6" x14ac:dyDescent="0.45">
      <c r="B95" s="77">
        <v>14</v>
      </c>
      <c r="C95" s="24">
        <v>44419</v>
      </c>
      <c r="D95" s="81">
        <v>0.49174768518423662</v>
      </c>
      <c r="E95" s="25" t="s">
        <v>55</v>
      </c>
      <c r="F95" s="26" t="s">
        <v>71</v>
      </c>
    </row>
    <row r="96" spans="2:6" x14ac:dyDescent="0.45">
      <c r="B96" s="77">
        <v>13</v>
      </c>
      <c r="C96" s="24">
        <v>44419</v>
      </c>
      <c r="D96" s="81">
        <v>0.49034722222131677</v>
      </c>
      <c r="E96" s="25" t="s">
        <v>55</v>
      </c>
      <c r="F96" s="26" t="s">
        <v>72</v>
      </c>
    </row>
    <row r="97" spans="2:6" x14ac:dyDescent="0.45">
      <c r="B97" s="77">
        <v>12</v>
      </c>
      <c r="C97" s="24">
        <v>44419</v>
      </c>
      <c r="D97" s="81">
        <v>0.48190972222073469</v>
      </c>
      <c r="E97" s="25" t="s">
        <v>55</v>
      </c>
      <c r="F97" s="26" t="s">
        <v>73</v>
      </c>
    </row>
    <row r="98" spans="2:6" x14ac:dyDescent="0.45">
      <c r="B98" s="77">
        <v>11</v>
      </c>
      <c r="C98" s="24">
        <v>44418</v>
      </c>
      <c r="D98" s="81">
        <v>0.95467592592467554</v>
      </c>
      <c r="E98" s="25" t="s">
        <v>55</v>
      </c>
      <c r="F98" s="27" t="s">
        <v>74</v>
      </c>
    </row>
    <row r="99" spans="2:6" x14ac:dyDescent="0.45">
      <c r="B99" s="77">
        <v>10</v>
      </c>
      <c r="C99" s="24">
        <v>44418</v>
      </c>
      <c r="D99" s="81">
        <v>0.73436342592322035</v>
      </c>
      <c r="E99" s="25" t="s">
        <v>55</v>
      </c>
      <c r="F99" s="27" t="s">
        <v>75</v>
      </c>
    </row>
    <row r="100" spans="2:6" x14ac:dyDescent="0.45">
      <c r="B100" s="77">
        <v>9</v>
      </c>
      <c r="C100" s="24">
        <v>44417</v>
      </c>
      <c r="D100" s="81">
        <v>0.54605324073781958</v>
      </c>
      <c r="E100" s="25" t="s">
        <v>55</v>
      </c>
      <c r="F100" s="26" t="s">
        <v>76</v>
      </c>
    </row>
    <row r="101" spans="2:6" x14ac:dyDescent="0.45">
      <c r="B101" s="77">
        <v>8</v>
      </c>
      <c r="C101" s="24">
        <v>44416</v>
      </c>
      <c r="D101" s="81">
        <v>0.54939814814861165</v>
      </c>
      <c r="E101" s="25" t="s">
        <v>55</v>
      </c>
      <c r="F101" s="26" t="s">
        <v>77</v>
      </c>
    </row>
    <row r="102" spans="2:6" x14ac:dyDescent="0.45">
      <c r="B102" s="77">
        <v>7</v>
      </c>
      <c r="C102" s="24">
        <v>44415</v>
      </c>
      <c r="D102" s="81">
        <v>0.96137731481576338</v>
      </c>
      <c r="E102" s="25" t="s">
        <v>55</v>
      </c>
      <c r="F102" s="26" t="s">
        <v>78</v>
      </c>
    </row>
    <row r="103" spans="2:6" x14ac:dyDescent="0.45">
      <c r="B103" s="77">
        <v>6</v>
      </c>
      <c r="C103" s="24">
        <v>44414</v>
      </c>
      <c r="D103" s="81">
        <v>0.66607638888672227</v>
      </c>
      <c r="E103" s="25" t="s">
        <v>55</v>
      </c>
      <c r="F103" s="27" t="s">
        <v>79</v>
      </c>
    </row>
    <row r="104" spans="2:6" x14ac:dyDescent="0.45">
      <c r="B104" s="77">
        <v>5</v>
      </c>
      <c r="C104" s="24">
        <v>44412</v>
      </c>
      <c r="D104" s="81">
        <v>0.34912037036701804</v>
      </c>
      <c r="E104" s="25" t="s">
        <v>55</v>
      </c>
      <c r="F104" s="27" t="s">
        <v>80</v>
      </c>
    </row>
    <row r="105" spans="2:6" x14ac:dyDescent="0.45">
      <c r="B105" s="77">
        <v>4</v>
      </c>
      <c r="C105" s="24">
        <v>44411</v>
      </c>
      <c r="D105" s="81">
        <v>0.37682870370190358</v>
      </c>
      <c r="E105" s="25" t="s">
        <v>55</v>
      </c>
      <c r="F105" s="26" t="s">
        <v>81</v>
      </c>
    </row>
    <row r="106" spans="2:6" x14ac:dyDescent="0.45">
      <c r="B106" s="77">
        <v>3</v>
      </c>
      <c r="C106" s="24">
        <v>44406</v>
      </c>
      <c r="D106" s="81">
        <v>0.59842592592758592</v>
      </c>
      <c r="E106" s="25" t="s">
        <v>55</v>
      </c>
      <c r="F106" s="26" t="s">
        <v>82</v>
      </c>
    </row>
    <row r="107" spans="2:6" x14ac:dyDescent="0.45">
      <c r="B107" s="77">
        <v>2</v>
      </c>
      <c r="C107" s="24">
        <v>44406</v>
      </c>
      <c r="D107" s="81">
        <v>0.57677083333692281</v>
      </c>
      <c r="E107" s="25" t="s">
        <v>55</v>
      </c>
      <c r="F107" s="27" t="s">
        <v>83</v>
      </c>
    </row>
    <row r="108" spans="2:6" x14ac:dyDescent="0.45">
      <c r="B108" s="28">
        <v>1</v>
      </c>
      <c r="C108" s="29">
        <v>44400</v>
      </c>
      <c r="D108" s="82">
        <v>0.58872685184906004</v>
      </c>
      <c r="E108" s="30" t="s">
        <v>55</v>
      </c>
      <c r="F108" s="31" t="s">
        <v>84</v>
      </c>
    </row>
  </sheetData>
  <sheetProtection sheet="1" objects="1" scenarios="1"/>
  <hyperlinks>
    <hyperlink ref="U4" r:id="rId1" xr:uid="{A2CCB4F3-5D89-421E-85F9-C8C3688A9DE0}"/>
    <hyperlink ref="U5" r:id="rId2" xr:uid="{81628BD5-452E-4AE3-812A-75764BD91489}"/>
    <hyperlink ref="U14" r:id="rId3" xr:uid="{B31BA7A2-75D0-4D84-9CD3-5E9CCF9401DA}"/>
    <hyperlink ref="U16" r:id="rId4" xr:uid="{1C13C3FB-B5DD-4E62-84E7-326E52A215D3}"/>
    <hyperlink ref="U18" r:id="rId5" xr:uid="{4B9BD2AA-EF1A-4212-B41B-0DD825A2890E}"/>
    <hyperlink ref="U20" r:id="rId6" xr:uid="{AAB9C94E-66E4-4B78-B5EE-907DAFDAF12C}"/>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3073" r:id="rId10" name="Button 1">
              <controlPr defaultSize="0" print="0" autoFill="0" autoPict="0" macro="[0]!SaveWorkbookAndExportModules">
                <anchor moveWithCells="1" sizeWithCells="1">
                  <from>
                    <xdr:col>2</xdr:col>
                    <xdr:colOff>581025</xdr:colOff>
                    <xdr:row>0</xdr:row>
                    <xdr:rowOff>171450</xdr:rowOff>
                  </from>
                  <to>
                    <xdr:col>4</xdr:col>
                    <xdr:colOff>895350</xdr:colOff>
                    <xdr:row>3</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42</vt:i4>
      </vt:variant>
    </vt:vector>
  </HeadingPairs>
  <TitlesOfParts>
    <vt:vector size="49" baseType="lpstr">
      <vt:lpstr>Demo</vt:lpstr>
      <vt:lpstr>Col-by-col</vt:lpstr>
      <vt:lpstr>Test</vt:lpstr>
      <vt:lpstr>TestResults</vt:lpstr>
      <vt:lpstr>Performance</vt:lpstr>
      <vt:lpstr>RegExp</vt:lpstr>
      <vt:lpstr>Audit</vt:lpstr>
      <vt:lpstr>Test!CallToCSVRead</vt:lpstr>
      <vt:lpstr>'Col-by-col'!ConvertTypes</vt:lpstr>
      <vt:lpstr>Demo!CSVContents</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Test!NumFailed</vt:lpstr>
      <vt:lpstr>Test!NumPassed</vt:lpstr>
      <vt:lpstr>Test!NumSkipped</vt:lpstr>
      <vt:lpstr>Performance!PasteResultsHere1</vt:lpstr>
      <vt:lpstr>Performance!PasteResultsHere2</vt:lpstr>
      <vt:lpstr>Performance!PasteResultsHere3</vt:lpstr>
      <vt:lpstr>Performance!PasteResultsHere4</vt:lpstr>
      <vt:lpstr>Performance!PasteResultsHere5</vt:lpstr>
      <vt:lpstr>Performance!PasteResultsHere6</vt:lpstr>
      <vt:lpstr>Performance!PasteResultsHere7</vt:lpstr>
      <vt:lpstr>Demo!QuoteAllStrings</vt:lpstr>
      <vt:lpstr>Test!RowNo</vt:lpstr>
      <vt:lpstr>Performance!rxNoNo</vt:lpstr>
      <vt:lpstr>rxNoNo</vt:lpstr>
      <vt:lpstr>Performance!rxNoYes</vt:lpstr>
      <vt:lpstr>rxNoYes</vt:lpstr>
      <vt:lpstr>Performance!rxYesNo</vt:lpstr>
      <vt:lpstr>rxYesNo</vt:lpstr>
      <vt:lpstr>Performance!rxYesYes</vt:lpstr>
      <vt:lpstr>rxYesYes</vt:lpstr>
      <vt:lpstr>Test!TestNo</vt:lpstr>
      <vt:lpstr>Test!TheVBACode</vt:lpstr>
      <vt:lpstr>Performance!TimeStamp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2021-09-23T12:38:10Z</dcterms:modified>
</cp:coreProperties>
</file>