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D24FAFA-F9C5-4316-905F-7CBF0D20F84D}" xr6:coauthVersionLast="47" xr6:coauthVersionMax="47" xr10:uidLastSave="{00000000-0000-0000-0000-000000000000}"/>
  <bookViews>
    <workbookView xWindow="-38498" yWindow="-98" windowWidth="38596" windowHeight="20993"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5)" sheetId="46" r:id="rId10"/>
    <sheet name="Performance (6)" sheetId="48" r:id="rId11"/>
    <sheet name="RegExp" sheetId="11" r:id="rId12"/>
    <sheet name="GIF" sheetId="38" r:id="rId13"/>
    <sheet name="GIF2" sheetId="37" r:id="rId14"/>
    <sheet name="GIF3" sheetId="39" r:id="rId15"/>
    <sheet name="NotRFC4180" sheetId="42" r:id="rId16"/>
    <sheet name="AdHoc" sheetId="43" r:id="rId17"/>
    <sheet name="Audit" sheetId="3"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(5)'!$B$6</definedName>
    <definedName name="JuliaResultsFile" localSheetId="10">'Performance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(5)'!$E$7:$I$7</definedName>
    <definedName name="ParserNames" localSheetId="10">'Performance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(5)'!$E$8:$E$29</definedName>
    <definedName name="PasteResultsHere1" localSheetId="10">'Performance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(5)'!$E$35:$E$55</definedName>
    <definedName name="PasteResultsHere2" localSheetId="10">'Performance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(5)'!$E$62:$E$82</definedName>
    <definedName name="PasteResultsHere3" localSheetId="10">'Performance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(5)'!$E$89:$E$107</definedName>
    <definedName name="PasteResultsHere4" localSheetId="10">'Performance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(5)'!$E$116:$E$129</definedName>
    <definedName name="PasteResultsHere5" localSheetId="10">'Performance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(5)'!$E$143:$E$157</definedName>
    <definedName name="PasteResultsHere6" localSheetId="10">'Performance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(5)'!$E$170:$E$184</definedName>
    <definedName name="PasteResultsHere7" localSheetId="10">'Performance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(5)'!$A$5</definedName>
    <definedName name="TimeStamp" localSheetId="10">'Performance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169" i="46" a="1"/>
  <c r="J169" i="46" s="1"/>
  <c r="E169" i="46" a="1"/>
  <c r="E169" i="46" s="1"/>
  <c r="P160" i="46"/>
  <c r="P159" i="46"/>
  <c r="A143" i="46" a="1"/>
  <c r="A143" i="46" s="1"/>
  <c r="J142" i="46" a="1"/>
  <c r="J142" i="46" s="1"/>
  <c r="E142" i="46" a="1"/>
  <c r="E142" i="46" s="1"/>
  <c r="B129" i="46"/>
  <c r="A129" i="46" s="1"/>
  <c r="B128" i="46"/>
  <c r="A128" i="46" s="1"/>
  <c r="B127" i="46"/>
  <c r="A127" i="46" s="1"/>
  <c r="B126" i="46"/>
  <c r="A126" i="46" s="1"/>
  <c r="B125" i="46"/>
  <c r="A125" i="46" s="1"/>
  <c r="B124" i="46"/>
  <c r="A124" i="46" s="1"/>
  <c r="B123" i="46"/>
  <c r="A123" i="46" s="1"/>
  <c r="B122" i="46"/>
  <c r="A122" i="46" s="1"/>
  <c r="B121" i="46"/>
  <c r="A121" i="46" s="1"/>
  <c r="B120" i="46"/>
  <c r="A120" i="46" s="1"/>
  <c r="B119" i="46"/>
  <c r="A119" i="46" s="1"/>
  <c r="B118" i="46"/>
  <c r="A118" i="46" s="1"/>
  <c r="B117" i="46"/>
  <c r="A117" i="46" s="1"/>
  <c r="B116" i="46"/>
  <c r="A116" i="46" s="1"/>
  <c r="J115" i="46" a="1"/>
  <c r="J115" i="46" s="1"/>
  <c r="E115" i="46" a="1"/>
  <c r="E115" i="46" s="1"/>
  <c r="P110" i="46"/>
  <c r="P109" i="46"/>
  <c r="A107" i="46"/>
  <c r="A106" i="46"/>
  <c r="A105" i="46"/>
  <c r="A104" i="46"/>
  <c r="A103" i="46"/>
  <c r="A102" i="46"/>
  <c r="A101" i="46"/>
  <c r="A100" i="46"/>
  <c r="A99" i="46"/>
  <c r="A98" i="46"/>
  <c r="A97" i="46"/>
  <c r="A96" i="46"/>
  <c r="A95" i="46"/>
  <c r="A94" i="46"/>
  <c r="A93" i="46"/>
  <c r="A92" i="46"/>
  <c r="A91" i="46"/>
  <c r="A90" i="46"/>
  <c r="A89" i="46"/>
  <c r="J88" i="46" a="1"/>
  <c r="J88" i="46" s="1"/>
  <c r="E88" i="46" a="1"/>
  <c r="E88" i="46" s="1"/>
  <c r="G86" i="46"/>
  <c r="P85" i="46"/>
  <c r="G85" i="46"/>
  <c r="P84" i="46"/>
  <c r="B82" i="46"/>
  <c r="A82" i="46" s="1"/>
  <c r="B81" i="46"/>
  <c r="A81" i="46" s="1"/>
  <c r="B80" i="46"/>
  <c r="A80" i="46" s="1"/>
  <c r="B79" i="46"/>
  <c r="A79" i="46" s="1"/>
  <c r="B78" i="46"/>
  <c r="A78" i="46" s="1"/>
  <c r="B77" i="46"/>
  <c r="A77" i="46" s="1"/>
  <c r="B76" i="46"/>
  <c r="A76" i="46" s="1"/>
  <c r="B75" i="46"/>
  <c r="A75" i="46" s="1"/>
  <c r="B74" i="46"/>
  <c r="A74" i="46" s="1"/>
  <c r="B73" i="46"/>
  <c r="A73" i="46" s="1"/>
  <c r="B72" i="46"/>
  <c r="A72" i="46" s="1"/>
  <c r="B71" i="46"/>
  <c r="A71" i="46" s="1"/>
  <c r="B70" i="46"/>
  <c r="A70" i="46" s="1"/>
  <c r="B69" i="46"/>
  <c r="A69" i="46" s="1"/>
  <c r="B68" i="46"/>
  <c r="A68" i="46" s="1"/>
  <c r="B67" i="46"/>
  <c r="A67" i="46" s="1"/>
  <c r="B66" i="46"/>
  <c r="A66" i="46" s="1"/>
  <c r="B65" i="46"/>
  <c r="A65" i="46" s="1"/>
  <c r="B64" i="46"/>
  <c r="A64" i="46" s="1"/>
  <c r="B63" i="46"/>
  <c r="A63" i="46" s="1"/>
  <c r="B62" i="46"/>
  <c r="A62" i="46" s="1"/>
  <c r="J61" i="46" a="1"/>
  <c r="J61" i="46" s="1"/>
  <c r="E61" i="46" a="1"/>
  <c r="E61" i="46" s="1"/>
  <c r="P58" i="46"/>
  <c r="P57" i="46"/>
  <c r="B55" i="46"/>
  <c r="A55" i="46" s="1"/>
  <c r="B54" i="46"/>
  <c r="A54" i="46" s="1"/>
  <c r="B53" i="46"/>
  <c r="A53" i="46" s="1"/>
  <c r="B52" i="46"/>
  <c r="A52" i="46" s="1"/>
  <c r="B51" i="46"/>
  <c r="A51" i="46" s="1"/>
  <c r="B50" i="46"/>
  <c r="A50" i="46" s="1"/>
  <c r="B49" i="46"/>
  <c r="A49" i="46" s="1"/>
  <c r="B48" i="46"/>
  <c r="A48" i="46" s="1"/>
  <c r="B47" i="46"/>
  <c r="A47" i="46" s="1"/>
  <c r="B46" i="46"/>
  <c r="A46" i="46" s="1"/>
  <c r="B45" i="46"/>
  <c r="A45" i="46" s="1"/>
  <c r="B44" i="46"/>
  <c r="A44" i="46" s="1"/>
  <c r="B43" i="46"/>
  <c r="A43" i="46" s="1"/>
  <c r="B42" i="46"/>
  <c r="A42" i="46" s="1"/>
  <c r="B41" i="46"/>
  <c r="A41" i="46" s="1"/>
  <c r="B40" i="46"/>
  <c r="A40" i="46" s="1"/>
  <c r="B39" i="46"/>
  <c r="A39" i="46" s="1"/>
  <c r="B38" i="46"/>
  <c r="A38" i="46" s="1"/>
  <c r="B37" i="46"/>
  <c r="A37" i="46" s="1"/>
  <c r="B36" i="46"/>
  <c r="A36" i="46" s="1"/>
  <c r="B35" i="46"/>
  <c r="A35" i="46" s="1"/>
  <c r="J34" i="46" a="1"/>
  <c r="J34" i="46" s="1"/>
  <c r="E34" i="46" a="1"/>
  <c r="E34" i="46" s="1"/>
  <c r="P32" i="46"/>
  <c r="P31" i="46"/>
  <c r="A29" i="46"/>
  <c r="A28" i="46"/>
  <c r="A27" i="46"/>
  <c r="A26" i="46"/>
  <c r="A25" i="46"/>
  <c r="A24" i="46"/>
  <c r="A23" i="46"/>
  <c r="A22" i="46"/>
  <c r="A21" i="46"/>
  <c r="A20" i="46"/>
  <c r="A19" i="46"/>
  <c r="A18" i="46"/>
  <c r="A17" i="46"/>
  <c r="A16" i="46"/>
  <c r="A15" i="46"/>
  <c r="A14" i="46"/>
  <c r="A13" i="46"/>
  <c r="A12" i="46"/>
  <c r="A11" i="46"/>
  <c r="A10" i="46"/>
  <c r="A9" i="46"/>
  <c r="A8" i="46"/>
  <c r="J7" i="46" a="1"/>
  <c r="J7" i="46" s="1"/>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19" i="42" a="1"/>
  <c r="P47" i="42" a="1"/>
  <c r="P47" i="42" l="1"/>
  <c r="P19" i="42"/>
  <c r="P20" i="42" a="1"/>
  <c r="P30" i="42" a="1"/>
  <c r="P44" i="42" a="1"/>
  <c r="P26" i="42" a="1"/>
  <c r="P25" i="42" a="1"/>
  <c r="P22" i="42" a="1"/>
  <c r="P32" i="42" a="1"/>
  <c r="P35" i="42" a="1"/>
  <c r="P27" i="42" a="1"/>
  <c r="P21" i="42" a="1"/>
  <c r="P28" i="42" a="1"/>
  <c r="P38" i="42" a="1"/>
  <c r="P29" i="42" a="1"/>
  <c r="P24" i="42" a="1"/>
  <c r="P42" i="42" a="1"/>
  <c r="P34" i="42" a="1"/>
  <c r="P33" i="42" a="1"/>
  <c r="P37" i="42" a="1"/>
  <c r="P39" i="42" a="1"/>
  <c r="P46" i="42" a="1"/>
  <c r="P41" i="42" a="1"/>
  <c r="P48" i="42" a="1"/>
  <c r="P31" i="42" a="1"/>
  <c r="P23" i="42" a="1"/>
  <c r="P43" i="42" a="1"/>
  <c r="P45" i="42" a="1"/>
  <c r="P40" i="42" a="1"/>
  <c r="P36"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P63" i="42" a="1"/>
  <c r="Q48" i="42" a="1"/>
  <c r="P49" i="42" a="1"/>
  <c r="Q32" i="42" a="1"/>
  <c r="P66" i="42" a="1"/>
  <c r="Q42" i="42" a="1"/>
  <c r="Q46" i="42" a="1"/>
  <c r="Q25" i="42" a="1"/>
  <c r="Q44" i="42" a="1"/>
  <c r="Q38" i="42" a="1"/>
  <c r="Q43" i="42" a="1"/>
  <c r="P51" i="42" a="1"/>
  <c r="Q40" i="42" a="1"/>
  <c r="P54" i="42" a="1"/>
  <c r="P50" i="42" a="1"/>
  <c r="P65" i="42" a="1"/>
  <c r="Q19" i="42" a="1"/>
  <c r="P64" i="42" a="1"/>
  <c r="Q47" i="42" a="1"/>
  <c r="Q35" i="42" a="1"/>
  <c r="Q45" i="42" a="1"/>
  <c r="Q29" i="42" a="1"/>
  <c r="Q26" i="42" a="1"/>
  <c r="P62" i="42" a="1"/>
  <c r="Q21" i="42" a="1"/>
  <c r="Q34" i="42" a="1"/>
  <c r="Q37" i="42" a="1"/>
  <c r="Q24" i="42" a="1"/>
  <c r="Q31" i="42" a="1"/>
  <c r="Q27" i="42" a="1"/>
  <c r="Q30" i="42" a="1"/>
  <c r="Q39" i="42" a="1"/>
  <c r="P52" i="42" a="1"/>
  <c r="Q41" i="42" a="1"/>
  <c r="Q28" i="42" a="1"/>
  <c r="Q33" i="42" a="1"/>
  <c r="P59" i="42" a="1"/>
  <c r="Q23" i="42" a="1"/>
  <c r="P58" i="42" a="1"/>
  <c r="P55" i="42" a="1"/>
  <c r="P57" i="42" a="1"/>
  <c r="Q22" i="42" a="1"/>
  <c r="P56" i="42" a="1"/>
  <c r="P61" i="42" a="1"/>
  <c r="P53" i="42" a="1"/>
  <c r="P67" i="42" a="1"/>
  <c r="Q36" i="42" a="1"/>
  <c r="Q20" i="42" a="1"/>
  <c r="P60"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66" i="42" a="1"/>
  <c r="O19" i="42" a="1"/>
  <c r="Q58" i="42" a="1"/>
  <c r="Q54" i="42" a="1"/>
  <c r="Q51" i="42" a="1"/>
  <c r="Q53" i="42" a="1"/>
  <c r="Q61" i="42" a="1"/>
  <c r="Q62" i="42" a="1"/>
  <c r="Q60" i="42" a="1"/>
  <c r="Q65" i="42" a="1"/>
  <c r="Q49" i="42" a="1"/>
  <c r="Q55" i="42" a="1"/>
  <c r="Q50" i="42" a="1"/>
  <c r="Q63" i="42" a="1"/>
  <c r="Q52" i="42" a="1"/>
  <c r="Q67" i="42" a="1"/>
  <c r="Q57" i="42" a="1"/>
  <c r="Q56" i="42" a="1"/>
  <c r="Q59" i="42" a="1"/>
  <c r="Q64"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24" i="42" a="1"/>
  <c r="O45" i="42" a="1"/>
  <c r="O66" i="42" a="1"/>
  <c r="O63" i="42" a="1"/>
  <c r="O40" i="42" a="1"/>
  <c r="O48" i="42" a="1"/>
  <c r="O49" i="42" a="1"/>
  <c r="O44" i="42" a="1"/>
  <c r="O37" i="42" a="1"/>
  <c r="O64" i="42" a="1"/>
  <c r="O38" i="42" a="1"/>
  <c r="O31" i="42" a="1"/>
  <c r="O43" i="42" a="1"/>
  <c r="O46" i="42" a="1"/>
  <c r="O20" i="42" a="1"/>
  <c r="O29" i="42" a="1"/>
  <c r="O25" i="42" a="1"/>
  <c r="O56" i="42" a="1"/>
  <c r="O21" i="42" a="1"/>
  <c r="O36" i="42" a="1"/>
  <c r="O26" i="42" a="1"/>
  <c r="O51" i="42" a="1"/>
  <c r="O34" i="42" a="1"/>
  <c r="O23" i="42" a="1"/>
  <c r="O22" i="42" a="1"/>
  <c r="O50" i="42" a="1"/>
  <c r="O30" i="42" a="1"/>
  <c r="O27" i="42" a="1"/>
  <c r="O54" i="42" a="1"/>
  <c r="O41" i="42" a="1"/>
  <c r="O62" i="42" a="1"/>
  <c r="O52" i="42" a="1"/>
  <c r="O59" i="42" a="1"/>
  <c r="O39" i="42" a="1"/>
  <c r="O60" i="42" a="1"/>
  <c r="O65" i="42" a="1"/>
  <c r="O57" i="42" a="1"/>
  <c r="O42" i="42" a="1"/>
  <c r="O28" i="42" a="1"/>
  <c r="O53" i="42" a="1"/>
  <c r="O35" i="42" a="1"/>
  <c r="O67" i="42" a="1"/>
  <c r="O55" i="42" a="1"/>
  <c r="O61" i="42" a="1"/>
  <c r="O47" i="42" a="1"/>
  <c r="O58" i="42" a="1"/>
  <c r="O32" i="42" a="1"/>
  <c r="O33"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D202" i="4" a="1"/>
  <c r="D203"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V8" i="4" a="1"/>
  <c r="C2" i="4" a="1"/>
  <c r="N6" i="1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E17" i="11" a="1"/>
  <c r="L17" i="11" a="1"/>
  <c r="AA15" i="4" a="1"/>
  <c r="B122" i="4" a="1"/>
  <c r="Y15" i="4" a="1"/>
  <c r="E13" i="1" a="1"/>
  <c r="A10" i="39" l="1"/>
  <c r="F2" i="37"/>
  <c r="AA15" i="4"/>
  <c r="AA14" i="4" s="1"/>
  <c r="Y15" i="4"/>
  <c r="L17" i="11"/>
  <c r="E17" i="11"/>
  <c r="B122" i="4"/>
  <c r="E13" i="1"/>
  <c r="AA13" i="4"/>
  <c r="A23" i="39" a="1"/>
  <c r="A13" i="39" a="1"/>
  <c r="J2" i="37" a="1"/>
  <c r="H2" i="37" a="1"/>
  <c r="D17" i="11" a="1"/>
  <c r="I17" i="11" a="1"/>
  <c r="F17" i="11" a="1"/>
  <c r="J17" i="11" a="1"/>
  <c r="C17" i="11" a="1"/>
  <c r="K17" i="11" a="1"/>
  <c r="B166" i="4" a="1"/>
  <c r="B125" i="4" a="1"/>
  <c r="B62" i="4" a="1"/>
  <c r="B211" i="4" a="1"/>
  <c r="B194" i="4" a="1"/>
  <c r="B197" i="4" a="1"/>
  <c r="B106" i="4" a="1"/>
  <c r="B112" i="4" a="1"/>
  <c r="B126" i="4" a="1"/>
  <c r="B90" i="4" a="1"/>
  <c r="B103" i="4" a="1"/>
  <c r="B72" i="4" a="1"/>
  <c r="B21" i="4" a="1"/>
  <c r="B215" i="4" a="1"/>
  <c r="B104" i="4" a="1"/>
  <c r="B132" i="4" a="1"/>
  <c r="B172" i="4" a="1"/>
  <c r="B74" i="4" a="1"/>
  <c r="B176" i="4" a="1"/>
  <c r="B141" i="4" a="1"/>
  <c r="B177" i="4" a="1"/>
  <c r="B168" i="4" a="1"/>
  <c r="B187" i="4" a="1"/>
  <c r="B133" i="4" a="1"/>
  <c r="B32" i="4" a="1"/>
  <c r="B16" i="4" a="1"/>
  <c r="B114" i="4" a="1"/>
  <c r="B113" i="4" a="1"/>
  <c r="B94" i="4" a="1"/>
  <c r="B140" i="4" a="1"/>
  <c r="B93" i="4" a="1"/>
  <c r="B69" i="4" a="1"/>
  <c r="B165" i="4" a="1"/>
  <c r="B191" i="4" a="1"/>
  <c r="B157" i="4" a="1"/>
  <c r="B81" i="4" a="1"/>
  <c r="B37" i="4" a="1"/>
  <c r="B76" i="4" a="1"/>
  <c r="B75" i="4" a="1"/>
  <c r="B22" i="4" a="1"/>
  <c r="B213" i="4" a="1"/>
  <c r="B115" i="4" a="1"/>
  <c r="B204" i="4" a="1"/>
  <c r="B40" i="4" a="1"/>
  <c r="B19" i="4" a="1"/>
  <c r="B193" i="4" a="1"/>
  <c r="B129" i="4" a="1"/>
  <c r="B29" i="4" a="1"/>
  <c r="B149" i="4" a="1"/>
  <c r="B102" i="4" a="1"/>
  <c r="B48" i="4" a="1"/>
  <c r="B150" i="4" a="1"/>
  <c r="B78" i="4" a="1"/>
  <c r="B105" i="4" a="1"/>
  <c r="B178" i="4" a="1"/>
  <c r="B153" i="4" a="1"/>
  <c r="B30" i="4" a="1"/>
  <c r="B198" i="4" a="1"/>
  <c r="B65" i="4" a="1"/>
  <c r="B66" i="4" a="1"/>
  <c r="B47" i="4" a="1"/>
  <c r="B151" i="4" a="1"/>
  <c r="B117" i="4" a="1"/>
  <c r="B83" i="4" a="1"/>
  <c r="B159" i="4" a="1"/>
  <c r="B180" i="4" a="1"/>
  <c r="B25" i="4" a="1"/>
  <c r="B68" i="4" a="1"/>
  <c r="B182" i="4" a="1"/>
  <c r="B116" i="4" a="1"/>
  <c r="B44" i="4" a="1"/>
  <c r="B170" i="4" a="1"/>
  <c r="B33" i="4" a="1"/>
  <c r="B91" i="4" a="1"/>
  <c r="B53" i="4" a="1"/>
  <c r="B160" i="4" a="1"/>
  <c r="B110" i="4" a="1"/>
  <c r="Z15" i="4" a="1"/>
  <c r="B20" i="4" a="1"/>
  <c r="B101" i="4" a="1"/>
  <c r="B23" i="4" a="1"/>
  <c r="B88" i="4" a="1"/>
  <c r="B98" i="4" a="1"/>
  <c r="B17" i="4" a="1"/>
  <c r="B179" i="4" a="1"/>
  <c r="B205" i="4" a="1"/>
  <c r="B118" i="4" a="1"/>
  <c r="B188" i="4" a="1"/>
  <c r="B173" i="4" a="1"/>
  <c r="B190" i="4" a="1"/>
  <c r="B158" i="4" a="1"/>
  <c r="B183" i="4" a="1"/>
  <c r="B46" i="4" a="1"/>
  <c r="B196" i="4" a="1"/>
  <c r="B79" i="4" a="1"/>
  <c r="B171" i="4" a="1"/>
  <c r="B137" i="4" a="1"/>
  <c r="B100" i="4" a="1"/>
  <c r="B138" i="4" a="1"/>
  <c r="B139" i="4" a="1"/>
  <c r="B51" i="4" a="1"/>
  <c r="B136" i="4" a="1"/>
  <c r="B57" i="4" a="1"/>
  <c r="B45" i="4" a="1"/>
  <c r="B152" i="4" a="1"/>
  <c r="B167" i="4" a="1"/>
  <c r="B169" i="4" a="1"/>
  <c r="B208" i="4" a="1"/>
  <c r="B174" i="4" a="1"/>
  <c r="B143" i="4" a="1"/>
  <c r="B128" i="4" a="1"/>
  <c r="B60" i="4" a="1"/>
  <c r="B54" i="4" a="1"/>
  <c r="B27" i="4" a="1"/>
  <c r="B123" i="4" a="1"/>
  <c r="B50" i="4" a="1"/>
  <c r="B154" i="4" a="1"/>
  <c r="B210" i="4" a="1"/>
  <c r="B34" i="4" a="1"/>
  <c r="B134" i="4" a="1"/>
  <c r="B164" i="4" a="1"/>
  <c r="B18" i="4" a="1"/>
  <c r="B56" i="4" a="1"/>
  <c r="B26" i="4" a="1"/>
  <c r="B200" i="4" a="1"/>
  <c r="B86" i="4" a="1"/>
  <c r="B61" i="4" a="1"/>
  <c r="B130" i="4" a="1"/>
  <c r="B144" i="4" a="1"/>
  <c r="B108" i="4" a="1"/>
  <c r="B147" i="4" a="1"/>
  <c r="B84" i="4" a="1"/>
  <c r="B124" i="4" a="1"/>
  <c r="B201" i="4" a="1"/>
  <c r="B99" i="4" a="1"/>
  <c r="B77" i="4" a="1"/>
  <c r="B36" i="4" a="1"/>
  <c r="B212" i="4" a="1"/>
  <c r="B131" i="4" a="1"/>
  <c r="B162" i="4" a="1"/>
  <c r="B148" i="4" a="1"/>
  <c r="B186" i="4" a="1"/>
  <c r="B15" i="4" a="1"/>
  <c r="B107" i="4" a="1"/>
  <c r="B55" i="4" a="1"/>
  <c r="B92" i="4" a="1"/>
  <c r="B39" i="4" a="1"/>
  <c r="B24" i="4" a="1"/>
  <c r="B120" i="4" a="1"/>
  <c r="B155" i="4" a="1"/>
  <c r="B41" i="4" a="1"/>
  <c r="B28" i="4" a="1"/>
  <c r="B189" i="4" a="1"/>
  <c r="B181" i="4" a="1"/>
  <c r="B119" i="4" a="1"/>
  <c r="B70" i="4" a="1"/>
  <c r="B67" i="4" a="1"/>
  <c r="B95" i="4" a="1"/>
  <c r="B38" i="4" a="1"/>
  <c r="B80" i="4" a="1"/>
  <c r="B156" i="4" a="1"/>
  <c r="B97" i="4" a="1"/>
  <c r="B209" i="4" a="1"/>
  <c r="B52" i="4" a="1"/>
  <c r="B71" i="4" a="1"/>
  <c r="B58" i="4" a="1"/>
  <c r="B214" i="4" a="1"/>
  <c r="B111" i="4" a="1"/>
  <c r="B207" i="4" a="1"/>
  <c r="B206" i="4" a="1"/>
  <c r="B161" i="4" a="1"/>
  <c r="B42" i="4" a="1"/>
  <c r="B89" i="4" a="1"/>
  <c r="B142" i="4" a="1"/>
  <c r="B185" i="4" a="1"/>
  <c r="B73" i="4" a="1"/>
  <c r="B163" i="4" a="1"/>
  <c r="B96" i="4" a="1"/>
  <c r="B63" i="4" a="1"/>
  <c r="B145" i="4" a="1"/>
  <c r="B59" i="4" a="1"/>
  <c r="B135" i="4" a="1"/>
  <c r="B175" i="4" a="1"/>
  <c r="B64" i="4" a="1"/>
  <c r="B199" i="4" a="1"/>
  <c r="B85" i="4" a="1"/>
  <c r="B49" i="4" a="1"/>
  <c r="B31" i="4" a="1"/>
  <c r="B109" i="4" a="1"/>
  <c r="B35" i="4" a="1"/>
  <c r="B87" i="4" a="1"/>
  <c r="B146" i="4" a="1"/>
  <c r="B121" i="4" a="1"/>
  <c r="B82" i="4" a="1"/>
  <c r="B127" i="4" a="1"/>
  <c r="B216" i="4" a="1"/>
  <c r="B43"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<sst xmlns="http://schemas.openxmlformats.org/spreadsheetml/2006/main" count="3367" uniqueCount="933">
  <si>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</si>
  <si>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</si>
  <si>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</si>
  <si>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</si>
  <si>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</si>
  <si>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</si>
  <si>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</si>
  <si>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</si>
  <si>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</si>
  <si>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</si>
  <si>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</si>
  <si>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</si>
  <si>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</si>
  <si>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</si>
  <si>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</si>
  <si>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</si>
  <si>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</si>
  <si>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</si>
  <si>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</si>
  <si>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</si>
  <si>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</si>
  <si>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</si>
  <si>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</si>
  <si>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</si>
  <si>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</si>
  <si>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</si>
  <si>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</si>
  <si>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</si>
  <si>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</si>
  <si>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</si>
  <si>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</si>
  <si>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</si>
  <si>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</si>
  <si>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</si>
  <si>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</si>
  <si>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</si>
  <si>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</si>
  <si>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</si>
  <si>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</si>
  <si>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</si>
  <si>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</si>
  <si>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</si>
  <si>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</si>
  <si>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</si>
  <si>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</si>
  <si>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</si>
  <si>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</si>
  <si>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</si>
  <si>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</si>
  <si>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</si>
  <si>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</si>
  <si>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</si>
  <si>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</si>
  <si>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</si>
  <si>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</si>
  <si>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</si>
  <si>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</si>
  <si>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</si>
  <si>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</si>
  <si>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</si>
  <si>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</si>
  <si>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</si>
  <si>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</si>
  <si>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</si>
  <si>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</si>
  <si>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</si>
  <si>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</si>
  <si>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</si>
  <si>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</si>
  <si>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</si>
  <si>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</si>
  <si>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</si>
  <si>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</si>
  <si>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</si>
  <si>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</si>
  <si>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</si>
  <si>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</si>
  <si>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</si>
  <si>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</si>
  <si>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</si>
  <si>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</si>
  <si>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</si>
  <si>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</si>
  <si>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</si>
  <si>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</si>
  <si>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</si>
  <si>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</si>
  <si>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</si>
  <si>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</si>
  <si>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</si>
  <si>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</si>
  <si>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</si>
  <si>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</si>
  <si>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</si>
  <si>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</si>
  <si>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</si>
  <si>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</si>
  <si>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</si>
  <si>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</si>
  <si>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</si>
  <si>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</si>
  <si>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</si>
  <si>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</si>
  <si>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</si>
  <si>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</si>
  <si>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</si>
  <si>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</si>
  <si>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</si>
  <si>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</si>
  <si>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</si>
  <si>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</si>
  <si>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</si>
  <si>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</si>
  <si>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</si>
  <si>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</si>
  <si>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</si>
  <si>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</si>
  <si>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</si>
  <si>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</si>
  <si>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</si>
  <si>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</si>
  <si>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</si>
  <si>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</si>
  <si>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</si>
  <si>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</si>
  <si>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</si>
  <si>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</si>
  <si>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</si>
  <si>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</si>
  <si>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</si>
  <si>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</si>
  <si>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</si>
  <si>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</si>
  <si>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</si>
  <si>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</si>
  <si>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</si>
  <si>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</si>
  <si>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</si>
  <si>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</si>
  <si>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</si>
  <si>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</si>
  <si>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</si>
  <si>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</si>
  <si>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</si>
  <si>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</si>
  <si>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</si>
  <si>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</si>
  <si>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</si>
  <si>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</si>
  <si>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</si>
  <si>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</si>
  <si>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</si>
  <si>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</si>
  <si>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</si>
  <si>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</si>
  <si>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</si>
  <si>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</si>
  <si>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</si>
  <si>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</si>
  <si>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</si>
  <si>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</si>
  <si>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</si>
  <si>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</si>
  <si>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</si>
  <si>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</si>
  <si>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</si>
  <si>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</si>
  <si>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</si>
  <si>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</si>
  <si>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</si>
  <si>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</si>
  <si>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</si>
  <si>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</si>
  <si>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</si>
  <si>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</si>
  <si>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</si>
  <si>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</si>
  <si>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</si>
  <si>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</si>
  <si>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</si>
  <si>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</si>
  <si>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</si>
  <si>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</si>
  <si>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</si>
  <si>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</si>
  <si>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</si>
  <si>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</si>
  <si>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</si>
  <si>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</si>
  <si>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</si>
  <si>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</si>
  <si>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</si>
  <si>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</si>
  <si>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</si>
  <si>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</si>
  <si>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</si>
  <si>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</si>
  <si>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</si>
  <si>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</si>
  <si>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</si>
  <si>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</si>
  <si>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</si>
  <si>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</si>
  <si>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</si>
  <si>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</si>
  <si>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</si>
  <si>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</si>
  <si>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</si>
  <si>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</si>
  <si>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</si>
  <si>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</si>
  <si>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</si>
  <si>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</si>
  <si>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</si>
  <si>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</si>
  <si>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</si>
  <si>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</si>
  <si>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</si>
  <si>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</si>
  <si>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</si>
  <si>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</si>
  <si>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</si>
  <si>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</si>
  <si>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</si>
  <si>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</si>
  <si>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</si>
  <si>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</si>
  <si>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</si>
  <si>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</si>
  <si>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</si>
  <si>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</si>
  <si>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</si>
  <si>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</si>
  <si>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</si>
  <si>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</si>
  <si>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</si>
  <si>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</si>
  <si>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</si>
  <si>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</si>
  <si>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</si>
  <si>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</si>
  <si>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</si>
  <si>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</si>
  <si>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</si>
  <si>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</si>
  <si>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</si>
  <si>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</si>
  <si>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</si>
  <si>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</si>
  <si>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</si>
  <si>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</si>
  <si>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</si>
  <si>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</si>
  <si>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</si>
  <si>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</si>
  <si>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</si>
  <si>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</si>
  <si>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</si>
  <si>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</si>
  <si>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</si>
  <si>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</si>
  <si>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</si>
  <si>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</si>
  <si>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</si>
  <si>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</si>
  <si>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</si>
  <si>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</si>
  <si>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</si>
  <si>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</si>
  <si>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</si>
  <si>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</si>
  <si>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</si>
  <si>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</si>
  <si>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</si>
  <si>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</si>
  <si>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</si>
  <si>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</si>
  <si>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</si>
  <si>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</si>
  <si>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</si>
  <si>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</si>
  <si>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</si>
  <si>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</si>
  <si>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</si>
  <si>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</si>
  <si>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</si>
  <si>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</si>
  <si>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</si>
  <si>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</si>
  <si>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</si>
  <si>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</si>
  <si>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</si>
  <si>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</si>
  <si>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</si>
  <si>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</si>
  <si>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</si>
  <si>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</si>
  <si>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</si>
  <si>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</si>
  <si>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</si>
  <si>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</si>
  <si>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</si>
  <si>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</si>
  <si>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</si>
  <si>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</si>
  <si>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</si>
  <si>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</si>
  <si>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</si>
  <si>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</si>
  <si>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</si>
  <si>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</si>
  <si>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</si>
  <si>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</si>
  <si>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</si>
  <si>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</si>
  <si>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</si>
  <si>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</si>
  <si>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</si>
  <si>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</si>
  <si>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</si>
  <si>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</si>
  <si>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</si>
  <si>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</si>
  <si>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</si>
  <si>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</si>
  <si>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</si>
  <si>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</si>
  <si>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</si>
  <si>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</si>
  <si>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</si>
  <si>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</si>
  <si>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</si>
  <si>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</si>
  <si>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</si>
  <si>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</si>
  <si>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</si>
  <si>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</si>
  <si>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</si>
  <si>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</si>
  <si>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</si>
  <si>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</si>
  <si>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</si>
  <si>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</si>
  <si>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</si>
  <si>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</si>
  <si>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</si>
  <si>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</si>
  <si>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</si>
  <si>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</si>
  <si>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</si>
  <si>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</si>
  <si>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</si>
  <si>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</si>
  <si>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</si>
  <si>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</si>
  <si>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</si>
  <si>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</si>
  <si>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</si>
  <si>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</si>
  <si>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</si>
  <si>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</si>
  <si>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</si>
  <si>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</si>
  <si>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</si>
  <si>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</si>
  <si>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</si>
  <si>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</si>
  <si>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</si>
  <si>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</si>
  <si>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</si>
  <si>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</si>
  <si>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</si>
  <si>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</si>
  <si>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</si>
  <si>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</si>
  <si>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</si>
  <si>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</si>
  <si>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</si>
  <si>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</si>
  <si>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</si>
  <si>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</si>
  <si>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</si>
  <si>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</si>
  <si>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</si>
  <si>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</si>
  <si>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</si>
  <si>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</si>
  <si>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</si>
  <si>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</si>
  <si>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</si>
  <si>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</si>
  <si>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</si>
  <si>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</si>
  <si>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</si>
  <si>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</si>
  <si>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</si>
  <si>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</si>
  <si>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</si>
  <si>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</si>
  <si>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</si>
  <si>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</si>
  <si>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</si>
  <si>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</si>
  <si>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</si>
  <si>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</si>
  <si>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</si>
  <si>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</si>
  <si>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</si>
  <si>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</si>
  <si>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</si>
  <si>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</si>
  <si>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</si>
  <si>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</si>
  <si>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</si>
  <si>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</si>
  <si>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</si>
  <si>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</si>
  <si>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</si>
  <si>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</si>
  <si>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</si>
  <si>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</si>
  <si>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</si>
  <si>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</si>
  <si>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</si>
  <si>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</si>
  <si>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</si>
  <si>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</si>
  <si>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</si>
  <si>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</si>
  <si>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</si>
  <si>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</si>
  <si>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</si>
  <si>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</si>
  <si>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</si>
  <si>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</si>
  <si>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</si>
  <si>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</si>
  <si>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</si>
  <si>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</si>
  <si>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</si>
  <si>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</si>
  <si>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</si>
  <si>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</si>
  <si>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</si>
  <si>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</si>
  <si>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</si>
  <si>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</si>
  <si>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</si>
  <si>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</si>
  <si>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</si>
  <si>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</si>
  <si>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</si>
  <si>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</si>
  <si>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</si>
  <si>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</si>
  <si>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</si>
  <si>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</si>
  <si>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</si>
  <si>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</si>
  <si>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</si>
  <si>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</si>
  <si>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</si>
  <si>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</si>
  <si>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</si>
  <si>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</si>
  <si>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</si>
  <si>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</si>
  <si>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</si>
  <si>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</si>
  <si>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</si>
  <si>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</si>
  <si>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</si>
  <si>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</si>
  <si>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</si>
  <si>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</si>
  <si>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</si>
  <si>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</si>
  <si>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</si>
  <si>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</si>
  <si>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</si>
  <si>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</si>
  <si>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</si>
  <si>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</si>
  <si>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</si>
  <si>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</si>
  <si>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</si>
  <si>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</si>
  <si>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</si>
  <si>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</si>
  <si>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</si>
  <si>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</si>
  <si>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</si>
  <si>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</si>
  <si>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</si>
  <si>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</si>
  <si>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</si>
  <si>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</si>
  <si>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</si>
  <si>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</si>
  <si>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</si>
  <si>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</si>
  <si>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</si>
  <si>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</si>
  <si>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</si>
  <si>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</si>
  <si>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</si>
  <si>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</si>
  <si>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</si>
  <si>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</si>
  <si>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</si>
  <si>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</si>
  <si>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</si>
  <si>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</si>
  <si>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</si>
  <si>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</si>
  <si>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</si>
  <si>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</si>
  <si>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</si>
  <si>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</si>
  <si>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</si>
  <si>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</si>
  <si>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</si>
  <si>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</si>
  <si>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</si>
  <si>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</si>
  <si>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</si>
  <si>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</si>
  <si>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</si>
  <si>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</si>
  <si>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</si>
  <si>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</si>
  <si>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</si>
  <si>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</si>
  <si>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</si>
  <si>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</si>
  <si>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</si>
  <si>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</si>
  <si>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</si>
  <si>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</si>
  <si>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</si>
  <si>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</si>
  <si>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</si>
  <si>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</si>
  <si>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</si>
  <si>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</si>
  <si>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</si>
  <si>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</si>
  <si>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</si>
  <si>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</si>
  <si>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</si>
  <si>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</si>
  <si>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</si>
  <si>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</si>
  <si>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</si>
  <si>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</si>
  <si>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</si>
  <si>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</si>
  <si>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</si>
  <si>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</si>
  <si>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</si>
  <si>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</si>
  <si>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</si>
  <si>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</si>
  <si>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</si>
  <si>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</si>
  <si>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</si>
  <si>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</si>
  <si>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</si>
  <si>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</si>
  <si>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</si>
  <si>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</si>
  <si>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</si>
  <si>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</si>
  <si>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</si>
  <si>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</si>
  <si>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</si>
  <si>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</si>
  <si>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</si>
  <si>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</si>
  <si>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</si>
  <si>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</si>
  <si>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</si>
  <si>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</si>
  <si>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</si>
  <si>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</si>
  <si>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</si>
  <si>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</si>
  <si>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</si>
  <si>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</si>
  <si>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</si>
  <si>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</si>
  <si>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</si>
  <si>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</si>
  <si>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</si>
  <si>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</si>
  <si>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</si>
  <si>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</si>
  <si>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</si>
  <si>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</si>
  <si>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</si>
  <si>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</si>
  <si>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</si>
  <si>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</si>
  <si>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</si>
  <si>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</si>
  <si>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</si>
  <si>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</si>
  <si>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</si>
  <si>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</si>
  <si>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</si>
  <si>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</si>
  <si>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</si>
  <si>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</si>
  <si>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</si>
  <si>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</si>
  <si>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</si>
  <si>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</si>
  <si>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</si>
  <si>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</si>
  <si>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</si>
  <si>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</si>
  <si>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</si>
  <si>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</si>
  <si>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</si>
  <si>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</si>
  <si>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</si>
  <si>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</si>
  <si>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</si>
  <si>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</si>
  <si>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</si>
  <si>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</si>
  <si>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</si>
  <si>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</si>
  <si>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</si>
  <si>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</si>
  <si>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</si>
  <si>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</si>
  <si>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</si>
  <si>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</si>
  <si>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</si>
  <si>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</si>
  <si>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</si>
  <si>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</si>
  <si>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</si>
  <si>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</si>
  <si>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</si>
  <si>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</si>
  <si>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</si>
  <si>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</si>
  <si>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</si>
  <si>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</si>
  <si>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</si>
  <si>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</si>
  <si>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</si>
  <si>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</si>
  <si>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</si>
  <si>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</si>
  <si>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</si>
  <si>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</si>
  <si>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</si>
  <si>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</si>
  <si>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</si>
  <si>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</si>
  <si>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</si>
  <si>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</si>
  <si>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</si>
  <si>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</si>
  <si>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</si>
  <si>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</si>
  <si>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</si>
  <si>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</si>
  <si>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</si>
  <si>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</si>
  <si>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</si>
  <si>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</si>
  <si>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</si>
  <si>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</si>
  <si>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</si>
  <si>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</si>
  <si>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</si>
  <si>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</si>
  <si>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</si>
  <si>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</si>
  <si>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</si>
  <si>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</si>
  <si>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</si>
  <si>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</si>
  <si>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</si>
  <si>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</si>
  <si>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</si>
  <si>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</si>
  <si>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</si>
  <si>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</si>
  <si>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</si>
  <si>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</si>
  <si>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</si>
  <si>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</si>
  <si>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</si>
  <si>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</si>
  <si>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</si>
  <si>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</si>
  <si>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</si>
  <si>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</si>
  <si>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</si>
  <si>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</si>
  <si>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</si>
  <si>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</si>
  <si>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</si>
  <si>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</si>
  <si>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</si>
  <si>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</si>
  <si>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</si>
  <si>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</si>
  <si>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</si>
  <si>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</si>
  <si>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</si>
  <si>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</si>
  <si>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</si>
  <si>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</si>
  <si>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</si>
  <si>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</si>
  <si>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</si>
  <si>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</si>
  <si>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</si>
  <si>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</si>
  <si>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</si>
  <si>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</si>
  <si>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</si>
  <si>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</si>
  <si>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</si>
  <si>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</si>
  <si>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</si>
  <si>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</si>
  <si>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</si>
  <si>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</si>
  <si>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</si>
  <si>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</si>
  <si>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</si>
  <si>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</si>
  <si>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</si>
  <si>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</si>
  <si>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</si>
  <si>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</si>
  <si>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</si>
  <si>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</si>
  <si>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</si>
  <si>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</si>
  <si>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</si>
  <si>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</si>
  <si>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</si>
  <si>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</si>
  <si>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</si>
  <si>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</si>
  <si>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</si>
  <si>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</si>
  <si>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</si>
  <si>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</si>
  <si>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</si>
  <si>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</si>
  <si>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</si>
  <si>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</si>
  <si>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</si>
  <si>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</si>
  <si>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</si>
  <si>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</si>
  <si>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</si>
  <si>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</si>
  <si>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</si>
  <si>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</si>
  <si>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</si>
  <si>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</si>
  <si>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</si>
  <si>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</si>
  <si>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</si>
  <si>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</si>
  <si>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</si>
  <si>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</si>
  <si>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</si>
  <si>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</si>
  <si>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</si>
  <si>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</si>
  <si>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</si>
  <si>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</si>
  <si>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</si>
  <si>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</si>
  <si>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</si>
  <si>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</si>
  <si>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</si>
  <si>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</si>
  <si>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</si>
  <si>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</si>
  <si>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</si>
  <si>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</si>
  <si>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</si>
  <si>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</si>
  <si>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</si>
  <si>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</si>
  <si>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</si>
  <si>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</si>
  <si>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</si>
  <si>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</si>
  <si>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</si>
  <si>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</si>
  <si>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</si>
  <si>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</si>
  <si>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</si>
  <si>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</si>
  <si>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</si>
  <si>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</si>
  <si>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</si>
  <si>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</si>
  <si>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</si>
  <si>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</si>
  <si>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</si>
  <si>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</si>
  <si>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</si>
  <si>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</si>
  <si>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</si>
  <si>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</si>
  <si>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</si>
  <si>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</si>
  <si>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</si>
  <si>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</si>
  <si>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</si>
  <si>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</si>
  <si>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</si>
  <si>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</si>
  <si>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</si>
  <si>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</si>
  <si>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</si>
  <si>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</si>
  <si>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</si>
  <si>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</si>
  <si>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</si>
  <si>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</si>
  <si>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</si>
  <si>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</si>
  <si>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</si>
  <si>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</si>
  <si>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</si>
  <si>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</si>
  <si>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</si>
  <si>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</si>
  <si>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</si>
  <si>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</si>
  <si>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</si>
  <si>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</si>
  <si>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</si>
  <si>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</si>
  <si>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</si>
  <si>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</si>
  <si>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</si>
  <si>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</si>
  <si>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</si>
  <si>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</si>
  <si>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</si>
  <si>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</si>
  <si>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</si>
  <si>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</si>
  <si>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</si>
  <si>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</si>
  <si>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</si>
  <si>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</si>
  <si>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</si>
  <si>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</si>
  <si>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</si>
  <si>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</si>
  <si>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</si>
  <si>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</si>
  <si>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</si>
  <si>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</si>
  <si>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</si>
  <si>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</si>
  <si>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</si>
  <si>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</si>
  <si>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</si>
  <si>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</si>
  <si>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</si>
  <si>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</si>
  <si>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</si>
  <si>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</si>
  <si>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</si>
  <si>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</si>
  <si>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</si>
  <si>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</si>
  <si>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</si>
  <si>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</si>
  <si>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</si>
  <si>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</si>
  <si>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</si>
  <si>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</si>
  <si>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</si>
  <si>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</si>
  <si>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</si>
  <si>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</si>
  <si>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</si>
  <si>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</si>
  <si>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</si>
  <si>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</si>
  <si>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</si>
  <si>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</si>
  <si>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</si>
  <si>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</si>
  <si>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</si>
  <si>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</si>
  <si>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</si>
  <si>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</si>
  <si>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</si>
  <si>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</si>
  <si>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This data generated 08-October-2021 16:28:37</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</si>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</sst>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(5)'!$E$8:$E$29</c:f>
              <c:numCache>
                <c:formatCode>General</c:formatCode>
                <c:ptCount val="22"/>
                <c:pt idx="0">
                  <c:v>1.7002351633951026E-4</c:v>
                </c:pt>
                <c:pt idx="1">
                  <c:v>1.8231084580872062E-4</c:v>
                </c:pt>
                <c:pt idx="2">
                  <c:v>1.7962821171513214E-4</c:v>
                </c:pt>
                <c:pt idx="3">
                  <c:v>2.1980541864024587E-4</c:v>
                </c:pt>
                <c:pt idx="4">
                  <c:v>2.3775491801466704E-4</c:v>
                </c:pt>
                <c:pt idx="5">
                  <c:v>2.3708628883962039E-4</c:v>
                </c:pt>
                <c:pt idx="6">
                  <c:v>2.8541403783513379E-4</c:v>
                </c:pt>
                <c:pt idx="7">
                  <c:v>4.2760035066694273E-4</c:v>
                </c:pt>
                <c:pt idx="8">
                  <c:v>5.8204006447465449E-4</c:v>
                </c:pt>
                <c:pt idx="9">
                  <c:v>9.7445618578595439E-4</c:v>
                </c:pt>
                <c:pt idx="10">
                  <c:v>1.8684749056414591E-3</c:v>
                </c:pt>
                <c:pt idx="11">
                  <c:v>3.3470486164456459E-3</c:v>
                </c:pt>
                <c:pt idx="12">
                  <c:v>6.4788571578088712E-3</c:v>
                </c:pt>
                <c:pt idx="13">
                  <c:v>1.2612595014361384E-2</c:v>
                </c:pt>
                <c:pt idx="14">
                  <c:v>2.5282922112863392E-2</c:v>
                </c:pt>
                <c:pt idx="15">
                  <c:v>5.6455384256770838E-2</c:v>
                </c:pt>
                <c:pt idx="16">
                  <c:v>0.1047920536152659</c:v>
                </c:pt>
                <c:pt idx="17">
                  <c:v>0.21865557272753511</c:v>
                </c:pt>
                <c:pt idx="18">
                  <c:v>0.43090774736523979</c:v>
                </c:pt>
                <c:pt idx="19">
                  <c:v>0.8988886973664596</c:v>
                </c:pt>
                <c:pt idx="20">
                  <c:v>1.7795698640343389</c:v>
                </c:pt>
                <c:pt idx="21">
                  <c:v>3.6803848640352141</c:v>
                </c:pt>
              </c:numCache>
            </c:numRef>
          </c:yVal>
          <c:smooth val="0"/>
          <c:extLst>
            <c:ext xmlns:c16="http://schemas.microsoft.com/office/drawing/2014/chart" uri="{C3380CC4-5D6E-409C-BE32-E72D297353CC}">
              <c16:uniqueId val="{00000000-C4FE-4559-97AC-90BDBD3D9E69}"/>
            </c:ext>
          </c:extLst>
        </c:ser>
        <c:ser>
          <c:idx val="1"/>
          <c:order val="1"/>
          <c:tx>
            <c:strRef>
              <c:f>'Performance (5)'!$F$7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(5)'!$F$8:$F$29</c:f>
              <c:numCache>
                <c:formatCode>General</c:formatCode>
                <c:ptCount val="22"/>
                <c:pt idx="0">
                  <c:v>1.1611669283824154E-4</c:v>
                </c:pt>
                <c:pt idx="1">
                  <c:v>1.2177828586893823E-4</c:v>
                </c:pt>
                <c:pt idx="2">
                  <c:v>1.2236452363434655E-4</c:v>
                </c:pt>
                <c:pt idx="3">
                  <c:v>1.5549931812125245E-4</c:v>
                </c:pt>
                <c:pt idx="4">
                  <c:v>1.4037296046671028E-4</c:v>
                </c:pt>
                <c:pt idx="5">
                  <c:v>1.5705472868655994E-4</c:v>
                </c:pt>
                <c:pt idx="6">
                  <c:v>1.9256456105848336E-4</c:v>
                </c:pt>
                <c:pt idx="7">
                  <c:v>2.8551300766111939E-4</c:v>
                </c:pt>
                <c:pt idx="8">
                  <c:v>4.2632647034965575E-4</c:v>
                </c:pt>
                <c:pt idx="9">
                  <c:v>7.7300354259810823E-4</c:v>
                </c:pt>
                <c:pt idx="10">
                  <c:v>1.5339614449929192E-3</c:v>
                </c:pt>
                <c:pt idx="11">
                  <c:v>2.829179168049215E-3</c:v>
                </c:pt>
                <c:pt idx="12">
                  <c:v>5.151868568077405E-3</c:v>
                </c:pt>
                <c:pt idx="13">
                  <c:v>1.0828065763589318E-2</c:v>
                </c:pt>
                <c:pt idx="14">
                  <c:v>2.1003674116039581E-2</c:v>
                </c:pt>
                <c:pt idx="15">
                  <c:v>4.3556039684128106E-2</c:v>
                </c:pt>
                <c:pt idx="16">
                  <c:v>8.8174521926864646E-2</c:v>
                </c:pt>
                <c:pt idx="17">
                  <c:v>0.17818174334224801</c:v>
                </c:pt>
                <c:pt idx="18">
                  <c:v>0.34968256403218301</c:v>
                </c:pt>
                <c:pt idx="19">
                  <c:v>0.7752030497465936</c:v>
                </c:pt>
                <c:pt idx="20">
                  <c:v>1.4753660140318161</c:v>
                </c:pt>
                <c:pt idx="21">
                  <c:v>3.1290544640301148</c:v>
                </c:pt>
              </c:numCache>
            </c:numRef>
          </c:yVal>
          <c:smooth val="0"/>
          <c:extLst>
            <c:ext xmlns:c16="http://schemas.microsoft.com/office/drawing/2014/chart" uri="{C3380CC4-5D6E-409C-BE32-E72D297353CC}">
              <c16:uniqueId val="{00000001-C4FE-4559-97AC-90BDBD3D9E69}"/>
            </c:ext>
          </c:extLst>
        </c:ser>
        <c:ser>
          <c:idx val="2"/>
          <c:order val="2"/>
          <c:tx>
            <c:strRef>
              <c:f>'Performance (5)'!$G$7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(5)'!$G$8:$G$29</c:f>
              <c:numCache>
                <c:formatCode>General</c:formatCode>
                <c:ptCount val="22"/>
                <c:pt idx="0">
                  <c:v>1.5617533389938544E-3</c:v>
                </c:pt>
                <c:pt idx="1">
                  <c:v>1.677274436045205E-3</c:v>
                </c:pt>
                <c:pt idx="2">
                  <c:v>2.1727505679487373E-3</c:v>
                </c:pt>
                <c:pt idx="3">
                  <c:v>2.6525093270556312E-3</c:v>
                </c:pt>
                <c:pt idx="4">
                  <c:v>1.766872436256776E-3</c:v>
                </c:pt>
                <c:pt idx="5">
                  <c:v>2.005748700007593E-3</c:v>
                </c:pt>
                <c:pt idx="6">
                  <c:v>1.9559607365856645E-3</c:v>
                </c:pt>
                <c:pt idx="7">
                  <c:v>2.2785762293459294E-3</c:v>
                </c:pt>
                <c:pt idx="8">
                  <c:v>2.7522583508145198E-3</c:v>
                </c:pt>
                <c:pt idx="9">
                  <c:v>5.5347711194871918E-3</c:v>
                </c:pt>
                <c:pt idx="10">
                  <c:v>6.0583412441122479E-3</c:v>
                </c:pt>
                <c:pt idx="11">
                  <c:v>1.0534530347806078E-2</c:v>
                </c:pt>
                <c:pt idx="12">
                  <c:v>1.8256436659731951E-2</c:v>
                </c:pt>
                <c:pt idx="13">
                  <c:v>3.4127282399383771E-2</c:v>
                </c:pt>
                <c:pt idx="14">
                  <c:v>6.9441230698591927E-2</c:v>
                </c:pt>
                <c:pt idx="15">
                  <c:v>0.14887966991450599</c:v>
                </c:pt>
                <c:pt idx="16">
                  <c:v>0.26721733245304274</c:v>
                </c:pt>
                <c:pt idx="17">
                  <c:v>0.54357473403207301</c:v>
                </c:pt>
                <c:pt idx="18">
                  <c:v>1.0984628440316655</c:v>
                </c:pt>
                <c:pt idx="19">
                  <c:v>2.2030695306980403</c:v>
                </c:pt>
                <c:pt idx="20">
                  <c:v>4.1319084140354887</c:v>
                </c:pt>
                <c:pt idx="21">
                  <c:v>8.4574336640303152</c:v>
                </c:pt>
              </c:numCache>
            </c:numRef>
          </c:yVal>
          <c:smooth val="0"/>
          <c:extLst>
            <c:ext xmlns:c16="http://schemas.microsoft.com/office/drawing/2014/chart" uri="{C3380CC4-5D6E-409C-BE32-E72D297353CC}">
              <c16:uniqueId val="{00000002-C4FE-4559-97AC-90BDBD3D9E69}"/>
            </c:ext>
          </c:extLst>
        </c:ser>
        <c:ser>
          <c:idx val="3"/>
          <c:order val="3"/>
          <c:tx>
            <c:strRef>
              <c:f>'Performance (5)'!$H$7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(5)'!$H$8:$H$29</c:f>
              <c:numCache>
                <c:formatCode>General</c:formatCode>
                <c:ptCount val="22"/>
                <c:pt idx="0">
                  <c:v>1.1210948374611269E-4</c:v>
                </c:pt>
                <c:pt idx="1">
                  <c:v>1.1490283076825683E-4</c:v>
                </c:pt>
                <c:pt idx="2">
                  <c:v>1.2163204059944597E-4</c:v>
                </c:pt>
                <c:pt idx="3">
                  <c:v>1.3465446737132139E-4</c:v>
                </c:pt>
                <c:pt idx="4">
                  <c:v>1.3345291063790143E-4</c:v>
                </c:pt>
                <c:pt idx="5">
                  <c:v>1.545573453828098E-4</c:v>
                </c:pt>
                <c:pt idx="6">
                  <c:v>1.9562274433554291E-4</c:v>
                </c:pt>
                <c:pt idx="7">
                  <c:v>2.7880091612411868E-4</c:v>
                </c:pt>
                <c:pt idx="8">
                  <c:v>4.208457321290639E-4</c:v>
                </c:pt>
                <c:pt idx="9">
                  <c:v>7.5609989659176566E-4</c:v>
                </c:pt>
                <c:pt idx="10">
                  <c:v>1.4215639748880462E-3</c:v>
                </c:pt>
                <c:pt idx="11">
                  <c:v>2.5757272225014759E-3</c:v>
                </c:pt>
                <c:pt idx="12">
                  <c:v>4.881365301538613E-3</c:v>
                </c:pt>
                <c:pt idx="13">
                  <c:v>9.7467215368861916E-3</c:v>
                </c:pt>
                <c:pt idx="14">
                  <c:v>1.9356204958620754E-2</c:v>
                </c:pt>
                <c:pt idx="15">
                  <c:v>4.5066873942025396E-2</c:v>
                </c:pt>
                <c:pt idx="16">
                  <c:v>8.4885343692975623E-2</c:v>
                </c:pt>
                <c:pt idx="17">
                  <c:v>0.17335227092866437</c:v>
                </c:pt>
                <c:pt idx="18">
                  <c:v>0.48208040039560229</c:v>
                </c:pt>
                <c:pt idx="19">
                  <c:v>1.3275784140328242</c:v>
                </c:pt>
                <c:pt idx="20">
                  <c:v>3.7691738640292085</c:v>
                </c:pt>
                <c:pt idx="21">
                  <c:v>11.956744664022619</c:v>
                </c:pt>
              </c:numCache>
            </c:numRef>
          </c:yVal>
          <c:smooth val="0"/>
          <c:extLst>
            <c:ext xmlns:c16="http://schemas.microsoft.com/office/drawing/2014/chart" uri="{C3380CC4-5D6E-409C-BE32-E72D297353CC}">
              <c16:uniqueId val="{00000003-C4FE-4559-97AC-90BDBD3D9E69}"/>
            </c:ext>
          </c:extLst>
        </c:ser>
        <c:ser>
          <c:idx val="4"/>
          <c:order val="4"/>
          <c:tx>
            <c:strRef>
              <c:f>'Performance (5)'!$I$7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(5)'!$I$8:$I$29</c:f>
              <c:numCache>
                <c:formatCode>General</c:formatCode>
                <c:ptCount val="22"/>
                <c:pt idx="0">
                  <c:v>2.8244767529453168E-4</c:v>
                </c:pt>
                <c:pt idx="1">
                  <c:v>2.760222881554979E-4</c:v>
                </c:pt>
                <c:pt idx="2">
                  <c:v>3.1855032179865838E-4</c:v>
                </c:pt>
                <c:pt idx="3">
                  <c:v>2.8330082745858294E-4</c:v>
                </c:pt>
                <c:pt idx="4">
                  <c:v>2.8604459454029021E-4</c:v>
                </c:pt>
                <c:pt idx="5">
                  <c:v>2.8997788763597743E-4</c:v>
                </c:pt>
                <c:pt idx="6">
                  <c:v>2.9610777746343173E-4</c:v>
                </c:pt>
                <c:pt idx="7">
                  <c:v>3.0035605187373078E-4</c:v>
                </c:pt>
                <c:pt idx="8">
                  <c:v>2.8299913992208318E-4</c:v>
                </c:pt>
                <c:pt idx="9">
                  <c:v>3.064768448129007E-4</c:v>
                </c:pt>
                <c:pt idx="10">
                  <c:v>3.6158161846072071E-4</c:v>
                </c:pt>
                <c:pt idx="11">
                  <c:v>5.0293272216101685E-4</c:v>
                </c:pt>
                <c:pt idx="12">
                  <c:v>9.5835629516813727E-4</c:v>
                </c:pt>
                <c:pt idx="13">
                  <c:v>1.5078978296984525E-3</c:v>
                </c:pt>
                <c:pt idx="14">
                  <c:v>2.788521494269512E-3</c:v>
                </c:pt>
                <c:pt idx="15">
                  <c:v>4.3385816392453799E-3</c:v>
                </c:pt>
                <c:pt idx="16">
                  <c:v>7.7774896556740214E-3</c:v>
                </c:pt>
                <c:pt idx="17">
                  <c:v>1.6581122066553239E-2</c:v>
                </c:pt>
                <c:pt idx="18">
                  <c:v>3.0925762291160636E-2</c:v>
                </c:pt>
                <c:pt idx="19">
                  <c:v>6.2228233510918093E-2</c:v>
                </c:pt>
                <c:pt idx="20">
                  <c:v>0.13415156007387022</c:v>
                </c:pt>
                <c:pt idx="21">
                  <c:v>0.2786047677256443</c:v>
                </c:pt>
              </c:numCache>
            </c:numRef>
          </c:yVal>
          <c:smooth val="0"/>
          <c:extLst>
            <c:ext xmlns:c16="http://schemas.microsoft.com/office/drawing/2014/chart" uri="{C3380CC4-5D6E-409C-BE32-E72D297353CC}">
              <c16:uniqueId val="{00000004-C4FE-4559-97AC-90BDBD3D9E69}"/>
            </c:ext>
          </c:extLst>
        </c:ser>
        <c:dLbls>
          <c:showLegendKey val="0"/>
          <c:showVal val="0"/>
          <c:showCatName val="0"/>
          <c:showSerName val="0"/>
          <c:showPercent val="0"/>
          <c:showBubbleSize val="0"/>
        </c:dLbls>
        <c:axId val="1619844751"/>
        <c:axId val="1619834767"/>
      </c:scatterChart>
      <c:valAx>
        <c:axId val="161984475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4767"/>
        <c:crosses val="autoZero"/>
        <c:crossBetween val="midCat"/>
      </c:valAx>
      <c:valAx>
        <c:axId val="16198347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4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(5)'!$E$34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(5)'!$E$35:$E$55</c:f>
              <c:numCache>
                <c:formatCode>General</c:formatCode>
                <c:ptCount val="21"/>
                <c:pt idx="0">
                  <c:v>1.7372014291102788E-4</c:v>
                </c:pt>
                <c:pt idx="1">
                  <c:v>1.7924207824550502E-4</c:v>
                </c:pt>
                <c:pt idx="2">
                  <c:v>1.8287799552087005E-4</c:v>
                </c:pt>
                <c:pt idx="3">
                  <c:v>1.9958112284941635E-4</c:v>
                </c:pt>
                <c:pt idx="4">
                  <c:v>2.2738941413482291E-4</c:v>
                </c:pt>
                <c:pt idx="5">
                  <c:v>3.063595920022901E-4</c:v>
                </c:pt>
                <c:pt idx="6">
                  <c:v>4.1849421041911149E-4</c:v>
                </c:pt>
                <c:pt idx="7">
                  <c:v>5.7756274755379198E-4</c:v>
                </c:pt>
                <c:pt idx="8">
                  <c:v>9.7572330144213271E-4</c:v>
                </c:pt>
                <c:pt idx="9">
                  <c:v>1.753011181893519E-3</c:v>
                </c:pt>
                <c:pt idx="10">
                  <c:v>3.3628140656707193E-3</c:v>
                </c:pt>
                <c:pt idx="11">
                  <c:v>6.8468540320032155E-3</c:v>
                </c:pt>
                <c:pt idx="12">
                  <c:v>1.3263000902030107E-2</c:v>
                </c:pt>
                <c:pt idx="13">
                  <c:v>3.3025699558335571E-2</c:v>
                </c:pt>
                <c:pt idx="14">
                  <c:v>5.4311386612694898E-2</c:v>
                </c:pt>
                <c:pt idx="15">
                  <c:v>0.12455414208062916</c:v>
                </c:pt>
                <c:pt idx="16">
                  <c:v>0.23810474022250236</c:v>
                </c:pt>
                <c:pt idx="17">
                  <c:v>0.47420422766767589</c:v>
                </c:pt>
                <c:pt idx="18">
                  <c:v>0.92102626403252019</c:v>
                </c:pt>
                <c:pt idx="19">
                  <c:v>1.8528191973638766</c:v>
                </c:pt>
                <c:pt idx="20">
                  <c:v>3.5912374140257368</c:v>
                </c:pt>
              </c:numCache>
            </c:numRef>
          </c:yVal>
          <c:smooth val="0"/>
          <c:extLst>
            <c:ext xmlns:c16="http://schemas.microsoft.com/office/drawing/2014/chart" uri="{C3380CC4-5D6E-409C-BE32-E72D297353CC}">
              <c16:uniqueId val="{00000000-3063-47BF-BFF4-450235DB74DC}"/>
            </c:ext>
          </c:extLst>
        </c:ser>
        <c:ser>
          <c:idx val="1"/>
          <c:order val="1"/>
          <c:tx>
            <c:strRef>
              <c:f>'Performance (5)'!$F$34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(5)'!$F$35:$F$55</c:f>
              <c:numCache>
                <c:formatCode>General</c:formatCode>
                <c:ptCount val="21"/>
                <c:pt idx="0">
                  <c:v>1.1774485687520008E-4</c:v>
                </c:pt>
                <c:pt idx="1">
                  <c:v>1.2221762757799772E-4</c:v>
                </c:pt>
                <c:pt idx="2">
                  <c:v>1.2730258071055948E-4</c:v>
                </c:pt>
                <c:pt idx="3">
                  <c:v>1.3923436797311727E-4</c:v>
                </c:pt>
                <c:pt idx="4">
                  <c:v>1.6697344935155317E-4</c:v>
                </c:pt>
                <c:pt idx="5">
                  <c:v>2.1822642758054749E-4</c:v>
                </c:pt>
                <c:pt idx="6">
                  <c:v>2.9375067826092449E-4</c:v>
                </c:pt>
                <c:pt idx="7">
                  <c:v>4.6690793697889179E-4</c:v>
                </c:pt>
                <c:pt idx="8">
                  <c:v>8.1012689940875254E-4</c:v>
                </c:pt>
                <c:pt idx="9">
                  <c:v>1.5858666426335783E-3</c:v>
                </c:pt>
                <c:pt idx="10">
                  <c:v>2.8621936764957347E-3</c:v>
                </c:pt>
                <c:pt idx="11">
                  <c:v>5.6718537028346942E-3</c:v>
                </c:pt>
                <c:pt idx="12">
                  <c:v>1.2835919416618062E-2</c:v>
                </c:pt>
                <c:pt idx="13">
                  <c:v>2.3571742435701204E-2</c:v>
                </c:pt>
                <c:pt idx="14">
                  <c:v>5.6516541559998711E-2</c:v>
                </c:pt>
                <c:pt idx="15">
                  <c:v>0.10694735977664271</c:v>
                </c:pt>
                <c:pt idx="16">
                  <c:v>0.20585370403240713</c:v>
                </c:pt>
                <c:pt idx="17">
                  <c:v>0.41119814864799442</c:v>
                </c:pt>
                <c:pt idx="18">
                  <c:v>0.82146599260400188</c:v>
                </c:pt>
                <c:pt idx="19">
                  <c:v>1.6164357890315941</c:v>
                </c:pt>
                <c:pt idx="20">
                  <c:v>3.3928790140357803</c:v>
                </c:pt>
              </c:numCache>
            </c:numRef>
          </c:yVal>
          <c:smooth val="0"/>
          <c:extLst>
            <c:ext xmlns:c16="http://schemas.microsoft.com/office/drawing/2014/chart" uri="{C3380CC4-5D6E-409C-BE32-E72D297353CC}">
              <c16:uniqueId val="{00000001-3063-47BF-BFF4-450235DB74DC}"/>
            </c:ext>
          </c:extLst>
        </c:ser>
        <c:ser>
          <c:idx val="2"/>
          <c:order val="2"/>
          <c:tx>
            <c:strRef>
              <c:f>'Performance (5)'!$G$34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(5)'!$G$35:$G$55</c:f>
              <c:numCache>
                <c:formatCode>General</c:formatCode>
                <c:ptCount val="21"/>
                <c:pt idx="0">
                  <c:v>1.7606880602674718E-3</c:v>
                </c:pt>
                <c:pt idx="1">
                  <c:v>1.7386451555167295E-3</c:v>
                </c:pt>
                <c:pt idx="2">
                  <c:v>1.7622421791020728E-3</c:v>
                </c:pt>
                <c:pt idx="3">
                  <c:v>1.755121517030001E-3</c:v>
                </c:pt>
                <c:pt idx="4">
                  <c:v>1.7892518596461979E-3</c:v>
                </c:pt>
                <c:pt idx="5">
                  <c:v>2.289246409239019E-3</c:v>
                </c:pt>
                <c:pt idx="6">
                  <c:v>2.0462654687801408E-3</c:v>
                </c:pt>
                <c:pt idx="7">
                  <c:v>2.3313530923074347E-3</c:v>
                </c:pt>
                <c:pt idx="8">
                  <c:v>3.006166983807422E-3</c:v>
                </c:pt>
                <c:pt idx="9">
                  <c:v>4.3739100039864925E-3</c:v>
                </c:pt>
                <c:pt idx="10">
                  <c:v>6.7004285092249916E-3</c:v>
                </c:pt>
                <c:pt idx="11">
                  <c:v>1.1602908811570292E-2</c:v>
                </c:pt>
                <c:pt idx="12">
                  <c:v>2.2270677809768224E-2</c:v>
                </c:pt>
                <c:pt idx="13">
                  <c:v>4.080668435721102E-2</c:v>
                </c:pt>
                <c:pt idx="14">
                  <c:v>8.121217370936766E-2</c:v>
                </c:pt>
                <c:pt idx="15">
                  <c:v>0.16130587693479731</c:v>
                </c:pt>
                <c:pt idx="16">
                  <c:v>0.30035313462029212</c:v>
                </c:pt>
                <c:pt idx="17">
                  <c:v>0.57292406403147533</c:v>
                </c:pt>
                <c:pt idx="18">
                  <c:v>1.1933981440320267</c:v>
                </c:pt>
                <c:pt idx="19">
                  <c:v>2.3163669640333358</c:v>
                </c:pt>
                <c:pt idx="20">
                  <c:v>4.5230440640311924</c:v>
                </c:pt>
              </c:numCache>
            </c:numRef>
          </c:yVal>
          <c:smooth val="0"/>
          <c:extLst>
            <c:ext xmlns:c16="http://schemas.microsoft.com/office/drawing/2014/chart" uri="{C3380CC4-5D6E-409C-BE32-E72D297353CC}">
              <c16:uniqueId val="{00000002-3063-47BF-BFF4-450235DB74DC}"/>
            </c:ext>
          </c:extLst>
        </c:ser>
        <c:ser>
          <c:idx val="3"/>
          <c:order val="3"/>
          <c:tx>
            <c:strRef>
              <c:f>'Performance (5)'!$H$34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(5)'!$H$35:$H$55</c:f>
              <c:numCache>
                <c:formatCode>General</c:formatCode>
                <c:ptCount val="21"/>
                <c:pt idx="0">
                  <c:v>1.150536872565283E-4</c:v>
                </c:pt>
                <c:pt idx="1">
                  <c:v>1.1712576685744645E-4</c:v>
                </c:pt>
                <c:pt idx="2">
                  <c:v>1.2415239517136187E-4</c:v>
                </c:pt>
                <c:pt idx="3">
                  <c:v>1.3595676087669497E-4</c:v>
                </c:pt>
                <c:pt idx="4">
                  <c:v>1.6546383961302529E-4</c:v>
                </c:pt>
                <c:pt idx="5">
                  <c:v>2.1608223848499722E-4</c:v>
                </c:pt>
                <c:pt idx="6">
                  <c:v>2.9150377467334628E-4</c:v>
                </c:pt>
                <c:pt idx="7">
                  <c:v>4.6623315590122344E-4</c:v>
                </c:pt>
                <c:pt idx="8">
                  <c:v>8.1738833183390774E-4</c:v>
                </c:pt>
                <c:pt idx="9">
                  <c:v>1.5448347826200776E-3</c:v>
                </c:pt>
                <c:pt idx="10">
                  <c:v>2.9995375896929295E-3</c:v>
                </c:pt>
                <c:pt idx="11">
                  <c:v>5.8430385349218595E-3</c:v>
                </c:pt>
                <c:pt idx="12">
                  <c:v>1.2086677075481446E-2</c:v>
                </c:pt>
                <c:pt idx="13">
                  <c:v>2.5394751341606816E-2</c:v>
                </c:pt>
                <c:pt idx="14">
                  <c:v>6.1408406714955496E-2</c:v>
                </c:pt>
                <c:pt idx="15">
                  <c:v>0.12069918546087174</c:v>
                </c:pt>
                <c:pt idx="16">
                  <c:v>0.23911720212759838</c:v>
                </c:pt>
                <c:pt idx="17">
                  <c:v>0.48686495494031157</c:v>
                </c:pt>
                <c:pt idx="18">
                  <c:v>1.060355124034605</c:v>
                </c:pt>
                <c:pt idx="19">
                  <c:v>2.5159824140296321</c:v>
                </c:pt>
                <c:pt idx="20">
                  <c:v>6.0658539640221631</c:v>
                </c:pt>
              </c:numCache>
            </c:numRef>
          </c:yVal>
          <c:smooth val="0"/>
          <c:extLst>
            <c:ext xmlns:c16="http://schemas.microsoft.com/office/drawing/2014/chart" uri="{C3380CC4-5D6E-409C-BE32-E72D297353CC}">
              <c16:uniqueId val="{00000003-3063-47BF-BFF4-450235DB74DC}"/>
            </c:ext>
          </c:extLst>
        </c:ser>
        <c:ser>
          <c:idx val="4"/>
          <c:order val="4"/>
          <c:tx>
            <c:strRef>
              <c:f>'Performance (5)'!$I$34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(5)'!$I$35:$I$55</c:f>
              <c:numCache>
                <c:formatCode>General</c:formatCode>
                <c:ptCount val="21"/>
                <c:pt idx="0">
                  <c:v>3.357080872744072E-4</c:v>
                </c:pt>
                <c:pt idx="1">
                  <c:v>2.8834520610431489E-4</c:v>
                </c:pt>
                <c:pt idx="2">
                  <c:v>2.7289350869024712E-4</c:v>
                </c:pt>
                <c:pt idx="3">
                  <c:v>2.7905215985396916E-4</c:v>
                </c:pt>
                <c:pt idx="4">
                  <c:v>2.8819749100103038E-4</c:v>
                </c:pt>
                <c:pt idx="5">
                  <c:v>2.8667856552095055E-4</c:v>
                </c:pt>
                <c:pt idx="6">
                  <c:v>2.7282209129325967E-4</c:v>
                </c:pt>
                <c:pt idx="7">
                  <c:v>3.0261114025515465E-4</c:v>
                </c:pt>
                <c:pt idx="8">
                  <c:v>3.9238811493469715E-4</c:v>
                </c:pt>
                <c:pt idx="9">
                  <c:v>4.1012246944803059E-4</c:v>
                </c:pt>
                <c:pt idx="10">
                  <c:v>5.1903967558525126E-4</c:v>
                </c:pt>
                <c:pt idx="11">
                  <c:v>7.0999641022358357E-4</c:v>
                </c:pt>
                <c:pt idx="12">
                  <c:v>1.1205515686239329E-3</c:v>
                </c:pt>
                <c:pt idx="13">
                  <c:v>2.2167750786852005E-3</c:v>
                </c:pt>
                <c:pt idx="14">
                  <c:v>4.2835440435438988E-3</c:v>
                </c:pt>
                <c:pt idx="15">
                  <c:v>7.6015664689956667E-3</c:v>
                </c:pt>
                <c:pt idx="16">
                  <c:v>1.4198209486545542E-2</c:v>
                </c:pt>
                <c:pt idx="17">
                  <c:v>2.8890216424806218E-2</c:v>
                </c:pt>
                <c:pt idx="18">
                  <c:v>6.1371712719446497E-2</c:v>
                </c:pt>
                <c:pt idx="19">
                  <c:v>0.11159366568503556</c:v>
                </c:pt>
                <c:pt idx="20">
                  <c:v>0.24123175854348633</c:v>
                </c:pt>
              </c:numCache>
            </c:numRef>
          </c:yVal>
          <c:smooth val="0"/>
          <c:extLst>
            <c:ext xmlns:c16="http://schemas.microsoft.com/office/drawing/2014/chart" uri="{C3380CC4-5D6E-409C-BE32-E72D297353CC}">
              <c16:uniqueId val="{00000004-3063-47BF-BFF4-450235DB74DC}"/>
            </c:ext>
          </c:extLst>
        </c:ser>
        <c:dLbls>
          <c:showLegendKey val="0"/>
          <c:showVal val="0"/>
          <c:showCatName val="0"/>
          <c:showSerName val="0"/>
          <c:showPercent val="0"/>
          <c:showBubbleSize val="0"/>
        </c:dLbls>
        <c:axId val="1619837263"/>
        <c:axId val="1619843503"/>
      </c:scatterChart>
      <c:valAx>
        <c:axId val="161983726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3503"/>
        <c:crosses val="autoZero"/>
        <c:crossBetween val="midCat"/>
      </c:valAx>
      <c:valAx>
        <c:axId val="16198435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7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(5)'!$E$61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(5)'!$E$62:$E$82</c:f>
              <c:numCache>
                <c:formatCode>General</c:formatCode>
                <c:ptCount val="21"/>
                <c:pt idx="0">
                  <c:v>1.8541295054612391E-4</c:v>
                </c:pt>
                <c:pt idx="1">
                  <c:v>1.8677460669494175E-4</c:v>
                </c:pt>
                <c:pt idx="2">
                  <c:v>1.9589579741993723E-4</c:v>
                </c:pt>
                <c:pt idx="3">
                  <c:v>2.1734921072343822E-4</c:v>
                </c:pt>
                <c:pt idx="4">
                  <c:v>2.7128800756928196E-4</c:v>
                </c:pt>
                <c:pt idx="5">
                  <c:v>3.281574893190758E-4</c:v>
                </c:pt>
                <c:pt idx="6">
                  <c:v>5.9247392421523206E-4</c:v>
                </c:pt>
                <c:pt idx="7">
                  <c:v>7.9336890965928228E-4</c:v>
                </c:pt>
                <c:pt idx="8">
                  <c:v>1.3361474950870195E-3</c:v>
                </c:pt>
                <c:pt idx="9">
                  <c:v>2.4162274525457257E-3</c:v>
                </c:pt>
                <c:pt idx="10">
                  <c:v>4.7536431947126498E-3</c:v>
                </c:pt>
                <c:pt idx="11">
                  <c:v>9.2842922323505463E-3</c:v>
                </c:pt>
                <c:pt idx="12">
                  <c:v>2.197680920739865E-2</c:v>
                </c:pt>
                <c:pt idx="13">
                  <c:v>4.2620007252344168E-2</c:v>
                </c:pt>
                <c:pt idx="14">
                  <c:v>8.1789944677170226E-2</c:v>
                </c:pt>
                <c:pt idx="15">
                  <c:v>0.16003509528219265</c:v>
                </c:pt>
                <c:pt idx="16">
                  <c:v>0.34492221736573891</c:v>
                </c:pt>
                <c:pt idx="17">
                  <c:v>0.63626525153223235</c:v>
                </c:pt>
                <c:pt idx="18">
                  <c:v>1.4134225890316074</c:v>
                </c:pt>
                <c:pt idx="19">
                  <c:v>2.9313750640299174</c:v>
                </c:pt>
                <c:pt idx="20">
                  <c:v>5.3145593640306386</c:v>
                </c:pt>
              </c:numCache>
            </c:numRef>
          </c:yVal>
          <c:smooth val="0"/>
          <c:extLst>
            <c:ext xmlns:c16="http://schemas.microsoft.com/office/drawing/2014/chart" uri="{C3380CC4-5D6E-409C-BE32-E72D297353CC}">
              <c16:uniqueId val="{00000000-85D2-4C3F-97FB-65C295C8B237}"/>
            </c:ext>
          </c:extLst>
        </c:ser>
        <c:ser>
          <c:idx val="1"/>
          <c:order val="1"/>
          <c:tx>
            <c:strRef>
              <c:f>'Performance (5)'!$F$61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(5)'!$F$62:$F$82</c:f>
              <c:numCache>
                <c:formatCode>General</c:formatCode>
                <c:ptCount val="21"/>
                <c:pt idx="0">
                  <c:v>1.2608399015601049E-4</c:v>
                </c:pt>
                <c:pt idx="1">
                  <c:v>1.333156994116333E-4</c:v>
                </c:pt>
                <c:pt idx="2">
                  <c:v>1.4200924650229377E-4</c:v>
                </c:pt>
                <c:pt idx="3">
                  <c:v>1.5964655756117E-4</c:v>
                </c:pt>
                <c:pt idx="4">
                  <c:v>1.999542250854973E-4</c:v>
                </c:pt>
                <c:pt idx="5">
                  <c:v>2.7616706606988596E-4</c:v>
                </c:pt>
                <c:pt idx="6">
                  <c:v>4.9328385613952653E-4</c:v>
                </c:pt>
                <c:pt idx="7">
                  <c:v>7.1166966094906832E-4</c:v>
                </c:pt>
                <c:pt idx="8">
                  <c:v>1.286084760873014E-3</c:v>
                </c:pt>
                <c:pt idx="9">
                  <c:v>2.4770880637747161E-3</c:v>
                </c:pt>
                <c:pt idx="10">
                  <c:v>4.845807775933221E-3</c:v>
                </c:pt>
                <c:pt idx="11">
                  <c:v>9.779409824565299E-3</c:v>
                </c:pt>
                <c:pt idx="12">
                  <c:v>2.1716846716022847E-2</c:v>
                </c:pt>
                <c:pt idx="13">
                  <c:v>4.2244300166354463E-2</c:v>
                </c:pt>
                <c:pt idx="14">
                  <c:v>8.4569610698639927E-2</c:v>
                </c:pt>
                <c:pt idx="15">
                  <c:v>0.16068771715709854</c:v>
                </c:pt>
                <c:pt idx="16">
                  <c:v>0.33770209069957147</c:v>
                </c:pt>
                <c:pt idx="17">
                  <c:v>0.74863515153220839</c:v>
                </c:pt>
                <c:pt idx="18">
                  <c:v>1.4448142140295304</c:v>
                </c:pt>
                <c:pt idx="19">
                  <c:v>2.9588492140260412</c:v>
                </c:pt>
                <c:pt idx="20">
                  <c:v>5.583984164034983</c:v>
                </c:pt>
              </c:numCache>
            </c:numRef>
          </c:yVal>
          <c:smooth val="0"/>
          <c:extLst>
            <c:ext xmlns:c16="http://schemas.microsoft.com/office/drawing/2014/chart" uri="{C3380CC4-5D6E-409C-BE32-E72D297353CC}">
              <c16:uniqueId val="{00000001-85D2-4C3F-97FB-65C295C8B237}"/>
            </c:ext>
          </c:extLst>
        </c:ser>
        <c:ser>
          <c:idx val="2"/>
          <c:order val="2"/>
          <c:tx>
            <c:strRef>
              <c:f>'Performance (5)'!$G$61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(5)'!$G$62:$G$82</c:f>
              <c:numCache>
                <c:formatCode>General</c:formatCode>
                <c:ptCount val="21"/>
                <c:pt idx="0">
                  <c:v>1.844363402834183E-3</c:v>
                </c:pt>
                <c:pt idx="1">
                  <c:v>1.9175168984870725E-3</c:v>
                </c:pt>
                <c:pt idx="2">
                  <c:v>2.2146001332438471E-3</c:v>
                </c:pt>
                <c:pt idx="3">
                  <c:v>2.1120797456837858E-3</c:v>
                </c:pt>
                <c:pt idx="4">
                  <c:v>2.5261973990849461E-3</c:v>
                </c:pt>
                <c:pt idx="5">
                  <c:v>2.9808101490808045E-3</c:v>
                </c:pt>
                <c:pt idx="6">
                  <c:v>4.571362751122068E-3</c:v>
                </c:pt>
                <c:pt idx="7">
                  <c:v>6.4227073482071547E-3</c:v>
                </c:pt>
                <c:pt idx="8">
                  <c:v>1.1418830470346003E-2</c:v>
                </c:pt>
                <c:pt idx="9">
                  <c:v>1.9947358852693556E-2</c:v>
                </c:pt>
                <c:pt idx="10">
                  <c:v>3.9769096571629907E-2</c:v>
                </c:pt>
                <c:pt idx="11">
                  <c:v>7.4051712561610444E-2</c:v>
                </c:pt>
                <c:pt idx="12">
                  <c:v>0.15967770153202845</c:v>
                </c:pt>
                <c:pt idx="13">
                  <c:v>0.30128142873762176</c:v>
                </c:pt>
                <c:pt idx="14">
                  <c:v>0.61967047514327611</c:v>
                </c:pt>
                <c:pt idx="15">
                  <c:v>1.1584679840335512</c:v>
                </c:pt>
                <c:pt idx="16">
                  <c:v>2.3742715307006113</c:v>
                </c:pt>
                <c:pt idx="17">
                  <c:v>4.6332265140313309</c:v>
                </c:pt>
                <c:pt idx="18">
                  <c:v>9.6322169640275312</c:v>
                </c:pt>
                <c:pt idx="19">
                  <c:v>19.62626626403063</c:v>
                </c:pt>
                <c:pt idx="20">
                  <c:v>40.603153964033034</c:v>
                </c:pt>
              </c:numCache>
            </c:numRef>
          </c:yVal>
          <c:smooth val="0"/>
          <c:extLst>
            <c:ext xmlns:c16="http://schemas.microsoft.com/office/drawing/2014/chart" uri="{C3380CC4-5D6E-409C-BE32-E72D297353CC}">
              <c16:uniqueId val="{00000002-85D2-4C3F-97FB-65C295C8B237}"/>
            </c:ext>
          </c:extLst>
        </c:ser>
        <c:ser>
          <c:idx val="3"/>
          <c:order val="3"/>
          <c:tx>
            <c:strRef>
              <c:f>'Performance (5)'!$H$61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(5)'!$H$62:$H$82</c:f>
              <c:numCache>
                <c:formatCode>General</c:formatCode>
                <c:ptCount val="21"/>
                <c:pt idx="0">
                  <c:v>1.191572478726458E-4</c:v>
                </c:pt>
                <c:pt idx="1">
                  <c:v>1.2316650027227377E-4</c:v>
                </c:pt>
                <c:pt idx="2">
                  <c:v>1.2929722337383658E-4</c:v>
                </c:pt>
                <c:pt idx="3">
                  <c:v>1.4908651808988725E-4</c:v>
                </c:pt>
                <c:pt idx="4">
                  <c:v>1.8708053813097625E-4</c:v>
                </c:pt>
                <c:pt idx="5">
                  <c:v>2.6702142553912129E-4</c:v>
                </c:pt>
                <c:pt idx="6">
                  <c:v>3.6047215993525674E-4</c:v>
                </c:pt>
                <c:pt idx="7">
                  <c:v>5.8293049440805037E-4</c:v>
                </c:pt>
                <c:pt idx="8">
                  <c:v>1.074913977944993E-3</c:v>
                </c:pt>
                <c:pt idx="9">
                  <c:v>1.9923434884360552E-3</c:v>
                </c:pt>
                <c:pt idx="10">
                  <c:v>3.9803531156660096E-3</c:v>
                </c:pt>
                <c:pt idx="11">
                  <c:v>7.7592937994430547E-3</c:v>
                </c:pt>
                <c:pt idx="12">
                  <c:v>1.7778023606471589E-2</c:v>
                </c:pt>
                <c:pt idx="13">
                  <c:v>3.489487305974337E-2</c:v>
                </c:pt>
                <c:pt idx="14">
                  <c:v>7.1731319746345584E-2</c:v>
                </c:pt>
                <c:pt idx="15">
                  <c:v>0.1467705011749495</c:v>
                </c:pt>
                <c:pt idx="16">
                  <c:v>0.30212991697267355</c:v>
                </c:pt>
                <c:pt idx="17">
                  <c:v>0.73647356403185193</c:v>
                </c:pt>
                <c:pt idx="18">
                  <c:v>2.0398800640337056</c:v>
                </c:pt>
                <c:pt idx="19">
                  <c:v>6.0133217640336722</c:v>
                </c:pt>
                <c:pt idx="20">
                  <c:v>20.962398964032683</c:v>
                </c:pt>
              </c:numCache>
            </c:numRef>
          </c:yVal>
          <c:smooth val="0"/>
          <c:extLst>
            <c:ext xmlns:c16="http://schemas.microsoft.com/office/drawing/2014/chart" uri="{C3380CC4-5D6E-409C-BE32-E72D297353CC}">
              <c16:uniqueId val="{00000003-85D2-4C3F-97FB-65C295C8B237}"/>
            </c:ext>
          </c:extLst>
        </c:ser>
        <c:ser>
          <c:idx val="4"/>
          <c:order val="4"/>
          <c:tx>
            <c:strRef>
              <c:f>'Performance (5)'!$I$61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(5)'!$I$62:$I$82</c:f>
              <c:numCache>
                <c:formatCode>General</c:formatCode>
                <c:ptCount val="21"/>
                <c:pt idx="0">
                  <c:v>2.6347535892412658E-4</c:v>
                </c:pt>
                <c:pt idx="1">
                  <c:v>2.4745825564355774E-4</c:v>
                </c:pt>
                <c:pt idx="2">
                  <c:v>2.4639351036644455E-4</c:v>
                </c:pt>
                <c:pt idx="3">
                  <c:v>2.5655631647260812E-4</c:v>
                </c:pt>
                <c:pt idx="4">
                  <c:v>2.5739102182022606E-4</c:v>
                </c:pt>
                <c:pt idx="5">
                  <c:v>2.7995089143323989E-4</c:v>
                </c:pt>
                <c:pt idx="6">
                  <c:v>2.7470500777435579E-4</c:v>
                </c:pt>
                <c:pt idx="7">
                  <c:v>2.8507328715803173E-4</c:v>
                </c:pt>
                <c:pt idx="8">
                  <c:v>3.1941815278971591E-4</c:v>
                </c:pt>
                <c:pt idx="9">
                  <c:v>4.4936946400883746E-4</c:v>
                </c:pt>
                <c:pt idx="10">
                  <c:v>6.0156676756239797E-4</c:v>
                </c:pt>
                <c:pt idx="11">
                  <c:v>7.5819002588387995E-4</c:v>
                </c:pt>
                <c:pt idx="12">
                  <c:v>1.148096203269555E-3</c:v>
                </c:pt>
                <c:pt idx="13">
                  <c:v>2.8491751684935201E-3</c:v>
                </c:pt>
                <c:pt idx="14">
                  <c:v>4.6737388879222914E-3</c:v>
                </c:pt>
                <c:pt idx="15">
                  <c:v>8.4555928433719188E-3</c:v>
                </c:pt>
                <c:pt idx="16">
                  <c:v>1.4874616412952468E-2</c:v>
                </c:pt>
                <c:pt idx="17">
                  <c:v>3.2745297482875961E-2</c:v>
                </c:pt>
                <c:pt idx="18">
                  <c:v>6.1335130005272645E-2</c:v>
                </c:pt>
                <c:pt idx="19">
                  <c:v>0.12018413686190964</c:v>
                </c:pt>
                <c:pt idx="20">
                  <c:v>0.31799366772748805</c:v>
                </c:pt>
              </c:numCache>
            </c:numRef>
          </c:yVal>
          <c:smooth val="0"/>
          <c:extLst>
            <c:ext xmlns:c16="http://schemas.microsoft.com/office/drawing/2014/chart" uri="{C3380CC4-5D6E-409C-BE32-E72D297353CC}">
              <c16:uniqueId val="{00000004-85D2-4C3F-97FB-65C295C8B237}"/>
            </c:ext>
          </c:extLst>
        </c:ser>
        <c:dLbls>
          <c:showLegendKey val="0"/>
          <c:showVal val="0"/>
          <c:showCatName val="0"/>
          <c:showSerName val="0"/>
          <c:showPercent val="0"/>
          <c:showBubbleSize val="0"/>
        </c:dLbls>
        <c:axId val="1619840175"/>
        <c:axId val="1619838927"/>
      </c:scatterChart>
      <c:valAx>
        <c:axId val="1619840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8927"/>
        <c:crosses val="autoZero"/>
        <c:crossBetween val="midCat"/>
      </c:valAx>
      <c:valAx>
        <c:axId val="16198389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(5)'!$E$88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(5)'!$E$89:$E$107</c:f>
              <c:numCache>
                <c:formatCode>General</c:formatCode>
                <c:ptCount val="19"/>
                <c:pt idx="0">
                  <c:v>2.1473478980318922E-4</c:v>
                </c:pt>
                <c:pt idx="1">
                  <c:v>2.2805035834863263E-4</c:v>
                </c:pt>
                <c:pt idx="2">
                  <c:v>2.7596933913588245E-4</c:v>
                </c:pt>
                <c:pt idx="3">
                  <c:v>3.5636742674820113E-4</c:v>
                </c:pt>
                <c:pt idx="4">
                  <c:v>5.1663577135711858E-4</c:v>
                </c:pt>
                <c:pt idx="5">
                  <c:v>8.7078167802777785E-4</c:v>
                </c:pt>
                <c:pt idx="6">
                  <c:v>1.5572561520721855E-3</c:v>
                </c:pt>
                <c:pt idx="7">
                  <c:v>2.9051318434094747E-3</c:v>
                </c:pt>
                <c:pt idx="8">
                  <c:v>5.6896675587258276E-3</c:v>
                </c:pt>
                <c:pt idx="9">
                  <c:v>1.1263327320289567E-2</c:v>
                </c:pt>
                <c:pt idx="10">
                  <c:v>2.3931814271248433E-2</c:v>
                </c:pt>
                <c:pt idx="11">
                  <c:v>6.5131466629321358E-2</c:v>
                </c:pt>
                <c:pt idx="12">
                  <c:v>0.11156956180986707</c:v>
                </c:pt>
                <c:pt idx="13">
                  <c:v>0.22304488577082263</c:v>
                </c:pt>
                <c:pt idx="14">
                  <c:v>0.44011971403249622</c:v>
                </c:pt>
                <c:pt idx="15">
                  <c:v>0.85683744736541256</c:v>
                </c:pt>
                <c:pt idx="16">
                  <c:v>1.7886813306966762</c:v>
                </c:pt>
                <c:pt idx="17">
                  <c:v>3.6231086640268684</c:v>
                </c:pt>
                <c:pt idx="18">
                  <c:v>7.2906760640266937</c:v>
                </c:pt>
              </c:numCache>
            </c:numRef>
          </c:yVal>
          <c:smooth val="0"/>
          <c:extLst>
            <c:ext xmlns:c16="http://schemas.microsoft.com/office/drawing/2014/chart" uri="{C3380CC4-5D6E-409C-BE32-E72D297353CC}">
              <c16:uniqueId val="{00000000-02E3-45C7-A734-D8AD5DEB64DA}"/>
            </c:ext>
          </c:extLst>
        </c:ser>
        <c:ser>
          <c:idx val="1"/>
          <c:order val="1"/>
          <c:tx>
            <c:strRef>
              <c:f>'Performance (5)'!$F$88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(5)'!$F$89:$F$107</c:f>
              <c:numCache>
                <c:formatCode>General</c:formatCode>
                <c:ptCount val="19"/>
                <c:pt idx="0">
                  <c:v>1.4198312609110526E-4</c:v>
                </c:pt>
                <c:pt idx="1">
                  <c:v>1.7160092879725308E-4</c:v>
                </c:pt>
                <c:pt idx="2">
                  <c:v>1.8759714684313348E-4</c:v>
                </c:pt>
                <c:pt idx="3">
                  <c:v>2.6261782684689378E-4</c:v>
                </c:pt>
                <c:pt idx="4">
                  <c:v>3.9971881517369918E-4</c:v>
                </c:pt>
                <c:pt idx="5">
                  <c:v>6.6943642016237736E-4</c:v>
                </c:pt>
                <c:pt idx="6">
                  <c:v>1.2132072271202887E-3</c:v>
                </c:pt>
                <c:pt idx="7">
                  <c:v>2.3011756609778058E-3</c:v>
                </c:pt>
                <c:pt idx="8">
                  <c:v>4.5957962307177861E-3</c:v>
                </c:pt>
                <c:pt idx="9">
                  <c:v>9.35237674226508E-3</c:v>
                </c:pt>
                <c:pt idx="10">
                  <c:v>1.8946506456231294E-2</c:v>
                </c:pt>
                <c:pt idx="11">
                  <c:v>3.9456221512387354E-2</c:v>
                </c:pt>
                <c:pt idx="12">
                  <c:v>9.5880148937693088E-2</c:v>
                </c:pt>
                <c:pt idx="13">
                  <c:v>0.17375793299752068</c:v>
                </c:pt>
                <c:pt idx="14">
                  <c:v>0.36372739260313808</c:v>
                </c:pt>
                <c:pt idx="15">
                  <c:v>0.75699134974724025</c:v>
                </c:pt>
                <c:pt idx="16">
                  <c:v>1.4708712640326767</c:v>
                </c:pt>
                <c:pt idx="17">
                  <c:v>3.0902020140361044</c:v>
                </c:pt>
                <c:pt idx="18">
                  <c:v>6.5738716640276023</c:v>
                </c:pt>
              </c:numCache>
            </c:numRef>
          </c:yVal>
          <c:smooth val="0"/>
          <c:extLst>
            <c:ext xmlns:c16="http://schemas.microsoft.com/office/drawing/2014/chart" uri="{C3380CC4-5D6E-409C-BE32-E72D297353CC}">
              <c16:uniqueId val="{00000001-02E3-45C7-A734-D8AD5DEB64DA}"/>
            </c:ext>
          </c:extLst>
        </c:ser>
        <c:ser>
          <c:idx val="2"/>
          <c:order val="2"/>
          <c:tx>
            <c:strRef>
              <c:f>'Performance (5)'!$G$88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(5)'!$G$89:$G$107</c:f>
              <c:numCache>
                <c:formatCode>General</c:formatCode>
                <c:ptCount val="19"/>
                <c:pt idx="0">
                  <c:v>1.8882028956370997E-3</c:v>
                </c:pt>
                <c:pt idx="1">
                  <c:v>1.8143235514774473E-3</c:v>
                </c:pt>
                <c:pt idx="2">
                  <c:v>1.8743807676155904E-3</c:v>
                </c:pt>
                <c:pt idx="3">
                  <c:v>2.0527145054408656E-3</c:v>
                </c:pt>
                <c:pt idx="4">
                  <c:v>2.5531931005744147E-3</c:v>
                </c:pt>
                <c:pt idx="5">
                  <c:v>2.7728920319995084E-3</c:v>
                </c:pt>
                <c:pt idx="6">
                  <c:v>3.7551264380190608E-3</c:v>
                </c:pt>
                <c:pt idx="7">
                  <c:v>5.6760008083932088E-3</c:v>
                </c:pt>
                <c:pt idx="8">
                  <c:v>9.6682050378105594E-3</c:v>
                </c:pt>
                <c:pt idx="9">
                  <c:v>1.7945200949596757E-2</c:v>
                </c:pt>
                <c:pt idx="10">
                  <c:v>3.5564538500094084E-2</c:v>
                </c:pt>
                <c:pt idx="11">
                  <c:v>7.0299589031855944E-2</c:v>
                </c:pt>
                <c:pt idx="12">
                  <c:v>0.14081825292079056</c:v>
                </c:pt>
                <c:pt idx="13">
                  <c:v>0.26290601403226072</c:v>
                </c:pt>
                <c:pt idx="14">
                  <c:v>0.54354135403255976</c:v>
                </c:pt>
                <c:pt idx="15">
                  <c:v>1.0674095640336518</c:v>
                </c:pt>
                <c:pt idx="16">
                  <c:v>2.146159930701752</c:v>
                </c:pt>
                <c:pt idx="17">
                  <c:v>4.0840542640303381</c:v>
                </c:pt>
                <c:pt idx="18">
                  <c:v>8.558099864030293</c:v>
                </c:pt>
              </c:numCache>
            </c:numRef>
          </c:yVal>
          <c:smooth val="0"/>
          <c:extLst>
            <c:ext xmlns:c16="http://schemas.microsoft.com/office/drawing/2014/chart" uri="{C3380CC4-5D6E-409C-BE32-E72D297353CC}">
              <c16:uniqueId val="{00000002-02E3-45C7-A734-D8AD5DEB64DA}"/>
            </c:ext>
          </c:extLst>
        </c:ser>
        <c:ser>
          <c:idx val="3"/>
          <c:order val="3"/>
          <c:tx>
            <c:strRef>
              <c:f>'Performance (5)'!$H$88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(5)'!$H$89:$H$107</c:f>
              <c:numCache>
                <c:formatCode>General</c:formatCode>
                <c:ptCount val="19"/>
                <c:pt idx="0">
                  <c:v>1.3962414993526161E-4</c:v>
                </c:pt>
                <c:pt idx="1">
                  <c:v>1.4266308736679233E-4</c:v>
                </c:pt>
                <c:pt idx="2">
                  <c:v>1.730401790850868E-4</c:v>
                </c:pt>
                <c:pt idx="3">
                  <c:v>2.3550980225430103E-4</c:v>
                </c:pt>
                <c:pt idx="4">
                  <c:v>3.7986214739360325E-4</c:v>
                </c:pt>
                <c:pt idx="5">
                  <c:v>5.8632815431801063E-4</c:v>
                </c:pt>
                <c:pt idx="6">
                  <c:v>1.0548612518644352E-3</c:v>
                </c:pt>
                <c:pt idx="7">
                  <c:v>1.9935183702642174E-3</c:v>
                </c:pt>
                <c:pt idx="8">
                  <c:v>4.0148987586905993E-3</c:v>
                </c:pt>
                <c:pt idx="9">
                  <c:v>7.8753783627093996E-3</c:v>
                </c:pt>
                <c:pt idx="10">
                  <c:v>1.6768705838013691E-2</c:v>
                </c:pt>
                <c:pt idx="11">
                  <c:v>4.0447626128850653E-2</c:v>
                </c:pt>
                <c:pt idx="12">
                  <c:v>8.4286314031891574E-2</c:v>
                </c:pt>
                <c:pt idx="13">
                  <c:v>0.18427444617484542</c:v>
                </c:pt>
                <c:pt idx="14">
                  <c:v>0.35601165069860524</c:v>
                </c:pt>
                <c:pt idx="15">
                  <c:v>0.70964926403167816</c:v>
                </c:pt>
                <c:pt idx="16">
                  <c:v>1.4106787390314921</c:v>
                </c:pt>
                <c:pt idx="17">
                  <c:v>2.7801244640300053</c:v>
                </c:pt>
                <c:pt idx="18">
                  <c:v>6.1295408640376179</c:v>
                </c:pt>
              </c:numCache>
            </c:numRef>
          </c:yVal>
          <c:smooth val="0"/>
          <c:extLst>
            <c:ext xmlns:c16="http://schemas.microsoft.com/office/drawing/2014/chart" uri="{C3380CC4-5D6E-409C-BE32-E72D297353CC}">
              <c16:uniqueId val="{00000003-02E3-45C7-A734-D8AD5DEB64DA}"/>
            </c:ext>
          </c:extLst>
        </c:ser>
        <c:ser>
          <c:idx val="4"/>
          <c:order val="4"/>
          <c:tx>
            <c:strRef>
              <c:f>'Performance (5)'!$I$88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(5)'!$I$89:$I$107</c:f>
              <c:numCache>
                <c:formatCode>General</c:formatCode>
                <c:ptCount val="19"/>
                <c:pt idx="0">
                  <c:v>3.0900207438152081E-4</c:v>
                </c:pt>
                <c:pt idx="1">
                  <c:v>3.077541130353288E-4</c:v>
                </c:pt>
                <c:pt idx="2">
                  <c:v>3.1096318163836687E-4</c:v>
                </c:pt>
                <c:pt idx="3">
                  <c:v>3.2851535801133887E-4</c:v>
                </c:pt>
                <c:pt idx="4">
                  <c:v>3.2699736533342122E-4</c:v>
                </c:pt>
                <c:pt idx="5">
                  <c:v>3.5350570166543512E-4</c:v>
                </c:pt>
                <c:pt idx="6">
                  <c:v>4.7816015603109564E-4</c:v>
                </c:pt>
                <c:pt idx="7">
                  <c:v>5.143888809898817E-4</c:v>
                </c:pt>
                <c:pt idx="8">
                  <c:v>7.8392798015877285E-4</c:v>
                </c:pt>
                <c:pt idx="9">
                  <c:v>1.9992797560273645E-3</c:v>
                </c:pt>
                <c:pt idx="10">
                  <c:v>1.6959722821372823E-3</c:v>
                </c:pt>
                <c:pt idx="11">
                  <c:v>2.2709865119360309E-3</c:v>
                </c:pt>
                <c:pt idx="12">
                  <c:v>3.3880971616674334E-3</c:v>
                </c:pt>
                <c:pt idx="13">
                  <c:v>6.5624711689656985E-3</c:v>
                </c:pt>
                <c:pt idx="14">
                  <c:v>1.1559483655564E-2</c:v>
                </c:pt>
                <c:pt idx="15">
                  <c:v>2.6653238946485937E-2</c:v>
                </c:pt>
                <c:pt idx="16">
                  <c:v>4.3932261075355396E-2</c:v>
                </c:pt>
                <c:pt idx="17">
                  <c:v>9.2938109465440122E-2</c:v>
                </c:pt>
                <c:pt idx="18">
                  <c:v>0.16702699463146706</c:v>
                </c:pt>
              </c:numCache>
            </c:numRef>
          </c:yVal>
          <c:smooth val="0"/>
          <c:extLst>
            <c:ext xmlns:c16="http://schemas.microsoft.com/office/drawing/2014/chart" uri="{C3380CC4-5D6E-409C-BE32-E72D297353CC}">
              <c16:uniqueId val="{00000004-02E3-45C7-A734-D8AD5DEB64DA}"/>
            </c:ext>
          </c:extLst>
        </c:ser>
        <c:dLbls>
          <c:showLegendKey val="0"/>
          <c:showVal val="0"/>
          <c:showCatName val="0"/>
          <c:showSerName val="0"/>
          <c:showPercent val="0"/>
          <c:showBubbleSize val="0"/>
        </c:dLbls>
        <c:axId val="1013881679"/>
        <c:axId val="1013882095"/>
      </c:scatterChart>
      <c:valAx>
        <c:axId val="1013881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2095"/>
        <c:crosses val="autoZero"/>
        <c:crossBetween val="midCat"/>
      </c:valAx>
      <c:valAx>
        <c:axId val="1013882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1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(5)'!$E$115</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(5)'!$E$116:$E$129</c:f>
              <c:numCache>
                <c:formatCode>General</c:formatCode>
                <c:ptCount val="14"/>
                <c:pt idx="0">
                  <c:v>1.9730644229665428E-4</c:v>
                </c:pt>
                <c:pt idx="1">
                  <c:v>2.7037863631652849E-4</c:v>
                </c:pt>
                <c:pt idx="2">
                  <c:v>2.5756552564031433E-4</c:v>
                </c:pt>
                <c:pt idx="3">
                  <c:v>3.8912869508085841E-4</c:v>
                </c:pt>
                <c:pt idx="4">
                  <c:v>4.5398104387620752E-4</c:v>
                </c:pt>
                <c:pt idx="5">
                  <c:v>7.2670682631054595E-4</c:v>
                </c:pt>
                <c:pt idx="6">
                  <c:v>1.2539326811912706E-3</c:v>
                </c:pt>
                <c:pt idx="7">
                  <c:v>2.4384687729610286E-3</c:v>
                </c:pt>
                <c:pt idx="8">
                  <c:v>5.1261162371250679E-3</c:v>
                </c:pt>
                <c:pt idx="9">
                  <c:v>9.4382278055881712E-3</c:v>
                </c:pt>
                <c:pt idx="10">
                  <c:v>2.0449495460574087E-2</c:v>
                </c:pt>
                <c:pt idx="11">
                  <c:v>4.0429987419116555E-2</c:v>
                </c:pt>
                <c:pt idx="12">
                  <c:v>7.8478809344697656E-2</c:v>
                </c:pt>
                <c:pt idx="13">
                  <c:v>0.16395547693510201</c:v>
                </c:pt>
              </c:numCache>
            </c:numRef>
          </c:yVal>
          <c:smooth val="0"/>
          <c:extLst>
            <c:ext xmlns:c16="http://schemas.microsoft.com/office/drawing/2014/chart" uri="{C3380CC4-5D6E-409C-BE32-E72D297353CC}">
              <c16:uniqueId val="{00000000-2622-4588-A726-31974CF46681}"/>
            </c:ext>
          </c:extLst>
        </c:ser>
        <c:ser>
          <c:idx val="1"/>
          <c:order val="1"/>
          <c:tx>
            <c:strRef>
              <c:f>'Performance (5)'!$F$115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(5)'!$F$116:$F$129</c:f>
              <c:numCache>
                <c:formatCode>General</c:formatCode>
                <c:ptCount val="14"/>
                <c:pt idx="0">
                  <c:v>1.4030497401822402E-4</c:v>
                </c:pt>
                <c:pt idx="1">
                  <c:v>1.8667753518465763E-4</c:v>
                </c:pt>
                <c:pt idx="2">
                  <c:v>1.9207523790469683E-4</c:v>
                </c:pt>
                <c:pt idx="3">
                  <c:v>2.4059828385196728E-4</c:v>
                </c:pt>
                <c:pt idx="4">
                  <c:v>3.37807283428249E-4</c:v>
                </c:pt>
                <c:pt idx="5">
                  <c:v>5.8603436726946618E-4</c:v>
                </c:pt>
                <c:pt idx="6">
                  <c:v>9.8221337956893424E-4</c:v>
                </c:pt>
                <c:pt idx="7">
                  <c:v>1.9876227241847314E-3</c:v>
                </c:pt>
                <c:pt idx="8">
                  <c:v>4.483237102010291E-3</c:v>
                </c:pt>
                <c:pt idx="9">
                  <c:v>1.0509780208458053E-2</c:v>
                </c:pt>
                <c:pt idx="10">
                  <c:v>1.6068793839667105E-2</c:v>
                </c:pt>
                <c:pt idx="11">
                  <c:v>3.3133228270495703E-2</c:v>
                </c:pt>
                <c:pt idx="12">
                  <c:v>6.2244043044340051E-2</c:v>
                </c:pt>
                <c:pt idx="13">
                  <c:v>0.12426142012976273</c:v>
                </c:pt>
              </c:numCache>
            </c:numRef>
          </c:yVal>
          <c:smooth val="0"/>
          <c:extLst>
            <c:ext xmlns:c16="http://schemas.microsoft.com/office/drawing/2014/chart" uri="{C3380CC4-5D6E-409C-BE32-E72D297353CC}">
              <c16:uniqueId val="{00000001-2622-4588-A726-31974CF46681}"/>
            </c:ext>
          </c:extLst>
        </c:ser>
        <c:ser>
          <c:idx val="2"/>
          <c:order val="2"/>
          <c:tx>
            <c:strRef>
              <c:f>'Performance (5)'!$G$115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(5)'!$G$116:$G$129</c:f>
              <c:numCache>
                <c:formatCode>General</c:formatCode>
                <c:ptCount val="14"/>
                <c:pt idx="0">
                  <c:v>2.055671990764423E-3</c:v>
                </c:pt>
                <c:pt idx="1">
                  <c:v>2.1818853449093773E-3</c:v>
                </c:pt>
                <c:pt idx="2">
                  <c:v>2.1445796018912597E-3</c:v>
                </c:pt>
                <c:pt idx="3">
                  <c:v>2.298365598821522E-3</c:v>
                </c:pt>
                <c:pt idx="4">
                  <c:v>2.3151305593886954E-3</c:v>
                </c:pt>
                <c:pt idx="5">
                  <c:v>3.3381720587624519E-3</c:v>
                </c:pt>
                <c:pt idx="6">
                  <c:v>6.8308360265325763E-3</c:v>
                </c:pt>
                <c:pt idx="7">
                  <c:v>1.8666004330508149E-2</c:v>
                </c:pt>
                <c:pt idx="8">
                  <c:v>7.014113208764057E-2</c:v>
                </c:pt>
                <c:pt idx="9">
                  <c:v>0.26011217903206751</c:v>
                </c:pt>
                <c:pt idx="10">
                  <c:v>1.0057844040303381</c:v>
                </c:pt>
                <c:pt idx="11">
                  <c:v>3.8127479640329609</c:v>
                </c:pt>
                <c:pt idx="12">
                  <c:v>15.048107064032148</c:v>
                </c:pt>
                <c:pt idx="13">
                  <c:v>62.329506564035462</c:v>
                </c:pt>
              </c:numCache>
            </c:numRef>
          </c:yVal>
          <c:smooth val="0"/>
          <c:extLst>
            <c:ext xmlns:c16="http://schemas.microsoft.com/office/drawing/2014/chart" uri="{C3380CC4-5D6E-409C-BE32-E72D297353CC}">
              <c16:uniqueId val="{00000002-2622-4588-A726-31974CF46681}"/>
            </c:ext>
          </c:extLst>
        </c:ser>
        <c:ser>
          <c:idx val="3"/>
          <c:order val="3"/>
          <c:tx>
            <c:strRef>
              <c:f>'Performance (5)'!$H$115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(5)'!$H$116:$H$129</c:f>
              <c:numCache>
                <c:formatCode>General</c:formatCode>
                <c:ptCount val="14"/>
                <c:pt idx="0">
                  <c:v>1.3081552005449467E-4</c:v>
                </c:pt>
                <c:pt idx="1">
                  <c:v>1.4815893683273055E-4</c:v>
                </c:pt>
                <c:pt idx="2">
                  <c:v>1.7235835314656221E-4</c:v>
                </c:pt>
                <c:pt idx="3">
                  <c:v>2.2452010107027647E-4</c:v>
                </c:pt>
                <c:pt idx="4">
                  <c:v>2.9993608271704339E-4</c:v>
                </c:pt>
                <c:pt idx="5">
                  <c:v>4.9746100932977506E-4</c:v>
                </c:pt>
                <c:pt idx="6">
                  <c:v>8.6399686054537022E-4</c:v>
                </c:pt>
                <c:pt idx="7">
                  <c:v>1.6133110527264099E-3</c:v>
                </c:pt>
                <c:pt idx="8">
                  <c:v>3.9228956109403253E-3</c:v>
                </c:pt>
                <c:pt idx="9">
                  <c:v>6.5797110056914901E-3</c:v>
                </c:pt>
                <c:pt idx="10">
                  <c:v>1.3313327861803418E-2</c:v>
                </c:pt>
                <c:pt idx="11">
                  <c:v>2.7279856423329765E-2</c:v>
                </c:pt>
                <c:pt idx="12">
                  <c:v>5.9018529914341179E-2</c:v>
                </c:pt>
                <c:pt idx="13">
                  <c:v>0.12394729086137278</c:v>
                </c:pt>
              </c:numCache>
            </c:numRef>
          </c:yVal>
          <c:smooth val="0"/>
          <c:extLst>
            <c:ext xmlns:c16="http://schemas.microsoft.com/office/drawing/2014/chart" uri="{C3380CC4-5D6E-409C-BE32-E72D297353CC}">
              <c16:uniqueId val="{00000003-2622-4588-A726-31974CF46681}"/>
            </c:ext>
          </c:extLst>
        </c:ser>
        <c:ser>
          <c:idx val="4"/>
          <c:order val="4"/>
          <c:tx>
            <c:strRef>
              <c:f>'Performance (5)'!$I$115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(5)'!$I$116:$I$129</c:f>
              <c:numCache>
                <c:formatCode>General</c:formatCode>
                <c:ptCount val="14"/>
                <c:pt idx="0">
                  <c:v>2.5259998300443149E-4</c:v>
                </c:pt>
                <c:pt idx="1">
                  <c:v>2.753383038720951E-4</c:v>
                </c:pt>
                <c:pt idx="2">
                  <c:v>2.9850490506434834E-4</c:v>
                </c:pt>
                <c:pt idx="3">
                  <c:v>3.4446737164788135E-4</c:v>
                </c:pt>
                <c:pt idx="4">
                  <c:v>4.2720257357643402E-4</c:v>
                </c:pt>
                <c:pt idx="5">
                  <c:v>5.583167705658699E-4</c:v>
                </c:pt>
                <c:pt idx="6">
                  <c:v>9.0757373772116265E-4</c:v>
                </c:pt>
                <c:pt idx="7">
                  <c:v>1.4177597312310761E-3</c:v>
                </c:pt>
                <c:pt idx="8">
                  <c:v>2.6645974375583562E-3</c:v>
                </c:pt>
                <c:pt idx="9">
                  <c:v>4.8395944253521537E-3</c:v>
                </c:pt>
                <c:pt idx="10">
                  <c:v>1.0355982615897269E-2</c:v>
                </c:pt>
                <c:pt idx="11">
                  <c:v>2.0450806258550131E-2</c:v>
                </c:pt>
                <c:pt idx="12">
                  <c:v>4.3174699057366511E-2</c:v>
                </c:pt>
                <c:pt idx="13">
                  <c:v>8.1106567965371357E-2</c:v>
                </c:pt>
              </c:numCache>
            </c:numRef>
          </c:yVal>
          <c:smooth val="0"/>
          <c:extLst>
            <c:ext xmlns:c16="http://schemas.microsoft.com/office/drawing/2014/chart" uri="{C3380CC4-5D6E-409C-BE32-E72D297353CC}">
              <c16:uniqueId val="{00000004-2622-4588-A726-31974CF46681}"/>
            </c:ext>
          </c:extLst>
        </c:ser>
        <c:dLbls>
          <c:showLegendKey val="0"/>
          <c:showVal val="0"/>
          <c:showCatName val="0"/>
          <c:showSerName val="0"/>
          <c:showPercent val="0"/>
          <c:showBubbleSize val="0"/>
        </c:dLbls>
        <c:axId val="1619833519"/>
        <c:axId val="1619839343"/>
      </c:scatterChart>
      <c:valAx>
        <c:axId val="161983351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9343"/>
        <c:crosses val="autoZero"/>
        <c:crossBetween val="midCat"/>
      </c:valAx>
      <c:valAx>
        <c:axId val="16198393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(5)'!$E$142</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(5)'!$E$143:$E$157</c:f>
              <c:numCache>
                <c:formatCode>General</c:formatCode>
                <c:ptCount val="15"/>
                <c:pt idx="0">
                  <c:v>1.3404191304690685E-2</c:v>
                </c:pt>
                <c:pt idx="1">
                  <c:v>1.3017463250748018E-2</c:v>
                </c:pt>
                <c:pt idx="2">
                  <c:v>1.3580738286754372E-2</c:v>
                </c:pt>
                <c:pt idx="3">
                  <c:v>1.651847789336609E-2</c:v>
                </c:pt>
                <c:pt idx="4">
                  <c:v>2.0455275460573737E-2</c:v>
                </c:pt>
                <c:pt idx="5">
                  <c:v>2.6769546384936733E-2</c:v>
                </c:pt>
                <c:pt idx="6">
                  <c:v>4.1053164031988325E-2</c:v>
                </c:pt>
                <c:pt idx="7">
                  <c:v>6.7643255923913181E-2</c:v>
                </c:pt>
                <c:pt idx="8">
                  <c:v>0.12239593476362701</c:v>
                </c:pt>
                <c:pt idx="9">
                  <c:v>0.23065494130495029</c:v>
                </c:pt>
                <c:pt idx="10">
                  <c:v>0.44957552236535553</c:v>
                </c:pt>
                <c:pt idx="11">
                  <c:v>0.89008174736364787</c:v>
                </c:pt>
                <c:pt idx="12">
                  <c:v>2.0097309307010112</c:v>
                </c:pt>
                <c:pt idx="13">
                  <c:v>3.9006052640265905</c:v>
                </c:pt>
                <c:pt idx="14">
                  <c:v>8.3994199640233198</c:v>
                </c:pt>
              </c:numCache>
            </c:numRef>
          </c:yVal>
          <c:smooth val="0"/>
          <c:extLst>
            <c:ext xmlns:c16="http://schemas.microsoft.com/office/drawing/2014/chart" uri="{C3380CC4-5D6E-409C-BE32-E72D297353CC}">
              <c16:uniqueId val="{00000000-C361-4511-BB8F-EA14880952FD}"/>
            </c:ext>
          </c:extLst>
        </c:ser>
        <c:ser>
          <c:idx val="1"/>
          <c:order val="1"/>
          <c:tx>
            <c:strRef>
              <c:f>'Performance (5)'!$F$142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(5)'!$F$143:$F$157</c:f>
              <c:numCache>
                <c:formatCode>General</c:formatCode>
                <c:ptCount val="15"/>
                <c:pt idx="0">
                  <c:v>1.0335802668355137E-2</c:v>
                </c:pt>
                <c:pt idx="1">
                  <c:v>8.6492472499842561E-3</c:v>
                </c:pt>
                <c:pt idx="2">
                  <c:v>9.9939376847057206E-3</c:v>
                </c:pt>
                <c:pt idx="3">
                  <c:v>1.2636124385512374E-2</c:v>
                </c:pt>
                <c:pt idx="4">
                  <c:v>1.5988016747617406E-2</c:v>
                </c:pt>
                <c:pt idx="5">
                  <c:v>2.2933072288874267E-2</c:v>
                </c:pt>
                <c:pt idx="6">
                  <c:v>3.7646554257614269E-2</c:v>
                </c:pt>
                <c:pt idx="7">
                  <c:v>6.2582140281948237E-2</c:v>
                </c:pt>
                <c:pt idx="8">
                  <c:v>0.11662810821806335</c:v>
                </c:pt>
                <c:pt idx="9">
                  <c:v>0.23234489130520158</c:v>
                </c:pt>
                <c:pt idx="10">
                  <c:v>0.43319134736537085</c:v>
                </c:pt>
                <c:pt idx="11">
                  <c:v>0.87878964736486909</c:v>
                </c:pt>
                <c:pt idx="12">
                  <c:v>1.7466433306970832</c:v>
                </c:pt>
                <c:pt idx="13">
                  <c:v>3.6074267640374371</c:v>
                </c:pt>
                <c:pt idx="14">
                  <c:v>7.6652976640266486</c:v>
                </c:pt>
              </c:numCache>
            </c:numRef>
          </c:yVal>
          <c:smooth val="0"/>
          <c:extLst>
            <c:ext xmlns:c16="http://schemas.microsoft.com/office/drawing/2014/chart" uri="{C3380CC4-5D6E-409C-BE32-E72D297353CC}">
              <c16:uniqueId val="{00000001-C361-4511-BB8F-EA14880952FD}"/>
            </c:ext>
          </c:extLst>
        </c:ser>
        <c:ser>
          <c:idx val="2"/>
          <c:order val="2"/>
          <c:tx>
            <c:strRef>
              <c:f>'Performance (5)'!$G$142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(5)'!$G$143:$G$157</c:f>
              <c:numCache>
                <c:formatCode>General</c:formatCode>
                <c:ptCount val="15"/>
                <c:pt idx="0">
                  <c:v>2.3453318237593598E-2</c:v>
                </c:pt>
                <c:pt idx="1">
                  <c:v>2.4254501713184426E-2</c:v>
                </c:pt>
                <c:pt idx="2">
                  <c:v>2.4978409803087916E-2</c:v>
                </c:pt>
                <c:pt idx="3">
                  <c:v>2.7730702153517008E-2</c:v>
                </c:pt>
                <c:pt idx="4">
                  <c:v>2.8643697746366232E-2</c:v>
                </c:pt>
                <c:pt idx="5">
                  <c:v>2.8901139754523096E-2</c:v>
                </c:pt>
                <c:pt idx="6">
                  <c:v>3.0371421607744004E-2</c:v>
                </c:pt>
                <c:pt idx="7">
                  <c:v>3.4338153758059431E-2</c:v>
                </c:pt>
                <c:pt idx="8">
                  <c:v>4.4490981731040782E-2</c:v>
                </c:pt>
                <c:pt idx="9">
                  <c:v>7.5842070092575944E-2</c:v>
                </c:pt>
                <c:pt idx="10">
                  <c:v>0.17498538472173772</c:v>
                </c:pt>
                <c:pt idx="11">
                  <c:v>0.63222006403112652</c:v>
                </c:pt>
                <c:pt idx="12">
                  <c:v>1.9966197306968549</c:v>
                </c:pt>
                <c:pt idx="13">
                  <c:v>8.2269622640392406</c:v>
                </c:pt>
                <c:pt idx="14">
                  <c:v>48.336469664028762</c:v>
                </c:pt>
              </c:numCache>
            </c:numRef>
          </c:yVal>
          <c:smooth val="0"/>
          <c:extLst>
            <c:ext xmlns:c16="http://schemas.microsoft.com/office/drawing/2014/chart" uri="{C3380CC4-5D6E-409C-BE32-E72D297353CC}">
              <c16:uniqueId val="{00000002-C361-4511-BB8F-EA14880952FD}"/>
            </c:ext>
          </c:extLst>
        </c:ser>
        <c:ser>
          <c:idx val="3"/>
          <c:order val="3"/>
          <c:tx>
            <c:strRef>
              <c:f>'Performance (5)'!$H$142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(5)'!$H$143:$H$157</c:f>
              <c:numCache>
                <c:formatCode>General</c:formatCode>
                <c:ptCount val="15"/>
                <c:pt idx="0">
                  <c:v>6.4911263696598208E-3</c:v>
                </c:pt>
                <c:pt idx="1">
                  <c:v>6.4998098057152147E-3</c:v>
                </c:pt>
                <c:pt idx="2">
                  <c:v>7.5243355681328828E-3</c:v>
                </c:pt>
                <c:pt idx="3">
                  <c:v>1.0486455646272725E-2</c:v>
                </c:pt>
                <c:pt idx="4">
                  <c:v>1.3810715689442173E-2</c:v>
                </c:pt>
                <c:pt idx="5">
                  <c:v>2.1102062344223446E-2</c:v>
                </c:pt>
                <c:pt idx="6">
                  <c:v>4.0479886612629266E-2</c:v>
                </c:pt>
                <c:pt idx="7">
                  <c:v>7.0700787975655446E-2</c:v>
                </c:pt>
                <c:pt idx="8">
                  <c:v>0.1373020532211372</c:v>
                </c:pt>
                <c:pt idx="9">
                  <c:v>0.26957703771637487</c:v>
                </c:pt>
                <c:pt idx="10">
                  <c:v>0.54715488403299861</c:v>
                </c:pt>
                <c:pt idx="11">
                  <c:v>1.0929860840317915</c:v>
                </c:pt>
                <c:pt idx="12">
                  <c:v>2.1346888307005831</c:v>
                </c:pt>
                <c:pt idx="13">
                  <c:v>4.4857090640302983</c:v>
                </c:pt>
                <c:pt idx="14">
                  <c:v>11.294989964031185</c:v>
                </c:pt>
              </c:numCache>
            </c:numRef>
          </c:yVal>
          <c:smooth val="0"/>
          <c:extLst>
            <c:ext xmlns:c16="http://schemas.microsoft.com/office/drawing/2014/chart" uri="{C3380CC4-5D6E-409C-BE32-E72D297353CC}">
              <c16:uniqueId val="{00000003-C361-4511-BB8F-EA14880952FD}"/>
            </c:ext>
          </c:extLst>
        </c:ser>
        <c:ser>
          <c:idx val="4"/>
          <c:order val="4"/>
          <c:tx>
            <c:strRef>
              <c:f>'Performance (5)'!$I$142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(5)'!$I$143:$I$157</c:f>
              <c:numCache>
                <c:formatCode>General</c:formatCode>
                <c:ptCount val="15"/>
                <c:pt idx="0">
                  <c:v>1.3579205122183689E-3</c:v>
                </c:pt>
                <c:pt idx="1">
                  <c:v>2.5969957165078083E-3</c:v>
                </c:pt>
                <c:pt idx="2">
                  <c:v>2.7366294030618009E-3</c:v>
                </c:pt>
                <c:pt idx="3">
                  <c:v>1.7915784512737305E-3</c:v>
                </c:pt>
                <c:pt idx="4">
                  <c:v>1.3755374576758968E-3</c:v>
                </c:pt>
                <c:pt idx="5">
                  <c:v>1.8482634385282779E-3</c:v>
                </c:pt>
                <c:pt idx="6">
                  <c:v>2.5800134916906278E-3</c:v>
                </c:pt>
                <c:pt idx="7">
                  <c:v>2.4891729778687265E-3</c:v>
                </c:pt>
                <c:pt idx="8">
                  <c:v>4.0365095675867916E-3</c:v>
                </c:pt>
                <c:pt idx="9">
                  <c:v>1.0019716178254265E-2</c:v>
                </c:pt>
                <c:pt idx="10">
                  <c:v>9.9301717641492419E-3</c:v>
                </c:pt>
                <c:pt idx="11">
                  <c:v>2.1976120540435788E-2</c:v>
                </c:pt>
                <c:pt idx="12">
                  <c:v>5.0673662429827238E-2</c:v>
                </c:pt>
                <c:pt idx="13">
                  <c:v>9.815052759987597E-2</c:v>
                </c:pt>
                <c:pt idx="14">
                  <c:v>0.14027144710796852</c:v>
                </c:pt>
              </c:numCache>
            </c:numRef>
          </c:yVal>
          <c:smooth val="0"/>
          <c:extLst>
            <c:ext xmlns:c16="http://schemas.microsoft.com/office/drawing/2014/chart" uri="{C3380CC4-5D6E-409C-BE32-E72D297353CC}">
              <c16:uniqueId val="{00000004-C361-4511-BB8F-EA14880952FD}"/>
            </c:ext>
          </c:extLst>
        </c:ser>
        <c:dLbls>
          <c:showLegendKey val="0"/>
          <c:showVal val="0"/>
          <c:showCatName val="0"/>
          <c:showSerName val="0"/>
          <c:showPercent val="0"/>
          <c:showBubbleSize val="0"/>
        </c:dLbls>
        <c:axId val="1619833519"/>
        <c:axId val="1619831439"/>
      </c:scatterChart>
      <c:valAx>
        <c:axId val="1619833519"/>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1439"/>
        <c:crosses val="autoZero"/>
        <c:crossBetween val="midCat"/>
      </c:valAx>
      <c:valAx>
        <c:axId val="1619831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(5)'!$E$169</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(5)'!$E$170:$E$184</c:f>
              <c:numCache>
                <c:formatCode>General</c:formatCode>
                <c:ptCount val="15"/>
                <c:pt idx="0">
                  <c:v>3.1974099063849626E-2</c:v>
                </c:pt>
                <c:pt idx="1">
                  <c:v>3.2396489838451475E-2</c:v>
                </c:pt>
                <c:pt idx="2">
                  <c:v>3.3209247475745059E-2</c:v>
                </c:pt>
                <c:pt idx="3">
                  <c:v>3.4861936254209157E-2</c:v>
                </c:pt>
                <c:pt idx="4">
                  <c:v>3.5067373822187914E-2</c:v>
                </c:pt>
                <c:pt idx="5">
                  <c:v>4.21501942841453E-2</c:v>
                </c:pt>
                <c:pt idx="6">
                  <c:v>5.9873484270122623E-2</c:v>
                </c:pt>
                <c:pt idx="7">
                  <c:v>8.7769479821395893E-2</c:v>
                </c:pt>
                <c:pt idx="8">
                  <c:v>0.13840881538320712</c:v>
                </c:pt>
                <c:pt idx="9">
                  <c:v>0.25311255403204164</c:v>
                </c:pt>
                <c:pt idx="10">
                  <c:v>0.44963110569870957</c:v>
                </c:pt>
                <c:pt idx="11">
                  <c:v>0.86090288069818677</c:v>
                </c:pt>
                <c:pt idx="12">
                  <c:v>1.7308005973647393</c:v>
                </c:pt>
                <c:pt idx="13">
                  <c:v>3.5211815140369351</c:v>
                </c:pt>
                <c:pt idx="14">
                  <c:v>7.5331332640430544</c:v>
                </c:pt>
              </c:numCache>
            </c:numRef>
          </c:yVal>
          <c:smooth val="0"/>
          <c:extLst>
            <c:ext xmlns:c16="http://schemas.microsoft.com/office/drawing/2014/chart" uri="{C3380CC4-5D6E-409C-BE32-E72D297353CC}">
              <c16:uniqueId val="{00000000-DFEF-41E5-A981-64B8D2620DF7}"/>
            </c:ext>
          </c:extLst>
        </c:ser>
        <c:ser>
          <c:idx val="1"/>
          <c:order val="1"/>
          <c:tx>
            <c:strRef>
              <c:f>'Performance (5)'!$F$169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(5)'!$F$170:$F$184</c:f>
              <c:numCache>
                <c:formatCode>General</c:formatCode>
                <c:ptCount val="15"/>
                <c:pt idx="0">
                  <c:v>2.5727639929459641E-2</c:v>
                </c:pt>
                <c:pt idx="1">
                  <c:v>2.6860649593530427E-2</c:v>
                </c:pt>
                <c:pt idx="2">
                  <c:v>2.8321772506580096E-2</c:v>
                </c:pt>
                <c:pt idx="3">
                  <c:v>3.1693796310481713E-2</c:v>
                </c:pt>
                <c:pt idx="4">
                  <c:v>3.2174594160211442E-2</c:v>
                </c:pt>
                <c:pt idx="5">
                  <c:v>4.0035078431980654E-2</c:v>
                </c:pt>
                <c:pt idx="6">
                  <c:v>5.6857240168245109E-2</c:v>
                </c:pt>
                <c:pt idx="7">
                  <c:v>8.4975223354193996E-2</c:v>
                </c:pt>
                <c:pt idx="8">
                  <c:v>0.13849599916696928</c:v>
                </c:pt>
                <c:pt idx="9">
                  <c:v>0.24291816403238603</c:v>
                </c:pt>
                <c:pt idx="10">
                  <c:v>0.44300585569863948</c:v>
                </c:pt>
                <c:pt idx="11">
                  <c:v>0.86303273070023123</c:v>
                </c:pt>
                <c:pt idx="12">
                  <c:v>1.6847889973664778</c:v>
                </c:pt>
                <c:pt idx="13">
                  <c:v>3.4888944140343581</c:v>
                </c:pt>
                <c:pt idx="14">
                  <c:v>7.400213564027136</c:v>
                </c:pt>
              </c:numCache>
            </c:numRef>
          </c:yVal>
          <c:smooth val="0"/>
          <c:extLst>
            <c:ext xmlns:c16="http://schemas.microsoft.com/office/drawing/2014/chart" uri="{C3380CC4-5D6E-409C-BE32-E72D297353CC}">
              <c16:uniqueId val="{00000001-DFEF-41E5-A981-64B8D2620DF7}"/>
            </c:ext>
          </c:extLst>
        </c:ser>
        <c:ser>
          <c:idx val="2"/>
          <c:order val="2"/>
          <c:tx>
            <c:strRef>
              <c:f>'Performance (5)'!$G$169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(5)'!$G$170:$G$184</c:f>
              <c:numCache>
                <c:formatCode>General</c:formatCode>
                <c:ptCount val="15"/>
                <c:pt idx="0">
                  <c:v>4.388228683906116E-2</c:v>
                </c:pt>
                <c:pt idx="1">
                  <c:v>4.5680478577479228E-2</c:v>
                </c:pt>
                <c:pt idx="2">
                  <c:v>4.7315196107381309E-2</c:v>
                </c:pt>
                <c:pt idx="3">
                  <c:v>4.7825354508215089E-2</c:v>
                </c:pt>
                <c:pt idx="4">
                  <c:v>4.7367812145309399E-2</c:v>
                </c:pt>
                <c:pt idx="5">
                  <c:v>5.363388211703482E-2</c:v>
                </c:pt>
                <c:pt idx="6">
                  <c:v>4.8474379416637542E-2</c:v>
                </c:pt>
                <c:pt idx="7">
                  <c:v>8.0016880032020898E-2</c:v>
                </c:pt>
                <c:pt idx="8">
                  <c:v>6.5498787408701256E-2</c:v>
                </c:pt>
                <c:pt idx="9">
                  <c:v>8.1064302741558986E-2</c:v>
                </c:pt>
                <c:pt idx="10">
                  <c:v>0.17730335713524681</c:v>
                </c:pt>
                <c:pt idx="11">
                  <c:v>0.5424658440314587</c:v>
                </c:pt>
                <c:pt idx="12">
                  <c:v>1.9968064307020943</c:v>
                </c:pt>
                <c:pt idx="13">
                  <c:v>9.7541278640214948</c:v>
                </c:pt>
                <c:pt idx="14">
                  <c:v>53.178915664038421</c:v>
                </c:pt>
              </c:numCache>
            </c:numRef>
          </c:yVal>
          <c:smooth val="0"/>
          <c:extLst>
            <c:ext xmlns:c16="http://schemas.microsoft.com/office/drawing/2014/chart" uri="{C3380CC4-5D6E-409C-BE32-E72D297353CC}">
              <c16:uniqueId val="{00000002-DFEF-41E5-A981-64B8D2620DF7}"/>
            </c:ext>
          </c:extLst>
        </c:ser>
        <c:ser>
          <c:idx val="3"/>
          <c:order val="3"/>
          <c:tx>
            <c:strRef>
              <c:f>'Performance (5)'!$H$169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(5)'!$H$170:$H$184</c:f>
              <c:numCache>
                <c:formatCode>General</c:formatCode>
                <c:ptCount val="15"/>
                <c:pt idx="0">
                  <c:v>1.1787881484813327E-2</c:v>
                </c:pt>
                <c:pt idx="1">
                  <c:v>1.2225802418301153E-2</c:v>
                </c:pt>
                <c:pt idx="2">
                  <c:v>1.3277101697773394E-2</c:v>
                </c:pt>
                <c:pt idx="3">
                  <c:v>1.5171660698655809E-2</c:v>
                </c:pt>
                <c:pt idx="4">
                  <c:v>1.8906601767835669E-2</c:v>
                </c:pt>
                <c:pt idx="5">
                  <c:v>2.5472822915199991E-2</c:v>
                </c:pt>
                <c:pt idx="6">
                  <c:v>4.3588632727644093E-2</c:v>
                </c:pt>
                <c:pt idx="7">
                  <c:v>7.535026701699496E-2</c:v>
                </c:pt>
                <c:pt idx="8">
                  <c:v>0.14007023625421811</c:v>
                </c:pt>
                <c:pt idx="9">
                  <c:v>0.2615019240321188</c:v>
                </c:pt>
                <c:pt idx="10">
                  <c:v>0.53003611403101869</c:v>
                </c:pt>
                <c:pt idx="11">
                  <c:v>1.047293904030731</c:v>
                </c:pt>
                <c:pt idx="12">
                  <c:v>2.1177022640320904</c:v>
                </c:pt>
                <c:pt idx="13">
                  <c:v>4.4146144640267364</c:v>
                </c:pt>
                <c:pt idx="14">
                  <c:v>9.690102264031804</c:v>
                </c:pt>
              </c:numCache>
            </c:numRef>
          </c:yVal>
          <c:smooth val="0"/>
          <c:extLst>
            <c:ext xmlns:c16="http://schemas.microsoft.com/office/drawing/2014/chart" uri="{C3380CC4-5D6E-409C-BE32-E72D297353CC}">
              <c16:uniqueId val="{00000003-DFEF-41E5-A981-64B8D2620DF7}"/>
            </c:ext>
          </c:extLst>
        </c:ser>
        <c:ser>
          <c:idx val="4"/>
          <c:order val="4"/>
          <c:tx>
            <c:strRef>
              <c:f>'Performance (5)'!$I$169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(5)'!$I$170:$I$184</c:f>
              <c:numCache>
                <c:formatCode>General</c:formatCode>
                <c:ptCount val="15"/>
                <c:pt idx="0">
                  <c:v>2.2627202604577792E-3</c:v>
                </c:pt>
                <c:pt idx="1">
                  <c:v>2.1962180141489574E-3</c:v>
                </c:pt>
                <c:pt idx="2">
                  <c:v>2.2972107512634469E-3</c:v>
                </c:pt>
                <c:pt idx="3">
                  <c:v>1.6960814647545993E-3</c:v>
                </c:pt>
                <c:pt idx="4">
                  <c:v>1.8465724897699107E-3</c:v>
                </c:pt>
                <c:pt idx="5">
                  <c:v>2.8598731646619019E-3</c:v>
                </c:pt>
                <c:pt idx="6">
                  <c:v>3.049898750826494E-3</c:v>
                </c:pt>
                <c:pt idx="7">
                  <c:v>3.2648722030600569E-3</c:v>
                </c:pt>
                <c:pt idx="8">
                  <c:v>5.5402272481650935E-3</c:v>
                </c:pt>
                <c:pt idx="9">
                  <c:v>1.0112006982734484E-2</c:v>
                </c:pt>
                <c:pt idx="10">
                  <c:v>1.388533115960934E-2</c:v>
                </c:pt>
                <c:pt idx="11">
                  <c:v>2.1737143014345005E-2</c:v>
                </c:pt>
                <c:pt idx="12">
                  <c:v>4.6438108776675334E-2</c:v>
                </c:pt>
                <c:pt idx="13">
                  <c:v>9.0993663248624762E-2</c:v>
                </c:pt>
                <c:pt idx="14">
                  <c:v>0.74888255398052705</c:v>
                </c:pt>
              </c:numCache>
            </c:numRef>
          </c:yVal>
          <c:smooth val="0"/>
          <c:extLst>
            <c:ext xmlns:c16="http://schemas.microsoft.com/office/drawing/2014/chart" uri="{C3380CC4-5D6E-409C-BE32-E72D297353CC}">
              <c16:uniqueId val="{00000004-DFEF-41E5-A981-64B8D2620DF7}"/>
            </c:ext>
          </c:extLst>
        </c:ser>
        <c:dLbls>
          <c:showLegendKey val="0"/>
          <c:showVal val="0"/>
          <c:showCatName val="0"/>
          <c:showSerName val="0"/>
          <c:showPercent val="0"/>
          <c:showBubbleSize val="0"/>
        </c:dLbls>
        <c:axId val="1619840175"/>
        <c:axId val="1619836847"/>
      </c:scatterChart>
      <c:valAx>
        <c:axId val="16198401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6847"/>
        <c:crosses val="autoZero"/>
        <c:crossBetween val="midCat"/>
      </c:valAx>
      <c:valAx>
        <c:axId val="161983684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900-000001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58</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85</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112</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139</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166</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193</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8.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8.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3.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7.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2023-May-06</v>
      </c>
      <c r="C13" s="68"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4" t="s">
        <v>93</v>
      </c>
      <c r="G13" s="68" t="str" cm="1">
        <f t="array" aca="1" ref="G13:H52" ca="1">CSVRead(CSVContents,FALSE)</f>
        <v>2023-May-06</v>
      </c>
      <c r="H13" s="68" t="str">
        <f ca="1"/>
        <v>-2.44939303940382E-05</v>
      </c>
      <c r="J13" s="68" t="str" cm="1">
        <f t="array" aca="1" ref="J13:K52" ca="1">CSVRead(CSVContents,"NDBE")</f>
        <v>2023-May-06</v>
      </c>
      <c r="K13" s="68" t="str">
        <f ca="1"/>
        <v>-2.44939303940382E-05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TRUE</v>
      </c>
      <c r="C14" s="68" t="str">
        <f ca="1"/>
        <v>FALSE</v>
      </c>
      <c r="G14" s="68" t="str">
        <f ca="1"/>
        <v>TRUE</v>
      </c>
      <c r="H14" s="68" t="str">
        <f ca="1"/>
        <v>FALSE</v>
      </c>
      <c r="J14" s="68" t="str">
        <f ca="1"/>
        <v>TRUE</v>
      </c>
      <c r="K14" s="68" t="str">
        <f ca="1"/>
        <v>FALSE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1974-Jul-16</v>
      </c>
      <c r="C15" s="68">
        <f ca="1"/>
        <v>57076</v>
      </c>
      <c r="G15" s="68" t="str">
        <f ca="1"/>
        <v>1974-Jul-16</v>
      </c>
      <c r="H15" s="68" t="str">
        <f ca="1"/>
        <v>57076</v>
      </c>
      <c r="J15" s="68" t="str">
        <f ca="1"/>
        <v>1974-Jul-16</v>
      </c>
      <c r="K15" s="68">
        <f ca="1"/>
        <v>57076</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TRUE</v>
      </c>
      <c r="C16" s="68" t="e">
        <f ca="1"/>
      </c>
      <c r="G16" s="68" t="str">
        <f ca="1"/>
        <v>TRUE</v>
      </c>
      <c r="H16" s="68" t="str">
        <f ca="1"/>
        <v>#UNKNOWN!</v>
      </c>
      <c r="J16" s="68" t="str">
        <f ca="1"/>
        <v>TRUE</v>
      </c>
      <c r="K16" s="68" t="e">
        <f ca="1"/>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0</v>
      </c>
      <c r="C17" s="68">
        <f ca="1"/>
        <v>44740</v>
      </c>
      <c r="G17" s="68" t="str">
        <f ca="1"/>
        <v>False</v>
      </c>
      <c r="H17" s="68" t="str">
        <f ca="1"/>
        <v>44740</v>
      </c>
      <c r="J17" s="68" t="b">
        <f ca="1"/>
        <v>0</v>
      </c>
      <c r="K17" s="68">
        <f ca="1"/>
        <v>44740</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TRUE</v>
      </c>
      <c r="C18" s="68" t="str">
        <f ca="1"/>
        <v>-9.55053597743791E-02</v>
      </c>
      <c r="G18" s="68" t="str">
        <f ca="1"/>
        <v>TRUE</v>
      </c>
      <c r="H18" s="68" t="str">
        <f ca="1"/>
        <v>-9.55053597743791E-02</v>
      </c>
      <c r="J18" s="68" t="str">
        <f ca="1"/>
        <v>TRUE</v>
      </c>
      <c r="K18" s="68" t="str">
        <f ca="1"/>
        <v>-9.55053597743791E-02</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-427.31352981488</v>
      </c>
      <c r="C19" s="68" t="str">
        <f ca="1"/>
        <v>ŒûƎŲuĢƌ{_x000D_
Ɠě'öFGŉ</v>
      </c>
      <c r="G19" s="68" t="str">
        <f ca="1"/>
        <v>-427.31352981488</v>
      </c>
      <c r="H19" s="68" t="str">
        <f ca="1"/>
        <v>ŒûƎŲuĢƌ{_x000D_
Ɠě'öFGŉ</v>
      </c>
      <c r="J19" s="68" t="str">
        <f ca="1"/>
        <v>-427.31352981488</v>
      </c>
      <c r="K19" s="68" t="str">
        <f ca="1"/>
        <v>ŒûƎŲuĢƌ{_x000D_
Ɠě'öFGŉ</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ƀƌ¶\]Đ¹</v>
      </c>
      <c r="C20" s="68" t="str">
        <f ca="1"/>
        <v>2002-Aug-16</v>
      </c>
      <c r="G20" s="68" t="str">
        <f ca="1"/>
        <v>ƀƌ¶\]Đ¹</v>
      </c>
      <c r="H20" s="68" t="str">
        <f ca="1"/>
        <v>2002-Aug-16</v>
      </c>
      <c r="J20" s="68" t="str">
        <f ca="1"/>
        <v>ƀƌ¶\]Đ¹</v>
      </c>
      <c r="K20" s="68" t="str">
        <f ca="1"/>
        <v>2002-Aug-16</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-8.89536247911694E-07</v>
      </c>
      <c r="C21" s="68" t="str">
        <f ca="1"/>
        <v>-3.458336312258E-10</v>
      </c>
      <c r="G21" s="68" t="str">
        <f ca="1"/>
        <v>-8.89536247911694E-07</v>
      </c>
      <c r="H21" s="68" t="str">
        <f ca="1"/>
        <v>-3.458336312258E-10</v>
      </c>
      <c r="J21" s="68" t="str">
        <f ca="1"/>
        <v>-8.89536247911694E-07</v>
      </c>
      <c r="K21" s="68" t="str">
        <f ca="1"/>
        <v>-3.458336312258E-10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f ca="1"/>
        <v>0</v>
      </c>
      <c r="C22" s="68">
        <f ca="1"/>
        <v>-122577.10295834301</v>
      </c>
      <c r="G22" s="68" t="str">
        <f ca="1"/>
        <v>0</v>
      </c>
      <c r="H22" s="68" t="str">
        <f ca="1"/>
        <v>-122577.102958343</v>
      </c>
      <c r="J22" s="68">
        <f ca="1"/>
        <v>0</v>
      </c>
      <c r="K22" s="68">
        <f ca="1"/>
        <v>-122577.10295834301</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ċĉÀEñĢųŖ)_x000D_
ÀĜÛßÌ¤·</v>
      </c>
      <c r="C23" s="68">
        <f ca="1"/>
        <v>-3350704042.7382898</v>
      </c>
      <c r="G23" s="68" t="str">
        <f ca="1"/>
        <v>ċĉÀEñĢųŖ)_x000D_
ÀĜÛßÌ¤·</v>
      </c>
      <c r="H23" s="68" t="str">
        <f ca="1"/>
        <v>-3350704042.73829</v>
      </c>
      <c r="J23" s="68" t="str">
        <f ca="1"/>
        <v>ċĉÀEñĢųŖ)_x000D_
ÀĜÛßÌ¤·</v>
      </c>
      <c r="K23" s="68">
        <f ca="1"/>
        <v>-3350704042.7382898</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38900</v>
      </c>
      <c r="C24" s="68" t="str">
        <f ca="1"/>
        <v/>
      </c>
      <c r="G24" s="68" t="str">
        <f ca="1"/>
        <v>38900</v>
      </c>
      <c r="H24" s="68" t="str">
        <f ca="1"/>
        <v/>
      </c>
      <c r="J24" s="68">
        <f ca="1"/>
        <v>38900</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-51082</v>
      </c>
      <c r="C25" s="68">
        <f ca="1"/>
        <v>31.6258462107551</v>
      </c>
      <c r="G25" s="68" t="str">
        <f ca="1"/>
        <v>-51082</v>
      </c>
      <c r="H25" s="68" t="str">
        <f ca="1"/>
        <v>31.6258462107551</v>
      </c>
      <c r="J25" s="68">
        <f ca="1"/>
        <v>-51082</v>
      </c>
      <c r="K25" s="68">
        <f ca="1"/>
        <v>31.6258462107551</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877090</v>
      </c>
      <c r="C26" s="68" t="str">
        <f ca="1"/>
        <v>2020-Aug-11</v>
      </c>
      <c r="G26" s="68" t="str">
        <f ca="1"/>
        <v>877090</v>
      </c>
      <c r="H26" s="68" t="str">
        <f ca="1"/>
        <v>2020-Aug-11</v>
      </c>
      <c r="J26" s="68">
        <f ca="1"/>
        <v>877090</v>
      </c>
      <c r="K26" s="68" t="str">
        <f ca="1"/>
        <v>2020-Aug-11</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29491</v>
      </c>
      <c r="C27" s="68" t="str">
        <f ca="1"/>
        <v>TRUE</v>
      </c>
      <c r="G27" s="68" t="str">
        <f ca="1"/>
        <v>29491</v>
      </c>
      <c r="H27" s="68" t="str">
        <f ca="1"/>
        <v>TRUE</v>
      </c>
      <c r="J27" s="68">
        <f ca="1"/>
        <v>29491</v>
      </c>
      <c r="K27" s="68" t="str">
        <f ca="1"/>
        <v>TRUE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0</v>
      </c>
      <c r="G28" s="68" t="str">
        <f ca="1"/>
        <v>FALSE</v>
      </c>
      <c r="H28" s="68" t="str">
        <f ca="1"/>
        <v>0</v>
      </c>
      <c r="J28" s="68" t="str">
        <f ca="1"/>
        <v>FALSE</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1</v>
      </c>
      <c r="C29" s="68" t="b">
        <f ca="1"/>
        <v>1</v>
      </c>
      <c r="G29" s="68" t="str">
        <f ca="1"/>
        <v>True</v>
      </c>
      <c r="H29" s="68" t="str">
        <f ca="1"/>
        <v>True</v>
      </c>
      <c r="J29" s="68" t="b">
        <f ca="1"/>
        <v>1</v>
      </c>
      <c r="K29" s="68" t="b">
        <f ca="1"/>
        <v>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!èĔê</v>
      </c>
      <c r="C30" s="68">
        <f ca="1"/>
        <v>0</v>
      </c>
      <c r="G30" s="68" t="str">
        <f ca="1"/>
        <v>!èĔê</v>
      </c>
      <c r="H30" s="68" t="str">
        <f ca="1"/>
        <v>0</v>
      </c>
      <c r="J30" s="68" t="str">
        <f ca="1"/>
        <v>!èĔê</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b">
        <f ca="1"/>
        <v>1</v>
      </c>
      <c r="C31" s="68" t="str">
        <f ca="1"/>
        <v>2015-Jun-04</v>
      </c>
      <c r="G31" s="68" t="str">
        <f ca="1"/>
        <v>True</v>
      </c>
      <c r="H31" s="68" t="str">
        <f ca="1"/>
        <v>2015-Jun-04</v>
      </c>
      <c r="J31" s="68" t="b">
        <f ca="1"/>
        <v>1</v>
      </c>
      <c r="K31" s="68" t="str">
        <f ca="1"/>
        <v>2015-Jun-04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ĦŹåB</v>
      </c>
      <c r="C32" s="68" t="str">
        <f ca="1"/>
        <v>TRUE</v>
      </c>
      <c r="G32" s="68" t="str">
        <f ca="1"/>
        <v>ĦŹåB</v>
      </c>
      <c r="H32" s="68" t="str">
        <f ca="1"/>
        <v>TRUE</v>
      </c>
      <c r="J32" s="68" t="str">
        <f ca="1"/>
        <v>ĦŹåB</v>
      </c>
      <c r="K32" s="68" t="str">
        <f ca="1"/>
        <v>TRUE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
      </c>
      <c r="C33" s="68" t="str">
        <f ca="1"/>
        <v/>
      </c>
      <c r="G33" s="68" t="str">
        <f ca="1"/>
        <v/>
      </c>
      <c r="H33" s="68" t="str">
        <f ca="1"/>
        <v/>
      </c>
      <c r="J33" s="68" t="str">
        <f ca="1"/>
        <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-3.1823165091559999E-4</v>
      </c>
      <c r="C34" s="68" t="str">
        <f ca="1"/>
        <v>2.13576766915843E-07</v>
      </c>
      <c r="G34" s="68" t="str">
        <f ca="1"/>
        <v>-3.182316509156E-04</v>
      </c>
      <c r="H34" s="68" t="str">
        <f ca="1"/>
        <v>2.13576766915843E-07</v>
      </c>
      <c r="J34" s="68">
        <f ca="1"/>
        <v>-3.1823165091559999E-4</v>
      </c>
      <c r="K34" s="68" t="str">
        <f ca="1"/>
        <v>2.13576766915843E-07</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-112275</v>
      </c>
      <c r="C35" s="68" t="str">
        <f ca="1"/>
        <v>ķĚB,ŅxÓ2Ómšû</v>
      </c>
      <c r="G35" s="68" t="str">
        <f ca="1"/>
        <v>-112275</v>
      </c>
      <c r="H35" s="68" t="str">
        <f ca="1"/>
        <v>ķĚB,ŅxÓ2Ómšû</v>
      </c>
      <c r="J35" s="68">
        <f ca="1"/>
        <v>-112275</v>
      </c>
      <c r="K35" s="68" t="str">
        <f ca="1"/>
        <v>ķĚB,ŅxÓ2Ómšû</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c>
      <c r="C36" s="68" t="str">
        <f ca="1"/>
        <v/>
      </c>
      <c r="G36" s="68" t="str">
        <f ca="1"/>
        <v>#FIELD!</v>
      </c>
      <c r="H36" s="68" t="str">
        <f ca="1"/>
        <v/>
      </c>
      <c r="J36" s="68" t="e">
        <f ca="1"/>
      </c>
      <c r="K36" s="68"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f ca="1"/>
        <v>60648</v>
      </c>
      <c r="G37" s="68" t="str">
        <f ca="1"/>
        <v>False</v>
      </c>
      <c r="H37" s="68" t="str">
        <f ca="1"/>
        <v>60648</v>
      </c>
      <c r="J37" s="68" t="b">
        <f ca="1"/>
        <v>0</v>
      </c>
      <c r="K37" s="68">
        <f ca="1"/>
        <v>60648</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846890</v>
      </c>
      <c r="C38" s="68" t="str">
        <f ca="1"/>
        <v>-6.31772975315685E-04</v>
      </c>
      <c r="G38" s="68" t="str">
        <f ca="1"/>
        <v>846890</v>
      </c>
      <c r="H38" s="68" t="str">
        <f ca="1"/>
        <v>-6.31772975315685E-04</v>
      </c>
      <c r="J38" s="68">
        <f ca="1"/>
        <v>846890</v>
      </c>
      <c r="K38" s="68" t="str">
        <f ca="1"/>
        <v>-6.31772975315685E-04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
      </c>
      <c r="C39" s="68">
        <f ca="1"/>
        <v>-5538145102.50916</v>
      </c>
      <c r="G39" s="68" t="str">
        <f ca="1"/>
        <v/>
      </c>
      <c r="H39" s="68" t="str">
        <f ca="1"/>
        <v>-5538145102.50916</v>
      </c>
      <c r="J39" s="68" t="str">
        <f ca="1"/>
        <v/>
      </c>
      <c r="K39" s="68">
        <f ca="1"/>
        <v>-5538145102.50916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b">
        <f ca="1"/>
        <v>1</v>
      </c>
      <c r="C40" s="68" t="str">
        <f ca="1"/>
        <v>22014609.73985</v>
      </c>
      <c r="G40" s="68" t="str">
        <f ca="1"/>
        <v>True</v>
      </c>
      <c r="H40" s="68" t="str">
        <f ca="1"/>
        <v>22014609.73985</v>
      </c>
      <c r="J40" s="68" t="b">
        <f ca="1"/>
        <v>1</v>
      </c>
      <c r="K40" s="68" t="str">
        <f ca="1"/>
        <v>22014609.73985</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56515</v>
      </c>
      <c r="C41" s="68" t="str">
        <f ca="1"/>
        <v xml:space="preserve">Here's a carriage return (ascii 13):_x000D_and here's a line feed (ascii 10):
and here's both together:_x000D_
</v>
      </c>
      <c r="G41" s="68" t="str">
        <f ca="1"/>
        <v>56515</v>
      </c>
      <c r="H41" s="68" t="str">
        <f ca="1"/>
        <v xml:space="preserve">Here's a carriage return (ascii 13):_x000D_and here's a line feed (ascii 10):
and here's both together:_x000D_
</v>
      </c>
      <c r="J41" s="68">
        <f ca="1"/>
        <v>56515</v>
      </c>
      <c r="K41" s="68" t="str">
        <f ca="1"/>
        <v xml:space="preserve">Here's a carriage return (ascii 13):_x000D_and here's a line feed (ascii 10):
and here's both together:_x000D_
</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2042-Mar-11</v>
      </c>
      <c r="C42" s="68" t="e">
        <f ca="1"/>
      </c>
      <c r="G42" s="68" t="str">
        <f ca="1"/>
        <v>2042-Mar-11</v>
      </c>
      <c r="H42" s="68" t="str">
        <f ca="1"/>
        <v>#FIELD!</v>
      </c>
      <c r="J42" s="68" t="str">
        <f ca="1"/>
        <v>2042-Mar-11</v>
      </c>
      <c r="K42" s="68" t="e">
        <f ca="1"/>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
      </c>
      <c r="C43" s="68">
        <f ca="1"/>
        <v>50964</v>
      </c>
      <c r="G43" s="68" t="str">
        <f ca="1"/>
        <v/>
      </c>
      <c r="H43" s="68" t="str">
        <f ca="1"/>
        <v>50964</v>
      </c>
      <c r="J43" s="68" t="str">
        <f ca="1"/>
        <v/>
      </c>
      <c r="K43" s="68">
        <f ca="1"/>
        <v>50964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-154163</v>
      </c>
      <c r="C44" s="68" t="str">
        <f ca="1"/>
        <v/>
      </c>
      <c r="G44" s="68" t="str">
        <f ca="1"/>
        <v>-154163</v>
      </c>
      <c r="H44" s="68" t="str">
        <f ca="1"/>
        <v/>
      </c>
      <c r="J44" s="68">
        <f ca="1"/>
        <v>-154163</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FALSE</v>
      </c>
      <c r="C45" s="68">
        <f ca="1"/>
        <v>44163</v>
      </c>
      <c r="G45" s="68" t="str">
        <f ca="1"/>
        <v>FALSE</v>
      </c>
      <c r="H45" s="68" t="str">
        <f ca="1"/>
        <v>44163</v>
      </c>
      <c r="J45" s="68" t="str">
        <f ca="1"/>
        <v>FALSE</v>
      </c>
      <c r="K45" s="68">
        <f ca="1"/>
        <v>44163</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-4.9213502008253496</v>
      </c>
      <c r="C46" s="68" t="str">
        <f ca="1"/>
        <v>2058-Aug-30</v>
      </c>
      <c r="G46" s="68" t="str">
        <f ca="1"/>
        <v>-4.92135020082535</v>
      </c>
      <c r="H46" s="68" t="str">
        <f ca="1"/>
        <v>2058-Aug-30</v>
      </c>
      <c r="J46" s="68">
        <f ca="1"/>
        <v>-4.9213502008253496</v>
      </c>
      <c r="K46" s="68" t="str">
        <f ca="1"/>
        <v>2058-Aug-30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36618</v>
      </c>
      <c r="C47" s="68" t="str">
        <f ca="1"/>
        <v>åtù§</v>
      </c>
      <c r="G47" s="68" t="str">
        <f ca="1"/>
        <v>36618</v>
      </c>
      <c r="H47" s="68" t="str">
        <f ca="1"/>
        <v>åtù§</v>
      </c>
      <c r="J47" s="68">
        <f ca="1"/>
        <v>36618</v>
      </c>
      <c r="K47" s="68" t="str">
        <f ca="1"/>
        <v>åtù§</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f ca="1"/>
        <v>0</v>
      </c>
      <c r="C48" s="68" t="str">
        <f ca="1"/>
        <v/>
      </c>
      <c r="G48" s="68" t="str">
        <f ca="1"/>
        <v>0</v>
      </c>
      <c r="H48" s="68" t="str">
        <f ca="1"/>
        <v/>
      </c>
      <c r="J48" s="68">
        <f ca="1"/>
        <v>0</v>
      </c>
      <c r="K48" s="68"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2375.2177762019101</v>
      </c>
      <c r="C49" s="68" t="str">
        <f ca="1"/>
        <v>-297200.813701261</v>
      </c>
      <c r="G49" s="68" t="str">
        <f ca="1"/>
        <v>2375.21777620191</v>
      </c>
      <c r="H49" s="68" t="str">
        <f ca="1"/>
        <v>-297200.813701261</v>
      </c>
      <c r="J49" s="68">
        <f ca="1"/>
        <v>2375.2177762019101</v>
      </c>
      <c r="K49" s="68" t="str">
        <f ca="1"/>
        <v>-297200.813701261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t="e">
        <f ca="1"/>
      </c>
      <c r="G50" s="68" t="str">
        <f ca="1"/>
        <v>TRUE</v>
      </c>
      <c r="H50" s="68" t="str">
        <f ca="1"/>
        <v>#BLOCKED!</v>
      </c>
      <c r="J50" s="68" t="str">
        <f ca="1"/>
        <v>TRUE</v>
      </c>
      <c r="K50" s="68" t="e">
        <f ca="1"/>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b">
        <f ca="1"/>
        <v>0</v>
      </c>
      <c r="C51" s="68">
        <f ca="1"/>
        <v>42501</v>
      </c>
      <c r="G51" s="68" t="str">
        <f ca="1"/>
        <v>False</v>
      </c>
      <c r="H51" s="68" t="str">
        <f ca="1"/>
        <v>42501</v>
      </c>
      <c r="J51" s="68" t="b">
        <f ca="1"/>
        <v>0</v>
      </c>
      <c r="K51" s="68">
        <f ca="1"/>
        <v>42501</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-769060</v>
      </c>
      <c r="C52" s="68">
        <f ca="1"/>
        <v>-903762</v>
      </c>
      <c r="G52" s="68" t="str">
        <f ca="1"/>
        <v>-769060</v>
      </c>
      <c r="H52" s="68" t="str">
        <f ca="1"/>
        <v>-903762</v>
      </c>
      <c r="J52" s="68">
        <f ca="1"/>
        <v>-769060</v>
      </c>
      <c r="K52" s="68">
        <f ca="1"/>
        <v>-903762</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09" t="str">
        <f>B14</f>
        <v>File Size</v>
      </c>
      <c r="C8" s="109" t="s">
        <v>564</v>
      </c>
      <c r="D8" s="109" t="str">
        <f t="shared" ref="D8:U8" si="0">D14</f>
        <v>FileName</v>
      </c>
      <c r="E8" s="109" t="str">
        <f t="shared" si="0"/>
        <v>ConvertTypes</v>
      </c>
      <c r="F8" s="109" t="str">
        <f t="shared" si="0"/>
        <v>Delimiter</v>
      </c>
      <c r="G8" s="109" t="str">
        <f t="shared" si="0"/>
        <v>IgnoreRepeated</v>
      </c>
      <c r="H8" s="109" t="str">
        <f t="shared" si="0"/>
        <v>DateFormat</v>
      </c>
      <c r="I8" s="109" t="str">
        <f t="shared" si="0"/>
        <v>Comment</v>
      </c>
      <c r="J8" s="109" t="str">
        <f t="shared" si="0"/>
        <v>IgnoreEmptyLines</v>
      </c>
      <c r="K8" s="109" t="str">
        <f t="shared" si="0"/>
        <v>HeaderRowNum</v>
      </c>
      <c r="L8" s="109" t="str">
        <f t="shared" si="0"/>
        <v>SkipToRow</v>
      </c>
      <c r="M8" s="109" t="str">
        <f t="shared" si="0"/>
        <v>SkipToCol</v>
      </c>
      <c r="N8" s="109" t="str">
        <f t="shared" si="0"/>
        <v>NumRows</v>
      </c>
      <c r="O8" s="109" t="str">
        <f t="shared" si="0"/>
        <v>NumCols</v>
      </c>
      <c r="P8" s="109" t="str">
        <f t="shared" si="0"/>
        <v>TrueStrings</v>
      </c>
      <c r="Q8" s="109" t="str">
        <f t="shared" si="0"/>
        <v>FalseStrings</v>
      </c>
      <c r="R8" s="109" t="str">
        <f t="shared" si="0"/>
        <v>MissingStrings</v>
      </c>
      <c r="S8" s="109" t="str">
        <f t="shared" si="0"/>
        <v>Encoding</v>
      </c>
      <c r="T8" s="109" t="str">
        <f t="shared" si="0"/>
        <v>DecimalSeparator</v>
      </c>
      <c r="U8" s="109" t="str">
        <f t="shared" si="0"/>
        <v>Notes</v>
      </c>
      <c r="V8" s="64" t="str" cm="1">
        <f t="array" aca="1" ref="V8:V215" ca="1">fill(" ",ROWS(Tests[TestNo])+6,1)</f>
        <v xml:space="preserve"> </v>
      </c>
      <c r="AB8" s="57"/>
    </row>
    <row r="9" spans="2:41" ht="14.25" customHeight="1" x14ac:dyDescent="0.45">
      <c r="B9" s="109"/>
      <c r="C9" s="109"/>
      <c r="D9" s="109"/>
      <c r="E9" s="109"/>
      <c r="F9" s="109"/>
      <c r="G9" s="109"/>
      <c r="H9" s="109"/>
      <c r="I9" s="109"/>
      <c r="J9" s="109"/>
      <c r="K9" s="109"/>
      <c r="L9" s="109"/>
      <c r="M9" s="109"/>
      <c r="N9" s="109"/>
      <c r="O9" s="109"/>
      <c r="P9" s="109"/>
      <c r="Q9" s="109"/>
      <c r="R9" s="109"/>
      <c r="S9" s="109"/>
      <c r="T9" s="109"/>
      <c r="U9" s="109"/>
      <c r="V9" s="64" t="str">
        <f ca="1"/>
        <v xml:space="preserve"> </v>
      </c>
      <c r="AA9" s="56"/>
      <c r="AB9" s="57"/>
    </row>
    <row r="10" spans="2:41" ht="14.25" customHeight="1" x14ac:dyDescent="0.45">
      <c r="B10" s="109"/>
      <c r="C10" s="109"/>
      <c r="D10" s="109"/>
      <c r="E10" s="109"/>
      <c r="F10" s="109"/>
      <c r="G10" s="109"/>
      <c r="H10" s="109"/>
      <c r="I10" s="109"/>
      <c r="J10" s="109"/>
      <c r="K10" s="109"/>
      <c r="L10" s="109"/>
      <c r="M10" s="109"/>
      <c r="N10" s="109"/>
      <c r="O10" s="109"/>
      <c r="P10" s="109"/>
      <c r="Q10" s="109"/>
      <c r="R10" s="109"/>
      <c r="S10" s="109"/>
      <c r="T10" s="109"/>
      <c r="U10" s="109"/>
      <c r="V10" s="64" t="str">
        <f ca="1"/>
        <v xml:space="preserve"> </v>
      </c>
      <c r="AA10" s="56"/>
      <c r="AB10" s="57"/>
    </row>
    <row r="11" spans="2:41" x14ac:dyDescent="0.45">
      <c r="B11" s="109"/>
      <c r="C11" s="109"/>
      <c r="D11" s="109"/>
      <c r="E11" s="109"/>
      <c r="F11" s="109"/>
      <c r="G11" s="109"/>
      <c r="H11" s="109"/>
      <c r="I11" s="109"/>
      <c r="J11" s="109"/>
      <c r="K11" s="109"/>
      <c r="L11" s="109"/>
      <c r="M11" s="109"/>
      <c r="N11" s="109"/>
      <c r="O11" s="109"/>
      <c r="P11" s="109"/>
      <c r="Q11" s="109"/>
      <c r="R11" s="109"/>
      <c r="S11" s="109"/>
      <c r="T11" s="109"/>
      <c r="U11" s="109"/>
      <c r="V11" s="64" t="str">
        <f ca="1"/>
        <v xml:space="preserve"> </v>
      </c>
      <c r="AB11" s="57"/>
    </row>
    <row r="12" spans="2:41" x14ac:dyDescent="0.45">
      <c r="B12" s="109"/>
      <c r="C12" s="109"/>
      <c r="D12" s="109"/>
      <c r="E12" s="109"/>
      <c r="F12" s="109"/>
      <c r="G12" s="109"/>
      <c r="H12" s="109"/>
      <c r="I12" s="109"/>
      <c r="J12" s="109"/>
      <c r="K12" s="109"/>
      <c r="L12" s="109"/>
      <c r="M12" s="109"/>
      <c r="N12" s="109"/>
      <c r="O12" s="109"/>
      <c r="P12" s="109"/>
      <c r="Q12" s="109"/>
      <c r="R12" s="109"/>
      <c r="S12" s="109"/>
      <c r="T12" s="109"/>
      <c r="U12" s="109"/>
      <c r="V12" s="64" t="str">
        <f ca="1"/>
        <v xml:space="preserve"> </v>
      </c>
      <c r="AB12" s="57"/>
    </row>
    <row r="13" spans="2:41" x14ac:dyDescent="0.45">
      <c r="B13" s="110"/>
      <c r="C13" s="110"/>
      <c r="D13" s="110"/>
      <c r="E13" s="110"/>
      <c r="F13" s="110"/>
      <c r="G13" s="110"/>
      <c r="H13" s="110"/>
      <c r="I13" s="110"/>
      <c r="J13" s="110"/>
      <c r="K13" s="110"/>
      <c r="L13" s="110"/>
      <c r="M13" s="110"/>
      <c r="N13" s="110"/>
      <c r="O13" s="110"/>
      <c r="P13" s="110"/>
      <c r="Q13" s="110"/>
      <c r="R13" s="110"/>
      <c r="S13" s="110"/>
      <c r="T13" s="110"/>
      <c r="U13" s="110"/>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674</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674</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674</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674</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674</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674</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674</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671</v>
      </c>
      <c r="P2" s="56"/>
    </row>
    <row r="4" spans="1:16" x14ac:dyDescent="0.45">
      <c r="A4" s="14" t="s">
        <v>667</v>
      </c>
      <c r="H4" s="55" t="s">
        <v>668</v>
      </c>
      <c r="I4" s="55" t="s">
        <v>669</v>
      </c>
      <c r="O4" s="14" t="s">
        <v>533</v>
      </c>
    </row>
    <row r="5" spans="1:16" x14ac:dyDescent="0.45">
      <c r="O5" t="s">
        <v>504</v>
      </c>
    </row>
    <row r="6" spans="1:16" ht="42.75" x14ac:dyDescent="0.45">
      <c r="A6" s="12" t="s">
        <v>10</v>
      </c>
      <c r="B6" s="12" t="s">
        <v>11</v>
      </c>
      <c r="C6" s="12" t="s">
        <v>12</v>
      </c>
      <c r="D6" s="12" t="s">
        <v>13</v>
      </c>
      <c r="E6" s="13" t="s">
        <v>673</v>
      </c>
      <c r="F6" s="13" t="s">
        <v>374</v>
      </c>
      <c r="G6" s="13" t="s">
        <v>375</v>
      </c>
      <c r="H6" s="13" t="s">
        <v>376</v>
      </c>
      <c r="I6" s="13" t="s">
        <v>670</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673</v>
      </c>
      <c r="F33" s="13" t="s">
        <v>374</v>
      </c>
      <c r="G33" s="13" t="s">
        <v>375</v>
      </c>
      <c r="H33" s="13" t="s">
        <v>376</v>
      </c>
      <c r="I33" s="13" t="s">
        <v>670</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673</v>
      </c>
      <c r="F60" s="13" t="s">
        <v>374</v>
      </c>
      <c r="G60" s="13" t="s">
        <v>375</v>
      </c>
      <c r="H60" s="13" t="s">
        <v>376</v>
      </c>
      <c r="I60" s="13" t="s">
        <v>670</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673</v>
      </c>
      <c r="F87" s="13" t="s">
        <v>374</v>
      </c>
      <c r="G87" s="13" t="s">
        <v>375</v>
      </c>
      <c r="H87" s="13" t="s">
        <v>376</v>
      </c>
      <c r="I87" s="13" t="s">
        <v>670</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673</v>
      </c>
      <c r="F114" s="13" t="s">
        <v>374</v>
      </c>
      <c r="G114" s="13" t="s">
        <v>375</v>
      </c>
      <c r="H114" s="13" t="s">
        <v>376</v>
      </c>
      <c r="I114" s="13" t="s">
        <v>670</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673</v>
      </c>
      <c r="F141" s="13" t="s">
        <v>374</v>
      </c>
      <c r="G141" s="13" t="s">
        <v>375</v>
      </c>
      <c r="H141" s="13" t="s">
        <v>376</v>
      </c>
      <c r="I141" s="13" t="s">
        <v>670</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673</v>
      </c>
      <c r="F168" s="13" t="s">
        <v>374</v>
      </c>
      <c r="G168" s="13" t="s">
        <v>375</v>
      </c>
      <c r="H168" s="13" t="s">
        <v>376</v>
      </c>
      <c r="I168" s="13" t="s">
        <v>670</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672</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900</v>
      </c>
      <c r="O5" s="14" t="s">
        <v>533</v>
      </c>
    </row>
    <row r="6" spans="1:16" x14ac:dyDescent="0.45">
      <c r="O6" t="s">
        <v>504</v>
      </c>
    </row>
    <row r="7" spans="1:16" ht="42.75" x14ac:dyDescent="0.45">
      <c r="A7" s="12" t="s">
        <v>10</v>
      </c>
      <c r="B7" s="12" t="s">
        <v>11</v>
      </c>
      <c r="C7" s="12" t="s">
        <v>12</v>
      </c>
      <c r="D7" s="12" t="s">
        <v>13</v>
      </c>
      <c r="E7" s="13" t="s">
        <v>674</v>
      </c>
      <c r="F7" s="13" t="s">
        <v>374</v>
      </c>
      <c r="G7" s="13" t="s">
        <v>375</v>
      </c>
      <c r="H7" s="13" t="s">
        <v>899</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7488-F8E9-4A61-9D7E-682C8EB7AB70}">
  <sheetPr codeName="shPerformance4"/>
  <dimension ref="A2:P219"/>
  <sheetViews>
    <sheetView showGridLines="0" showRowColHeaders="0" zoomScaleNormal="100" workbookViewId="0">
      <pane ySplit="5" topLeftCell="A15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899</v>
      </c>
      <c r="I7" s="13" t="s">
        <v>376</v>
      </c>
      <c r="J7" s="13" t="str" cm="1">
        <f t="array" ref="J7:N7">"NCalls"&amp;CHAR(10)&amp;E7:I7</f>
        <v>NCalls
CSVRead
v0.14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1.7002351633951026E-4</v>
      </c>
      <c r="F8">
        <v>1.1611669283824154E-4</v>
      </c>
      <c r="G8">
        <v>1.5617533389938544E-3</v>
      </c>
      <c r="H8">
        <v>1.1210948374611269E-4</v>
      </c>
      <c r="I8">
        <v>2.8244767529453168E-4</v>
      </c>
      <c r="J8" s="93">
        <v>28352</v>
      </c>
      <c r="K8" s="93">
        <v>40833</v>
      </c>
      <c r="L8" s="93">
        <v>3189</v>
      </c>
      <c r="M8" s="93">
        <v>42214</v>
      </c>
      <c r="N8" s="93">
        <v>17314</v>
      </c>
      <c r="O8" s="60" t="s">
        <v>377</v>
      </c>
      <c r="P8" s="93">
        <v>3</v>
      </c>
    </row>
    <row r="9" spans="1:16" x14ac:dyDescent="0.45">
      <c r="A9">
        <f t="shared" ref="A9:A29" si="0">LEN(B9)</f>
        <v>1</v>
      </c>
      <c r="B9" t="s">
        <v>16</v>
      </c>
      <c r="C9" s="93">
        <v>2</v>
      </c>
      <c r="D9">
        <v>1</v>
      </c>
      <c r="E9">
        <v>1.8231084580872062E-4</v>
      </c>
      <c r="F9">
        <v>1.2177828586893823E-4</v>
      </c>
      <c r="G9">
        <v>1.677274436045205E-3</v>
      </c>
      <c r="H9">
        <v>1.1490283076825683E-4</v>
      </c>
      <c r="I9">
        <v>2.760222881554979E-4</v>
      </c>
      <c r="J9" s="93">
        <v>26505</v>
      </c>
      <c r="K9" s="93">
        <v>39028</v>
      </c>
      <c r="L9" s="93">
        <v>2970</v>
      </c>
      <c r="M9" s="93">
        <v>41241</v>
      </c>
      <c r="N9" s="93">
        <v>17708</v>
      </c>
      <c r="O9" s="61" t="s">
        <v>378</v>
      </c>
      <c r="P9" s="93">
        <v>6</v>
      </c>
    </row>
    <row r="10" spans="1:16" x14ac:dyDescent="0.45">
      <c r="A10">
        <f t="shared" si="0"/>
        <v>1</v>
      </c>
      <c r="B10" t="s">
        <v>16</v>
      </c>
      <c r="C10" s="93">
        <v>4</v>
      </c>
      <c r="D10">
        <v>1</v>
      </c>
      <c r="E10">
        <v>1.7962821171513214E-4</v>
      </c>
      <c r="F10">
        <v>1.2236452363434655E-4</v>
      </c>
      <c r="G10">
        <v>2.1727505679487373E-3</v>
      </c>
      <c r="H10">
        <v>1.2163204059944597E-4</v>
      </c>
      <c r="I10">
        <v>3.1855032179865838E-4</v>
      </c>
      <c r="J10" s="93">
        <v>26887</v>
      </c>
      <c r="K10" s="93">
        <v>38850</v>
      </c>
      <c r="L10" s="93">
        <v>2295</v>
      </c>
      <c r="M10" s="93">
        <v>39073</v>
      </c>
      <c r="N10" s="93">
        <v>15390</v>
      </c>
      <c r="O10" s="61" t="s">
        <v>379</v>
      </c>
      <c r="P10" s="93">
        <v>12</v>
      </c>
    </row>
    <row r="11" spans="1:16" x14ac:dyDescent="0.45">
      <c r="A11">
        <f t="shared" si="0"/>
        <v>1</v>
      </c>
      <c r="B11" t="s">
        <v>16</v>
      </c>
      <c r="C11" s="93">
        <v>8</v>
      </c>
      <c r="D11">
        <v>1</v>
      </c>
      <c r="E11">
        <v>2.1980541864024587E-4</v>
      </c>
      <c r="F11">
        <v>1.5549931812125245E-4</v>
      </c>
      <c r="G11">
        <v>2.6525093270556312E-3</v>
      </c>
      <c r="H11">
        <v>1.3465446737132139E-4</v>
      </c>
      <c r="I11">
        <v>2.8330082745858294E-4</v>
      </c>
      <c r="J11" s="93">
        <v>22111</v>
      </c>
      <c r="K11" s="93">
        <v>30896</v>
      </c>
      <c r="L11" s="93">
        <v>1881</v>
      </c>
      <c r="M11" s="93">
        <v>35464</v>
      </c>
      <c r="N11" s="93">
        <v>17263</v>
      </c>
      <c r="O11" s="61" t="s">
        <v>380</v>
      </c>
      <c r="P11" s="93">
        <v>24</v>
      </c>
    </row>
    <row r="12" spans="1:16" x14ac:dyDescent="0.45">
      <c r="A12">
        <f t="shared" si="0"/>
        <v>1</v>
      </c>
      <c r="B12" t="s">
        <v>16</v>
      </c>
      <c r="C12" s="93">
        <v>16</v>
      </c>
      <c r="D12">
        <v>1</v>
      </c>
      <c r="E12">
        <v>2.3775491801466704E-4</v>
      </c>
      <c r="F12">
        <v>1.4037296046671028E-4</v>
      </c>
      <c r="G12">
        <v>1.766872436256776E-3</v>
      </c>
      <c r="H12">
        <v>1.3345291063790143E-4</v>
      </c>
      <c r="I12">
        <v>2.8604459454029021E-4</v>
      </c>
      <c r="J12" s="93">
        <v>20485</v>
      </c>
      <c r="K12" s="93">
        <v>34082</v>
      </c>
      <c r="L12" s="93">
        <v>2820</v>
      </c>
      <c r="M12" s="93">
        <v>35769</v>
      </c>
      <c r="N12" s="93">
        <v>17101</v>
      </c>
      <c r="O12" s="61" t="s">
        <v>381</v>
      </c>
      <c r="P12" s="93">
        <v>48</v>
      </c>
    </row>
    <row r="13" spans="1:16" x14ac:dyDescent="0.45">
      <c r="A13">
        <f t="shared" si="0"/>
        <v>1</v>
      </c>
      <c r="B13" t="s">
        <v>16</v>
      </c>
      <c r="C13" s="93">
        <v>32</v>
      </c>
      <c r="D13">
        <v>1</v>
      </c>
      <c r="E13">
        <v>2.3708628883962039E-4</v>
      </c>
      <c r="F13">
        <v>1.5705472868655994E-4</v>
      </c>
      <c r="G13">
        <v>2.005748700007593E-3</v>
      </c>
      <c r="H13">
        <v>1.545573453828098E-4</v>
      </c>
      <c r="I13">
        <v>2.8997788763597743E-4</v>
      </c>
      <c r="J13" s="93">
        <v>20542</v>
      </c>
      <c r="K13" s="93">
        <v>30602</v>
      </c>
      <c r="L13" s="93">
        <v>2485</v>
      </c>
      <c r="M13" s="93">
        <v>31077</v>
      </c>
      <c r="N13" s="93">
        <v>16874</v>
      </c>
      <c r="O13" s="61" t="s">
        <v>382</v>
      </c>
      <c r="P13" s="93">
        <v>96</v>
      </c>
    </row>
    <row r="14" spans="1:16" x14ac:dyDescent="0.45">
      <c r="A14">
        <f t="shared" si="0"/>
        <v>1</v>
      </c>
      <c r="B14" t="s">
        <v>16</v>
      </c>
      <c r="C14" s="93">
        <v>64</v>
      </c>
      <c r="D14">
        <v>1</v>
      </c>
      <c r="E14">
        <v>2.8541403783513379E-4</v>
      </c>
      <c r="F14">
        <v>1.9256456105848336E-4</v>
      </c>
      <c r="G14">
        <v>1.9559607365856645E-3</v>
      </c>
      <c r="H14">
        <v>1.9562274433554291E-4</v>
      </c>
      <c r="I14">
        <v>2.9610777746343173E-4</v>
      </c>
      <c r="J14" s="93">
        <v>17138</v>
      </c>
      <c r="K14" s="93">
        <v>25139</v>
      </c>
      <c r="L14" s="93">
        <v>2549</v>
      </c>
      <c r="M14" s="93">
        <v>24758</v>
      </c>
      <c r="N14" s="93">
        <v>16532</v>
      </c>
      <c r="O14" s="61" t="s">
        <v>383</v>
      </c>
      <c r="P14" s="93">
        <v>192</v>
      </c>
    </row>
    <row r="15" spans="1:16" x14ac:dyDescent="0.45">
      <c r="A15">
        <f t="shared" si="0"/>
        <v>1</v>
      </c>
      <c r="B15" t="s">
        <v>16</v>
      </c>
      <c r="C15" s="93">
        <v>128</v>
      </c>
      <c r="D15">
        <v>1</v>
      </c>
      <c r="E15">
        <v>4.2760035066694273E-4</v>
      </c>
      <c r="F15">
        <v>2.8551300766111939E-4</v>
      </c>
      <c r="G15">
        <v>2.2785762293459294E-3</v>
      </c>
      <c r="H15">
        <v>2.7880091612411868E-4</v>
      </c>
      <c r="I15">
        <v>3.0035605187373078E-4</v>
      </c>
      <c r="J15" s="93">
        <v>11523</v>
      </c>
      <c r="K15" s="93">
        <v>17133</v>
      </c>
      <c r="L15" s="93">
        <v>2189</v>
      </c>
      <c r="M15" s="93">
        <v>17536</v>
      </c>
      <c r="N15" s="93">
        <v>16303</v>
      </c>
      <c r="O15" s="61" t="s">
        <v>384</v>
      </c>
      <c r="P15" s="93">
        <v>384</v>
      </c>
    </row>
    <row r="16" spans="1:16" x14ac:dyDescent="0.45">
      <c r="A16">
        <f t="shared" si="0"/>
        <v>1</v>
      </c>
      <c r="B16" t="s">
        <v>16</v>
      </c>
      <c r="C16" s="93">
        <v>256</v>
      </c>
      <c r="D16">
        <v>1</v>
      </c>
      <c r="E16">
        <v>5.8204006447465449E-4</v>
      </c>
      <c r="F16">
        <v>4.2632647034965575E-4</v>
      </c>
      <c r="G16">
        <v>2.7522583508145198E-3</v>
      </c>
      <c r="H16">
        <v>4.208457321290639E-4</v>
      </c>
      <c r="I16">
        <v>2.8299913992208318E-4</v>
      </c>
      <c r="J16" s="93">
        <v>8499</v>
      </c>
      <c r="K16" s="93">
        <v>11557</v>
      </c>
      <c r="L16" s="93">
        <v>1813</v>
      </c>
      <c r="M16" s="93">
        <v>11705</v>
      </c>
      <c r="N16" s="93">
        <v>17281</v>
      </c>
      <c r="O16" s="61" t="s">
        <v>385</v>
      </c>
      <c r="P16" s="93">
        <v>768</v>
      </c>
    </row>
    <row r="17" spans="1:16" x14ac:dyDescent="0.45">
      <c r="A17">
        <f t="shared" si="0"/>
        <v>1</v>
      </c>
      <c r="B17" t="s">
        <v>16</v>
      </c>
      <c r="C17" s="93">
        <v>512</v>
      </c>
      <c r="D17">
        <v>1</v>
      </c>
      <c r="E17">
        <v>9.7445618578595439E-4</v>
      </c>
      <c r="F17">
        <v>7.7300354259810823E-4</v>
      </c>
      <c r="G17">
        <v>5.5347711194871918E-3</v>
      </c>
      <c r="H17">
        <v>7.5609989659176566E-4</v>
      </c>
      <c r="I17">
        <v>3.064768448129007E-4</v>
      </c>
      <c r="J17" s="93">
        <v>5098</v>
      </c>
      <c r="K17" s="93">
        <v>6416</v>
      </c>
      <c r="L17" s="93">
        <v>903</v>
      </c>
      <c r="M17" s="93">
        <v>6558</v>
      </c>
      <c r="N17" s="93">
        <v>15984</v>
      </c>
      <c r="O17" s="61" t="s">
        <v>386</v>
      </c>
      <c r="P17" s="93">
        <v>1536</v>
      </c>
    </row>
    <row r="18" spans="1:16" x14ac:dyDescent="0.45">
      <c r="A18">
        <f t="shared" si="0"/>
        <v>1</v>
      </c>
      <c r="B18" t="s">
        <v>16</v>
      </c>
      <c r="C18" s="93">
        <v>1024</v>
      </c>
      <c r="D18">
        <v>1</v>
      </c>
      <c r="E18">
        <v>1.8684749056414591E-3</v>
      </c>
      <c r="F18">
        <v>1.5339614449929192E-3</v>
      </c>
      <c r="G18">
        <v>6.0583412441122479E-3</v>
      </c>
      <c r="H18">
        <v>1.4215639748880462E-3</v>
      </c>
      <c r="I18">
        <v>3.6158161846072071E-4</v>
      </c>
      <c r="J18" s="93">
        <v>2667</v>
      </c>
      <c r="K18" s="93">
        <v>3247</v>
      </c>
      <c r="L18" s="93">
        <v>825</v>
      </c>
      <c r="M18" s="93">
        <v>3502</v>
      </c>
      <c r="N18" s="93">
        <v>13590</v>
      </c>
      <c r="O18" s="61" t="s">
        <v>387</v>
      </c>
      <c r="P18" s="93">
        <v>3072</v>
      </c>
    </row>
    <row r="19" spans="1:16" x14ac:dyDescent="0.45">
      <c r="A19">
        <f t="shared" si="0"/>
        <v>1</v>
      </c>
      <c r="B19" t="s">
        <v>16</v>
      </c>
      <c r="C19" s="93">
        <v>2048</v>
      </c>
      <c r="D19">
        <v>1</v>
      </c>
      <c r="E19">
        <v>3.3470486164456459E-3</v>
      </c>
      <c r="F19">
        <v>2.829179168049215E-3</v>
      </c>
      <c r="G19">
        <v>1.0534530347806078E-2</v>
      </c>
      <c r="H19">
        <v>2.5757272225014759E-3</v>
      </c>
      <c r="I19">
        <v>5.0293272216101685E-4</v>
      </c>
      <c r="J19" s="93">
        <v>1492</v>
      </c>
      <c r="K19" s="93">
        <v>1764</v>
      </c>
      <c r="L19" s="93">
        <v>475</v>
      </c>
      <c r="M19" s="93">
        <v>1937</v>
      </c>
      <c r="N19" s="93">
        <v>9818</v>
      </c>
      <c r="O19" s="61" t="s">
        <v>388</v>
      </c>
      <c r="P19" s="93">
        <v>6144</v>
      </c>
    </row>
    <row r="20" spans="1:16" x14ac:dyDescent="0.45">
      <c r="A20">
        <f t="shared" si="0"/>
        <v>1</v>
      </c>
      <c r="B20" t="s">
        <v>16</v>
      </c>
      <c r="C20" s="93">
        <v>4096</v>
      </c>
      <c r="D20">
        <v>1</v>
      </c>
      <c r="E20">
        <v>6.4788571578088712E-3</v>
      </c>
      <c r="F20">
        <v>5.151868568077405E-3</v>
      </c>
      <c r="G20">
        <v>1.8256436659731951E-2</v>
      </c>
      <c r="H20">
        <v>4.881365301538613E-3</v>
      </c>
      <c r="I20">
        <v>9.5835629516813727E-4</v>
      </c>
      <c r="J20" s="93">
        <v>771</v>
      </c>
      <c r="K20" s="93">
        <v>970</v>
      </c>
      <c r="L20" s="93">
        <v>274</v>
      </c>
      <c r="M20" s="93">
        <v>1024</v>
      </c>
      <c r="N20" s="93">
        <v>5183</v>
      </c>
      <c r="O20" s="61" t="s">
        <v>389</v>
      </c>
      <c r="P20" s="93">
        <v>12288</v>
      </c>
    </row>
    <row r="21" spans="1:16" x14ac:dyDescent="0.45">
      <c r="A21">
        <f t="shared" si="0"/>
        <v>1</v>
      </c>
      <c r="B21" t="s">
        <v>16</v>
      </c>
      <c r="C21" s="93">
        <v>8192</v>
      </c>
      <c r="D21">
        <v>1</v>
      </c>
      <c r="E21">
        <v>1.2612595014361384E-2</v>
      </c>
      <c r="F21">
        <v>1.0828065763589318E-2</v>
      </c>
      <c r="G21">
        <v>3.4127282399383771E-2</v>
      </c>
      <c r="H21">
        <v>9.7467215368861916E-3</v>
      </c>
      <c r="I21">
        <v>1.5078978296984525E-3</v>
      </c>
      <c r="J21" s="93">
        <v>397</v>
      </c>
      <c r="K21" s="93">
        <v>462</v>
      </c>
      <c r="L21" s="93">
        <v>147</v>
      </c>
      <c r="M21" s="93">
        <v>513</v>
      </c>
      <c r="N21" s="93">
        <v>3302</v>
      </c>
      <c r="O21" s="61" t="s">
        <v>390</v>
      </c>
      <c r="P21" s="93">
        <v>24576</v>
      </c>
    </row>
    <row r="22" spans="1:16" x14ac:dyDescent="0.45">
      <c r="A22">
        <f t="shared" si="0"/>
        <v>1</v>
      </c>
      <c r="B22" t="s">
        <v>16</v>
      </c>
      <c r="C22" s="93">
        <v>16384</v>
      </c>
      <c r="D22">
        <v>1</v>
      </c>
      <c r="E22">
        <v>2.5282922112863392E-2</v>
      </c>
      <c r="F22">
        <v>2.1003674116039581E-2</v>
      </c>
      <c r="G22">
        <v>6.9441230698591927E-2</v>
      </c>
      <c r="H22">
        <v>1.9356204958620754E-2</v>
      </c>
      <c r="I22">
        <v>2.788521494269512E-3</v>
      </c>
      <c r="J22" s="93">
        <v>198</v>
      </c>
      <c r="K22" s="93">
        <v>238</v>
      </c>
      <c r="L22" s="93">
        <v>72</v>
      </c>
      <c r="M22" s="93">
        <v>259</v>
      </c>
      <c r="N22" s="93">
        <v>1789</v>
      </c>
      <c r="O22" s="61" t="s">
        <v>391</v>
      </c>
      <c r="P22" s="93">
        <v>49152</v>
      </c>
    </row>
    <row r="23" spans="1:16" x14ac:dyDescent="0.45">
      <c r="A23">
        <f t="shared" si="0"/>
        <v>1</v>
      </c>
      <c r="B23" t="s">
        <v>16</v>
      </c>
      <c r="C23" s="93">
        <v>32768</v>
      </c>
      <c r="D23">
        <v>1</v>
      </c>
      <c r="E23">
        <v>5.6455384256770838E-2</v>
      </c>
      <c r="F23">
        <v>4.3556039684128106E-2</v>
      </c>
      <c r="G23">
        <v>0.14887966991450599</v>
      </c>
      <c r="H23">
        <v>4.5066873942025396E-2</v>
      </c>
      <c r="I23">
        <v>4.3385816392453799E-3</v>
      </c>
      <c r="J23" s="93">
        <v>89</v>
      </c>
      <c r="K23" s="93">
        <v>115</v>
      </c>
      <c r="L23" s="93">
        <v>34</v>
      </c>
      <c r="M23" s="93">
        <v>111</v>
      </c>
      <c r="N23" s="93">
        <v>1151</v>
      </c>
      <c r="O23" s="61" t="s">
        <v>392</v>
      </c>
      <c r="P23" s="93">
        <v>98304</v>
      </c>
    </row>
    <row r="24" spans="1:16" x14ac:dyDescent="0.45">
      <c r="A24">
        <f t="shared" si="0"/>
        <v>1</v>
      </c>
      <c r="B24" t="s">
        <v>16</v>
      </c>
      <c r="C24" s="93">
        <v>65536</v>
      </c>
      <c r="D24">
        <v>1</v>
      </c>
      <c r="E24">
        <v>0.1047920536152659</v>
      </c>
      <c r="F24">
        <v>8.8174521926864646E-2</v>
      </c>
      <c r="G24">
        <v>0.26721733245304274</v>
      </c>
      <c r="H24">
        <v>8.4885343692975623E-2</v>
      </c>
      <c r="I24">
        <v>7.7774896556740214E-3</v>
      </c>
      <c r="J24" s="93">
        <v>48</v>
      </c>
      <c r="K24" s="93">
        <v>57</v>
      </c>
      <c r="L24" s="93">
        <v>19</v>
      </c>
      <c r="M24" s="93">
        <v>59</v>
      </c>
      <c r="N24" s="93">
        <v>643</v>
      </c>
      <c r="O24" s="61" t="s">
        <v>393</v>
      </c>
      <c r="P24" s="93">
        <v>196608</v>
      </c>
    </row>
    <row r="25" spans="1:16" x14ac:dyDescent="0.45">
      <c r="A25">
        <f t="shared" si="0"/>
        <v>1</v>
      </c>
      <c r="B25" t="s">
        <v>16</v>
      </c>
      <c r="C25" s="93">
        <v>131072</v>
      </c>
      <c r="D25">
        <v>1</v>
      </c>
      <c r="E25">
        <v>0.21865557272753511</v>
      </c>
      <c r="F25">
        <v>0.17818174334224801</v>
      </c>
      <c r="G25">
        <v>0.54357473403207301</v>
      </c>
      <c r="H25">
        <v>0.17335227092866437</v>
      </c>
      <c r="I25">
        <v>1.6581122066553239E-2</v>
      </c>
      <c r="J25" s="93">
        <v>23</v>
      </c>
      <c r="K25" s="93">
        <v>29</v>
      </c>
      <c r="L25" s="93">
        <v>10</v>
      </c>
      <c r="M25" s="93">
        <v>29</v>
      </c>
      <c r="N25" s="93">
        <v>303</v>
      </c>
      <c r="O25" s="61" t="s">
        <v>394</v>
      </c>
      <c r="P25" s="93">
        <v>393216</v>
      </c>
    </row>
    <row r="26" spans="1:16" x14ac:dyDescent="0.45">
      <c r="A26">
        <f t="shared" si="0"/>
        <v>1</v>
      </c>
      <c r="B26" t="s">
        <v>16</v>
      </c>
      <c r="C26" s="93">
        <v>262144</v>
      </c>
      <c r="D26">
        <v>1</v>
      </c>
      <c r="E26">
        <v>0.43090774736523979</v>
      </c>
      <c r="F26">
        <v>0.34968256403218301</v>
      </c>
      <c r="G26">
        <v>1.0984628440316655</v>
      </c>
      <c r="H26">
        <v>0.48208040039560229</v>
      </c>
      <c r="I26">
        <v>3.0925762291160636E-2</v>
      </c>
      <c r="J26" s="93">
        <v>12</v>
      </c>
      <c r="K26" s="93">
        <v>15</v>
      </c>
      <c r="L26" s="93">
        <v>5</v>
      </c>
      <c r="M26" s="93">
        <v>11</v>
      </c>
      <c r="N26" s="93">
        <v>162</v>
      </c>
      <c r="O26" s="61" t="s">
        <v>395</v>
      </c>
      <c r="P26" s="93">
        <v>786432</v>
      </c>
    </row>
    <row r="27" spans="1:16" x14ac:dyDescent="0.45">
      <c r="A27">
        <f t="shared" si="0"/>
        <v>1</v>
      </c>
      <c r="B27" t="s">
        <v>16</v>
      </c>
      <c r="C27" s="93">
        <v>524288</v>
      </c>
      <c r="D27">
        <v>1</v>
      </c>
      <c r="E27">
        <v>0.8988886973664596</v>
      </c>
      <c r="F27">
        <v>0.7752030497465936</v>
      </c>
      <c r="G27">
        <v>2.2030695306980403</v>
      </c>
      <c r="H27">
        <v>1.3275784140328242</v>
      </c>
      <c r="I27">
        <v>6.2228233510918093E-2</v>
      </c>
      <c r="J27" s="93">
        <v>6</v>
      </c>
      <c r="K27" s="93">
        <v>7</v>
      </c>
      <c r="L27" s="93">
        <v>3</v>
      </c>
      <c r="M27" s="93">
        <v>4</v>
      </c>
      <c r="N27" s="93">
        <v>81</v>
      </c>
      <c r="O27" s="61" t="s">
        <v>396</v>
      </c>
      <c r="P27" s="93">
        <v>1572864</v>
      </c>
    </row>
    <row r="28" spans="1:16" x14ac:dyDescent="0.45">
      <c r="A28">
        <f t="shared" si="0"/>
        <v>1</v>
      </c>
      <c r="B28" t="s">
        <v>16</v>
      </c>
      <c r="C28" s="93">
        <v>1048576</v>
      </c>
      <c r="D28">
        <v>1</v>
      </c>
      <c r="E28">
        <v>1.7795698640343389</v>
      </c>
      <c r="F28">
        <v>1.4753660140318161</v>
      </c>
      <c r="G28">
        <v>4.1319084140354887</v>
      </c>
      <c r="H28">
        <v>3.7691738640292085</v>
      </c>
      <c r="I28">
        <v>0.13415156007387022</v>
      </c>
      <c r="J28" s="93">
        <v>3</v>
      </c>
      <c r="K28" s="93">
        <v>4</v>
      </c>
      <c r="L28" s="93">
        <v>2</v>
      </c>
      <c r="M28" s="93">
        <v>2</v>
      </c>
      <c r="N28" s="93">
        <v>38</v>
      </c>
      <c r="O28" s="61" t="s">
        <v>397</v>
      </c>
      <c r="P28" s="93">
        <v>3145728</v>
      </c>
    </row>
    <row r="29" spans="1:16" x14ac:dyDescent="0.45">
      <c r="A29">
        <f t="shared" si="0"/>
        <v>1</v>
      </c>
      <c r="B29" t="s">
        <v>16</v>
      </c>
      <c r="C29" s="93">
        <v>2097152</v>
      </c>
      <c r="D29">
        <v>1</v>
      </c>
      <c r="E29">
        <v>3.6803848640352141</v>
      </c>
      <c r="F29">
        <v>3.1290544640301148</v>
      </c>
      <c r="G29">
        <v>8.4574336640303152</v>
      </c>
      <c r="H29">
        <v>11.956744664022619</v>
      </c>
      <c r="I29">
        <v>0.2786047677256443</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1.7094560032240702</v>
      </c>
    </row>
    <row r="32" spans="1:16" x14ac:dyDescent="0.45">
      <c r="J32" s="93"/>
      <c r="K32" s="93"/>
      <c r="L32" s="93"/>
      <c r="M32" s="93"/>
      <c r="N32" s="93"/>
      <c r="O32" s="14" t="s">
        <v>532</v>
      </c>
      <c r="P32" s="93">
        <f>C29*D29/E29</f>
        <v>569818.66774135677</v>
      </c>
    </row>
    <row r="33" spans="1:16" x14ac:dyDescent="0.45">
      <c r="J33" s="93"/>
      <c r="K33" s="93"/>
      <c r="L33" s="93"/>
      <c r="M33" s="93"/>
      <c r="N33" s="93"/>
      <c r="O33" t="s">
        <v>538</v>
      </c>
    </row>
    <row r="34" spans="1:16" ht="42.75" x14ac:dyDescent="0.45">
      <c r="A34" s="12" t="s">
        <v>10</v>
      </c>
      <c r="B34" s="12" t="s">
        <v>11</v>
      </c>
      <c r="C34" s="12" t="s">
        <v>12</v>
      </c>
      <c r="D34" s="12" t="s">
        <v>13</v>
      </c>
      <c r="E34" s="13" t="str" cm="1">
        <f t="array" ref="E34:I34">ParserNames</f>
        <v>CSVRead
v0.14</v>
      </c>
      <c r="F34" s="13" t="str">
        <v>sdkn104
v1.9</v>
      </c>
      <c r="G34" s="13" t="str">
        <v>ws_garcia
v3.1.5</v>
      </c>
      <c r="H34" s="13" t="str">
        <v>ArrayFromCSVfile</v>
      </c>
      <c r="I34" s="13" t="str">
        <v>CSV.jl
v0.8.5+</v>
      </c>
      <c r="J34" s="13" t="str" cm="1">
        <f t="array" ref="J34:N34">"NCalls"&amp;CHAR(10)&amp;ParserNames</f>
        <v>NCalls
CSVRead
v0.14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1.7372014291102788E-4</v>
      </c>
      <c r="F35">
        <v>1.1774485687520008E-4</v>
      </c>
      <c r="G35">
        <v>1.7606880602674718E-3</v>
      </c>
      <c r="H35">
        <v>1.150536872565283E-4</v>
      </c>
      <c r="I35">
        <v>3.357080872744072E-4</v>
      </c>
      <c r="J35" s="93">
        <v>27770</v>
      </c>
      <c r="K35" s="93">
        <v>40297</v>
      </c>
      <c r="L35" s="93">
        <v>2830</v>
      </c>
      <c r="M35" s="93">
        <v>41190</v>
      </c>
      <c r="N35" s="93">
        <v>14618</v>
      </c>
      <c r="O35" s="93" t="s">
        <v>399</v>
      </c>
      <c r="P35" s="93">
        <v>34</v>
      </c>
    </row>
    <row r="36" spans="1:16" x14ac:dyDescent="0.45">
      <c r="A36">
        <f t="shared" ref="A36:A55" si="1">LEN(B36)</f>
        <v>32</v>
      </c>
      <c r="B36" t="str">
        <f t="shared" ref="B36:B55" si="2">REPT("x",32)</f>
        <v>xxxxxxxxxxxxxxxxxxxxxxxxxxxxxxxx</v>
      </c>
      <c r="C36" s="93">
        <v>2</v>
      </c>
      <c r="D36">
        <v>1</v>
      </c>
      <c r="E36">
        <v>1.7924207824550502E-4</v>
      </c>
      <c r="F36">
        <v>1.2221762757799772E-4</v>
      </c>
      <c r="G36">
        <v>1.7386451555167295E-3</v>
      </c>
      <c r="H36">
        <v>1.1712576685744645E-4</v>
      </c>
      <c r="I36">
        <v>2.8834520610431489E-4</v>
      </c>
      <c r="J36" s="93">
        <v>26943</v>
      </c>
      <c r="K36" s="93">
        <v>38895</v>
      </c>
      <c r="L36" s="93">
        <v>2866</v>
      </c>
      <c r="M36" s="93">
        <v>40499</v>
      </c>
      <c r="N36" s="93">
        <v>17015</v>
      </c>
      <c r="O36" s="93" t="s">
        <v>400</v>
      </c>
      <c r="P36" s="93">
        <v>68</v>
      </c>
    </row>
    <row r="37" spans="1:16" x14ac:dyDescent="0.45">
      <c r="A37">
        <f t="shared" si="1"/>
        <v>32</v>
      </c>
      <c r="B37" t="str">
        <f t="shared" si="2"/>
        <v>xxxxxxxxxxxxxxxxxxxxxxxxxxxxxxxx</v>
      </c>
      <c r="C37" s="93">
        <v>4</v>
      </c>
      <c r="D37">
        <v>1</v>
      </c>
      <c r="E37">
        <v>1.8287799552087005E-4</v>
      </c>
      <c r="F37">
        <v>1.2730258071055948E-4</v>
      </c>
      <c r="G37">
        <v>1.7622421791020728E-3</v>
      </c>
      <c r="H37">
        <v>1.2415239517136187E-4</v>
      </c>
      <c r="I37">
        <v>2.7289350869024712E-4</v>
      </c>
      <c r="J37" s="93">
        <v>26426</v>
      </c>
      <c r="K37" s="93">
        <v>37415</v>
      </c>
      <c r="L37" s="93">
        <v>2828</v>
      </c>
      <c r="M37" s="93">
        <v>38318</v>
      </c>
      <c r="N37" s="93">
        <v>17910</v>
      </c>
      <c r="O37" s="93" t="s">
        <v>401</v>
      </c>
      <c r="P37" s="93">
        <v>136</v>
      </c>
    </row>
    <row r="38" spans="1:16" x14ac:dyDescent="0.45">
      <c r="A38">
        <f t="shared" si="1"/>
        <v>32</v>
      </c>
      <c r="B38" t="str">
        <f t="shared" si="2"/>
        <v>xxxxxxxxxxxxxxxxxxxxxxxxxxxxxxxx</v>
      </c>
      <c r="C38" s="93">
        <v>8</v>
      </c>
      <c r="D38">
        <v>1</v>
      </c>
      <c r="E38">
        <v>1.9958112284941635E-4</v>
      </c>
      <c r="F38">
        <v>1.3923436797311727E-4</v>
      </c>
      <c r="G38">
        <v>1.755121517030001E-3</v>
      </c>
      <c r="H38">
        <v>1.3595676087669497E-4</v>
      </c>
      <c r="I38">
        <v>2.7905215985396916E-4</v>
      </c>
      <c r="J38" s="93">
        <v>24282</v>
      </c>
      <c r="K38" s="93">
        <v>34348</v>
      </c>
      <c r="L38" s="93">
        <v>2839</v>
      </c>
      <c r="M38" s="93">
        <v>35139</v>
      </c>
      <c r="N38" s="93">
        <v>17520</v>
      </c>
      <c r="O38" s="93" t="s">
        <v>402</v>
      </c>
      <c r="P38" s="93">
        <v>272</v>
      </c>
    </row>
    <row r="39" spans="1:16" x14ac:dyDescent="0.45">
      <c r="A39">
        <f t="shared" si="1"/>
        <v>32</v>
      </c>
      <c r="B39" t="str">
        <f t="shared" si="2"/>
        <v>xxxxxxxxxxxxxxxxxxxxxxxxxxxxxxxx</v>
      </c>
      <c r="C39" s="93">
        <v>16</v>
      </c>
      <c r="D39">
        <v>1</v>
      </c>
      <c r="E39">
        <v>2.2738941413482291E-4</v>
      </c>
      <c r="F39">
        <v>1.6697344935155317E-4</v>
      </c>
      <c r="G39">
        <v>1.7892518596461979E-3</v>
      </c>
      <c r="H39">
        <v>1.6546383961302529E-4</v>
      </c>
      <c r="I39">
        <v>2.8819749100103038E-4</v>
      </c>
      <c r="J39" s="93">
        <v>21393</v>
      </c>
      <c r="K39" s="93">
        <v>28851</v>
      </c>
      <c r="L39" s="93">
        <v>2785</v>
      </c>
      <c r="M39" s="93">
        <v>29108</v>
      </c>
      <c r="N39" s="93">
        <v>16976</v>
      </c>
      <c r="O39" s="93" t="s">
        <v>403</v>
      </c>
      <c r="P39" s="93">
        <v>544</v>
      </c>
    </row>
    <row r="40" spans="1:16" x14ac:dyDescent="0.45">
      <c r="A40">
        <f t="shared" si="1"/>
        <v>32</v>
      </c>
      <c r="B40" t="str">
        <f t="shared" si="2"/>
        <v>xxxxxxxxxxxxxxxxxxxxxxxxxxxxxxxx</v>
      </c>
      <c r="C40" s="93">
        <v>32</v>
      </c>
      <c r="D40">
        <v>1</v>
      </c>
      <c r="E40">
        <v>3.063595920022901E-4</v>
      </c>
      <c r="F40">
        <v>2.1822642758054749E-4</v>
      </c>
      <c r="G40">
        <v>2.289246409239019E-3</v>
      </c>
      <c r="H40">
        <v>2.1608223848499722E-4</v>
      </c>
      <c r="I40">
        <v>2.8667856552095055E-4</v>
      </c>
      <c r="J40" s="93">
        <v>15991</v>
      </c>
      <c r="K40" s="93">
        <v>22266</v>
      </c>
      <c r="L40" s="93">
        <v>2179</v>
      </c>
      <c r="M40" s="93">
        <v>22481</v>
      </c>
      <c r="N40" s="93">
        <v>17064</v>
      </c>
      <c r="O40" s="93" t="s">
        <v>404</v>
      </c>
      <c r="P40" s="93">
        <v>1088</v>
      </c>
    </row>
    <row r="41" spans="1:16" x14ac:dyDescent="0.45">
      <c r="A41">
        <f t="shared" si="1"/>
        <v>32</v>
      </c>
      <c r="B41" t="str">
        <f t="shared" si="2"/>
        <v>xxxxxxxxxxxxxxxxxxxxxxxxxxxxxxxx</v>
      </c>
      <c r="C41" s="93">
        <v>64</v>
      </c>
      <c r="D41">
        <v>1</v>
      </c>
      <c r="E41">
        <v>4.1849421041911149E-4</v>
      </c>
      <c r="F41">
        <v>2.9375067826092449E-4</v>
      </c>
      <c r="G41">
        <v>2.0462654687801408E-3</v>
      </c>
      <c r="H41">
        <v>2.9150377467334628E-4</v>
      </c>
      <c r="I41">
        <v>2.7282209129325967E-4</v>
      </c>
      <c r="J41" s="93">
        <v>11770</v>
      </c>
      <c r="K41" s="93">
        <v>16662</v>
      </c>
      <c r="L41" s="93">
        <v>2436</v>
      </c>
      <c r="M41" s="93">
        <v>16788</v>
      </c>
      <c r="N41" s="93">
        <v>17911</v>
      </c>
      <c r="O41" s="93" t="s">
        <v>405</v>
      </c>
      <c r="P41" s="93">
        <v>2176</v>
      </c>
    </row>
    <row r="42" spans="1:16" x14ac:dyDescent="0.45">
      <c r="A42">
        <f t="shared" si="1"/>
        <v>32</v>
      </c>
      <c r="B42" t="str">
        <f t="shared" si="2"/>
        <v>xxxxxxxxxxxxxxxxxxxxxxxxxxxxxxxx</v>
      </c>
      <c r="C42" s="93">
        <v>128</v>
      </c>
      <c r="D42">
        <v>1</v>
      </c>
      <c r="E42">
        <v>5.7756274755379198E-4</v>
      </c>
      <c r="F42">
        <v>4.6690793697889179E-4</v>
      </c>
      <c r="G42">
        <v>2.3313530923074347E-3</v>
      </c>
      <c r="H42">
        <v>4.6623315590122344E-4</v>
      </c>
      <c r="I42">
        <v>3.0261114025515465E-4</v>
      </c>
      <c r="J42" s="93">
        <v>8564</v>
      </c>
      <c r="K42" s="93">
        <v>10566</v>
      </c>
      <c r="L42" s="93">
        <v>2139</v>
      </c>
      <c r="M42" s="93">
        <v>10581</v>
      </c>
      <c r="N42" s="93">
        <v>16184</v>
      </c>
      <c r="O42" s="93" t="s">
        <v>406</v>
      </c>
      <c r="P42" s="93">
        <v>4352</v>
      </c>
    </row>
    <row r="43" spans="1:16" x14ac:dyDescent="0.45">
      <c r="A43">
        <f t="shared" si="1"/>
        <v>32</v>
      </c>
      <c r="B43" t="str">
        <f t="shared" si="2"/>
        <v>xxxxxxxxxxxxxxxxxxxxxxxxxxxxxxxx</v>
      </c>
      <c r="C43" s="93">
        <v>256</v>
      </c>
      <c r="D43">
        <v>1</v>
      </c>
      <c r="E43">
        <v>9.7572330144213271E-4</v>
      </c>
      <c r="F43">
        <v>8.1012689940875254E-4</v>
      </c>
      <c r="G43">
        <v>3.006166983807422E-3</v>
      </c>
      <c r="H43">
        <v>8.1738833183390774E-4</v>
      </c>
      <c r="I43">
        <v>3.9238811493469715E-4</v>
      </c>
      <c r="J43" s="93">
        <v>5092</v>
      </c>
      <c r="K43" s="93">
        <v>6124</v>
      </c>
      <c r="L43" s="93">
        <v>1660</v>
      </c>
      <c r="M43" s="93">
        <v>6070</v>
      </c>
      <c r="N43" s="93">
        <v>12540</v>
      </c>
      <c r="O43" s="93" t="s">
        <v>407</v>
      </c>
      <c r="P43" s="93">
        <v>8704</v>
      </c>
    </row>
    <row r="44" spans="1:16" x14ac:dyDescent="0.45">
      <c r="A44">
        <f t="shared" si="1"/>
        <v>32</v>
      </c>
      <c r="B44" t="str">
        <f t="shared" si="2"/>
        <v>xxxxxxxxxxxxxxxxxxxxxxxxxxxxxxxx</v>
      </c>
      <c r="C44" s="93">
        <v>512</v>
      </c>
      <c r="D44">
        <v>1</v>
      </c>
      <c r="E44">
        <v>1.753011181893519E-3</v>
      </c>
      <c r="F44">
        <v>1.5858666426335783E-3</v>
      </c>
      <c r="G44">
        <v>4.3739100039864925E-3</v>
      </c>
      <c r="H44">
        <v>1.5448347826200776E-3</v>
      </c>
      <c r="I44">
        <v>4.1012246944803059E-4</v>
      </c>
      <c r="J44" s="93">
        <v>2842</v>
      </c>
      <c r="K44" s="93">
        <v>3141</v>
      </c>
      <c r="L44" s="93">
        <v>1142</v>
      </c>
      <c r="M44" s="93">
        <v>3224</v>
      </c>
      <c r="N44" s="93">
        <v>12006</v>
      </c>
      <c r="O44" s="93" t="s">
        <v>408</v>
      </c>
      <c r="P44" s="93">
        <v>17408</v>
      </c>
    </row>
    <row r="45" spans="1:16" x14ac:dyDescent="0.45">
      <c r="A45">
        <f t="shared" si="1"/>
        <v>32</v>
      </c>
      <c r="B45" t="str">
        <f t="shared" si="2"/>
        <v>xxxxxxxxxxxxxxxxxxxxxxxxxxxxxxxx</v>
      </c>
      <c r="C45" s="93">
        <v>1024</v>
      </c>
      <c r="D45">
        <v>1</v>
      </c>
      <c r="E45">
        <v>3.3628140656707193E-3</v>
      </c>
      <c r="F45">
        <v>2.8621936764957347E-3</v>
      </c>
      <c r="G45">
        <v>6.7004285092249916E-3</v>
      </c>
      <c r="H45">
        <v>2.9995375896929295E-3</v>
      </c>
      <c r="I45">
        <v>5.1903967558525126E-4</v>
      </c>
      <c r="J45" s="93">
        <v>1485</v>
      </c>
      <c r="K45" s="93">
        <v>1744</v>
      </c>
      <c r="L45" s="93">
        <v>746</v>
      </c>
      <c r="M45" s="93">
        <v>1664</v>
      </c>
      <c r="N45" s="93">
        <v>9517</v>
      </c>
      <c r="O45" s="93" t="s">
        <v>409</v>
      </c>
      <c r="P45" s="93">
        <v>34816</v>
      </c>
    </row>
    <row r="46" spans="1:16" x14ac:dyDescent="0.45">
      <c r="A46">
        <f t="shared" si="1"/>
        <v>32</v>
      </c>
      <c r="B46" t="str">
        <f t="shared" si="2"/>
        <v>xxxxxxxxxxxxxxxxxxxxxxxxxxxxxxxx</v>
      </c>
      <c r="C46" s="93">
        <v>2048</v>
      </c>
      <c r="D46">
        <v>1</v>
      </c>
      <c r="E46">
        <v>6.8468540320032155E-3</v>
      </c>
      <c r="F46">
        <v>5.6718537028346942E-3</v>
      </c>
      <c r="G46">
        <v>1.1602908811570292E-2</v>
      </c>
      <c r="H46">
        <v>5.8430385349218595E-3</v>
      </c>
      <c r="I46">
        <v>7.0999641022358357E-4</v>
      </c>
      <c r="J46" s="93">
        <v>730</v>
      </c>
      <c r="K46" s="93">
        <v>881</v>
      </c>
      <c r="L46" s="93">
        <v>431</v>
      </c>
      <c r="M46" s="93">
        <v>855</v>
      </c>
      <c r="N46" s="93">
        <v>6980</v>
      </c>
      <c r="O46" s="93" t="s">
        <v>410</v>
      </c>
      <c r="P46" s="93">
        <v>69632</v>
      </c>
    </row>
    <row r="47" spans="1:16" x14ac:dyDescent="0.45">
      <c r="A47">
        <f t="shared" si="1"/>
        <v>32</v>
      </c>
      <c r="B47" t="str">
        <f t="shared" si="2"/>
        <v>xxxxxxxxxxxxxxxxxxxxxxxxxxxxxxxx</v>
      </c>
      <c r="C47" s="93">
        <v>4096</v>
      </c>
      <c r="D47">
        <v>1</v>
      </c>
      <c r="E47">
        <v>1.3263000902030107E-2</v>
      </c>
      <c r="F47">
        <v>1.2835919416618062E-2</v>
      </c>
      <c r="G47">
        <v>2.2270677809768224E-2</v>
      </c>
      <c r="H47">
        <v>1.2086677075481446E-2</v>
      </c>
      <c r="I47">
        <v>1.1205515686239329E-3</v>
      </c>
      <c r="J47" s="93">
        <v>377</v>
      </c>
      <c r="K47" s="93">
        <v>390</v>
      </c>
      <c r="L47" s="93">
        <v>225</v>
      </c>
      <c r="M47" s="93">
        <v>414</v>
      </c>
      <c r="N47" s="93">
        <v>4437</v>
      </c>
      <c r="O47" s="93" t="s">
        <v>411</v>
      </c>
      <c r="P47" s="93">
        <v>139264</v>
      </c>
    </row>
    <row r="48" spans="1:16" x14ac:dyDescent="0.45">
      <c r="A48">
        <f t="shared" si="1"/>
        <v>32</v>
      </c>
      <c r="B48" t="str">
        <f t="shared" si="2"/>
        <v>xxxxxxxxxxxxxxxxxxxxxxxxxxxxxxxx</v>
      </c>
      <c r="C48" s="93">
        <v>8192</v>
      </c>
      <c r="D48">
        <v>1</v>
      </c>
      <c r="E48">
        <v>3.3025699558335571E-2</v>
      </c>
      <c r="F48">
        <v>2.3571742435701204E-2</v>
      </c>
      <c r="G48">
        <v>4.080668435721102E-2</v>
      </c>
      <c r="H48">
        <v>2.5394751341606816E-2</v>
      </c>
      <c r="I48">
        <v>2.2167750786852005E-3</v>
      </c>
      <c r="J48" s="93">
        <v>152</v>
      </c>
      <c r="K48" s="93">
        <v>213</v>
      </c>
      <c r="L48" s="93">
        <v>123</v>
      </c>
      <c r="M48" s="93">
        <v>197</v>
      </c>
      <c r="N48" s="93">
        <v>2250</v>
      </c>
      <c r="O48" s="93" t="s">
        <v>412</v>
      </c>
      <c r="P48" s="93">
        <v>278528</v>
      </c>
    </row>
    <row r="49" spans="1:16" x14ac:dyDescent="0.45">
      <c r="A49">
        <f t="shared" si="1"/>
        <v>32</v>
      </c>
      <c r="B49" t="str">
        <f t="shared" si="2"/>
        <v>xxxxxxxxxxxxxxxxxxxxxxxxxxxxxxxx</v>
      </c>
      <c r="C49" s="93">
        <v>16384</v>
      </c>
      <c r="D49">
        <v>1</v>
      </c>
      <c r="E49">
        <v>5.4311386612694898E-2</v>
      </c>
      <c r="F49">
        <v>5.6516541559998711E-2</v>
      </c>
      <c r="G49">
        <v>8.121217370936766E-2</v>
      </c>
      <c r="H49">
        <v>6.1408406714955496E-2</v>
      </c>
      <c r="I49">
        <v>4.2835440435438988E-3</v>
      </c>
      <c r="J49" s="93">
        <v>93</v>
      </c>
      <c r="K49" s="93">
        <v>89</v>
      </c>
      <c r="L49" s="93">
        <v>62</v>
      </c>
      <c r="M49" s="93">
        <v>82</v>
      </c>
      <c r="N49" s="93">
        <v>1166</v>
      </c>
      <c r="O49" s="93" t="s">
        <v>413</v>
      </c>
      <c r="P49" s="93">
        <v>557056</v>
      </c>
    </row>
    <row r="50" spans="1:16" x14ac:dyDescent="0.45">
      <c r="A50">
        <f t="shared" si="1"/>
        <v>32</v>
      </c>
      <c r="B50" t="str">
        <f t="shared" si="2"/>
        <v>xxxxxxxxxxxxxxxxxxxxxxxxxxxxxxxx</v>
      </c>
      <c r="C50" s="93">
        <v>32768</v>
      </c>
      <c r="D50">
        <v>1</v>
      </c>
      <c r="E50">
        <v>0.12455414208062916</v>
      </c>
      <c r="F50">
        <v>0.10694735977664271</v>
      </c>
      <c r="G50">
        <v>0.16130587693479731</v>
      </c>
      <c r="H50">
        <v>0.12069918546087174</v>
      </c>
      <c r="I50">
        <v>7.6015664689956667E-3</v>
      </c>
      <c r="J50" s="93">
        <v>41</v>
      </c>
      <c r="K50" s="93">
        <v>47</v>
      </c>
      <c r="L50" s="93">
        <v>31</v>
      </c>
      <c r="M50" s="93">
        <v>42</v>
      </c>
      <c r="N50" s="93">
        <v>658</v>
      </c>
      <c r="O50" s="93" t="s">
        <v>414</v>
      </c>
      <c r="P50" s="93">
        <v>1114112</v>
      </c>
    </row>
    <row r="51" spans="1:16" x14ac:dyDescent="0.45">
      <c r="A51">
        <f t="shared" si="1"/>
        <v>32</v>
      </c>
      <c r="B51" t="str">
        <f t="shared" si="2"/>
        <v>xxxxxxxxxxxxxxxxxxxxxxxxxxxxxxxx</v>
      </c>
      <c r="C51" s="93">
        <v>65536</v>
      </c>
      <c r="D51">
        <v>1</v>
      </c>
      <c r="E51">
        <v>0.23810474022250236</v>
      </c>
      <c r="F51">
        <v>0.20585370403240713</v>
      </c>
      <c r="G51">
        <v>0.30035313462029212</v>
      </c>
      <c r="H51">
        <v>0.23911720212759838</v>
      </c>
      <c r="I51">
        <v>1.4198209486545542E-2</v>
      </c>
      <c r="J51" s="93">
        <v>21</v>
      </c>
      <c r="K51" s="93">
        <v>25</v>
      </c>
      <c r="L51" s="93">
        <v>17</v>
      </c>
      <c r="M51" s="93">
        <v>21</v>
      </c>
      <c r="N51" s="93">
        <v>352</v>
      </c>
      <c r="O51" s="93" t="s">
        <v>415</v>
      </c>
      <c r="P51" s="93">
        <v>2228224</v>
      </c>
    </row>
    <row r="52" spans="1:16" x14ac:dyDescent="0.45">
      <c r="A52">
        <f t="shared" si="1"/>
        <v>32</v>
      </c>
      <c r="B52" t="str">
        <f t="shared" si="2"/>
        <v>xxxxxxxxxxxxxxxxxxxxxxxxxxxxxxxx</v>
      </c>
      <c r="C52" s="93">
        <v>131072</v>
      </c>
      <c r="D52">
        <v>1</v>
      </c>
      <c r="E52">
        <v>0.47420422766767589</v>
      </c>
      <c r="F52">
        <v>0.41119814864799442</v>
      </c>
      <c r="G52">
        <v>0.57292406403147533</v>
      </c>
      <c r="H52">
        <v>0.48686495494031157</v>
      </c>
      <c r="I52">
        <v>2.8890216424806218E-2</v>
      </c>
      <c r="J52" s="93">
        <v>11</v>
      </c>
      <c r="K52" s="93">
        <v>13</v>
      </c>
      <c r="L52" s="93">
        <v>9</v>
      </c>
      <c r="M52" s="93">
        <v>11</v>
      </c>
      <c r="N52" s="93">
        <v>174</v>
      </c>
      <c r="O52" s="93" t="s">
        <v>416</v>
      </c>
      <c r="P52" s="93">
        <v>4456448</v>
      </c>
    </row>
    <row r="53" spans="1:16" x14ac:dyDescent="0.45">
      <c r="A53">
        <f t="shared" si="1"/>
        <v>32</v>
      </c>
      <c r="B53" t="str">
        <f t="shared" si="2"/>
        <v>xxxxxxxxxxxxxxxxxxxxxxxxxxxxxxxx</v>
      </c>
      <c r="C53" s="93">
        <v>262144</v>
      </c>
      <c r="D53">
        <v>1</v>
      </c>
      <c r="E53">
        <v>0.92102626403252019</v>
      </c>
      <c r="F53">
        <v>0.82146599260400188</v>
      </c>
      <c r="G53">
        <v>1.1933981440320267</v>
      </c>
      <c r="H53">
        <v>1.060355124034605</v>
      </c>
      <c r="I53">
        <v>6.1371712719446497E-2</v>
      </c>
      <c r="J53" s="93">
        <v>6</v>
      </c>
      <c r="K53" s="93">
        <v>7</v>
      </c>
      <c r="L53" s="93">
        <v>5</v>
      </c>
      <c r="M53" s="93">
        <v>5</v>
      </c>
      <c r="N53" s="93">
        <v>82</v>
      </c>
      <c r="O53" s="93" t="s">
        <v>417</v>
      </c>
      <c r="P53" s="93">
        <v>8912896</v>
      </c>
    </row>
    <row r="54" spans="1:16" x14ac:dyDescent="0.45">
      <c r="A54">
        <f t="shared" si="1"/>
        <v>32</v>
      </c>
      <c r="B54" t="str">
        <f t="shared" si="2"/>
        <v>xxxxxxxxxxxxxxxxxxxxxxxxxxxxxxxx</v>
      </c>
      <c r="C54" s="93">
        <v>524288</v>
      </c>
      <c r="D54">
        <v>1</v>
      </c>
      <c r="E54">
        <v>1.8528191973638766</v>
      </c>
      <c r="F54">
        <v>1.6164357890315941</v>
      </c>
      <c r="G54">
        <v>2.3163669640333358</v>
      </c>
      <c r="H54">
        <v>2.5159824140296321</v>
      </c>
      <c r="I54">
        <v>0.11159366568503556</v>
      </c>
      <c r="J54" s="93">
        <v>3</v>
      </c>
      <c r="K54" s="93">
        <v>4</v>
      </c>
      <c r="L54" s="93">
        <v>3</v>
      </c>
      <c r="M54" s="93">
        <v>2</v>
      </c>
      <c r="N54" s="93">
        <v>45</v>
      </c>
      <c r="O54" s="93" t="s">
        <v>418</v>
      </c>
      <c r="P54" s="93">
        <v>17825792</v>
      </c>
    </row>
    <row r="55" spans="1:16" x14ac:dyDescent="0.45">
      <c r="A55">
        <f t="shared" si="1"/>
        <v>32</v>
      </c>
      <c r="B55" t="str">
        <f t="shared" si="2"/>
        <v>xxxxxxxxxxxxxxxxxxxxxxxxxxxxxxxx</v>
      </c>
      <c r="C55" s="93">
        <v>1048576</v>
      </c>
      <c r="D55">
        <v>1</v>
      </c>
      <c r="E55">
        <v>3.5912374140257368</v>
      </c>
      <c r="F55">
        <v>3.3928790140357803</v>
      </c>
      <c r="G55">
        <v>4.5230440640311924</v>
      </c>
      <c r="H55">
        <v>6.0658539640221631</v>
      </c>
      <c r="I55">
        <v>0.24123175854348633</v>
      </c>
      <c r="J55" s="93">
        <v>2</v>
      </c>
      <c r="K55" s="93">
        <v>2</v>
      </c>
      <c r="L55" s="93">
        <v>2</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9.9273815372832654</v>
      </c>
    </row>
    <row r="58" spans="1:16" x14ac:dyDescent="0.45">
      <c r="J58" s="93"/>
      <c r="K58" s="93"/>
      <c r="L58" s="93"/>
      <c r="M58" s="93"/>
      <c r="N58" s="93"/>
      <c r="P58" s="93">
        <f>C55*D55/E55</f>
        <v>291981.80992009607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v0.14</v>
      </c>
      <c r="F61" s="13" t="str">
        <v>sdkn104
v1.9</v>
      </c>
      <c r="G61" s="13" t="str">
        <v>ws_garcia
v3.1.5</v>
      </c>
      <c r="H61" s="13" t="str">
        <v>ArrayFromCSVfile</v>
      </c>
      <c r="I61" s="13" t="str">
        <v>CSV.jl
v0.8.5+</v>
      </c>
      <c r="J61" s="13" t="str" cm="1">
        <f t="array" ref="J61:N61">"NCalls"&amp;CHAR(10)&amp;ParserNames</f>
        <v>NCalls
CSVRead
v0.14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1.8541295054612391E-4</v>
      </c>
      <c r="F62">
        <v>1.2608399015601049E-4</v>
      </c>
      <c r="G62">
        <v>1.844363402834183E-3</v>
      </c>
      <c r="H62">
        <v>1.191572478726458E-4</v>
      </c>
      <c r="I62">
        <v>2.6347535892412658E-4</v>
      </c>
      <c r="J62" s="93">
        <v>26076</v>
      </c>
      <c r="K62" s="93">
        <v>37759</v>
      </c>
      <c r="L62" s="93">
        <v>2702</v>
      </c>
      <c r="M62" s="93">
        <v>39843</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1.8677460669494175E-4</v>
      </c>
      <c r="F63">
        <v>1.333156994116333E-4</v>
      </c>
      <c r="G63">
        <v>1.9175168984870725E-3</v>
      </c>
      <c r="H63">
        <v>1.2316650027227377E-4</v>
      </c>
      <c r="I63">
        <v>2.4745825564355774E-4</v>
      </c>
      <c r="J63" s="93">
        <v>25892</v>
      </c>
      <c r="K63" s="93">
        <v>35804</v>
      </c>
      <c r="L63" s="93">
        <v>2599</v>
      </c>
      <c r="M63" s="93">
        <v>38610</v>
      </c>
      <c r="N63" s="93">
        <v>19701</v>
      </c>
      <c r="O63" s="93" t="s">
        <v>421</v>
      </c>
      <c r="P63" s="93">
        <v>52</v>
      </c>
    </row>
    <row r="64" spans="1:16" x14ac:dyDescent="0.45">
      <c r="A64">
        <f t="shared" si="3"/>
        <v>20</v>
      </c>
      <c r="B64" t="str">
        <f t="shared" si="4"/>
        <v>"xxxxxxxx_x000D_
yyyyyyyy"</v>
      </c>
      <c r="C64" s="93">
        <v>4</v>
      </c>
      <c r="D64">
        <v>1</v>
      </c>
      <c r="E64">
        <v>1.9589579741993723E-4</v>
      </c>
      <c r="F64">
        <v>1.4200924650229377E-4</v>
      </c>
      <c r="G64">
        <v>2.2146001332438471E-3</v>
      </c>
      <c r="H64">
        <v>1.2929722337383658E-4</v>
      </c>
      <c r="I64">
        <v>2.4639351036644455E-4</v>
      </c>
      <c r="J64" s="93">
        <v>24725</v>
      </c>
      <c r="K64" s="93">
        <v>33706</v>
      </c>
      <c r="L64" s="93">
        <v>2252</v>
      </c>
      <c r="M64" s="93">
        <v>36865</v>
      </c>
      <c r="N64" s="93">
        <v>19784</v>
      </c>
      <c r="O64" s="93" t="s">
        <v>422</v>
      </c>
      <c r="P64" s="93">
        <v>104</v>
      </c>
    </row>
    <row r="65" spans="1:16" x14ac:dyDescent="0.45">
      <c r="A65">
        <f t="shared" si="3"/>
        <v>20</v>
      </c>
      <c r="B65" t="str">
        <f t="shared" si="4"/>
        <v>"xxxxxxxx_x000D_
yyyyyyyy"</v>
      </c>
      <c r="C65" s="93">
        <v>8</v>
      </c>
      <c r="D65">
        <v>1</v>
      </c>
      <c r="E65">
        <v>2.1734921072343822E-4</v>
      </c>
      <c r="F65">
        <v>1.5964655756117E-4</v>
      </c>
      <c r="G65">
        <v>2.1120797456837858E-3</v>
      </c>
      <c r="H65">
        <v>1.4908651808988725E-4</v>
      </c>
      <c r="I65">
        <v>2.5655631647260812E-4</v>
      </c>
      <c r="J65" s="93">
        <v>22353</v>
      </c>
      <c r="K65" s="93">
        <v>30124</v>
      </c>
      <c r="L65" s="93">
        <v>2361</v>
      </c>
      <c r="M65" s="93">
        <v>32171</v>
      </c>
      <c r="N65" s="93">
        <v>19023</v>
      </c>
      <c r="O65" s="93" t="s">
        <v>423</v>
      </c>
      <c r="P65" s="93">
        <v>208</v>
      </c>
    </row>
    <row r="66" spans="1:16" x14ac:dyDescent="0.45">
      <c r="A66">
        <f t="shared" si="3"/>
        <v>20</v>
      </c>
      <c r="B66" t="str">
        <f t="shared" si="4"/>
        <v>"xxxxxxxx_x000D_
yyyyyyyy"</v>
      </c>
      <c r="C66" s="93">
        <v>16</v>
      </c>
      <c r="D66">
        <v>1</v>
      </c>
      <c r="E66">
        <v>2.7128800756928196E-4</v>
      </c>
      <c r="F66">
        <v>1.999542250854973E-4</v>
      </c>
      <c r="G66">
        <v>2.5261973990849461E-3</v>
      </c>
      <c r="H66">
        <v>1.8708053813097625E-4</v>
      </c>
      <c r="I66">
        <v>2.5739102182022606E-4</v>
      </c>
      <c r="J66" s="93">
        <v>18010</v>
      </c>
      <c r="K66" s="93">
        <v>24238</v>
      </c>
      <c r="L66" s="93">
        <v>1975</v>
      </c>
      <c r="M66" s="93">
        <v>25851</v>
      </c>
      <c r="N66" s="93">
        <v>18959</v>
      </c>
      <c r="O66" s="93" t="s">
        <v>424</v>
      </c>
      <c r="P66" s="93">
        <v>416</v>
      </c>
    </row>
    <row r="67" spans="1:16" x14ac:dyDescent="0.45">
      <c r="A67">
        <f t="shared" si="3"/>
        <v>20</v>
      </c>
      <c r="B67" t="str">
        <f t="shared" si="4"/>
        <v>"xxxxxxxx_x000D_
yyyyyyyy"</v>
      </c>
      <c r="C67" s="93">
        <v>32</v>
      </c>
      <c r="D67">
        <v>1</v>
      </c>
      <c r="E67">
        <v>3.281574893190758E-4</v>
      </c>
      <c r="F67">
        <v>2.7616706606988596E-4</v>
      </c>
      <c r="G67">
        <v>2.9808101490808045E-3</v>
      </c>
      <c r="H67">
        <v>2.6702142553912129E-4</v>
      </c>
      <c r="I67">
        <v>2.7995089143323989E-4</v>
      </c>
      <c r="J67" s="93">
        <v>14948</v>
      </c>
      <c r="K67" s="93">
        <v>17699</v>
      </c>
      <c r="L67" s="93">
        <v>1674</v>
      </c>
      <c r="M67" s="93">
        <v>18293</v>
      </c>
      <c r="N67" s="93">
        <v>17465</v>
      </c>
      <c r="O67" s="93" t="s">
        <v>425</v>
      </c>
      <c r="P67" s="93">
        <v>832</v>
      </c>
    </row>
    <row r="68" spans="1:16" x14ac:dyDescent="0.45">
      <c r="A68">
        <f t="shared" si="3"/>
        <v>20</v>
      </c>
      <c r="B68" t="str">
        <f t="shared" si="4"/>
        <v>"xxxxxxxx_x000D_
yyyyyyyy"</v>
      </c>
      <c r="C68" s="93">
        <v>64</v>
      </c>
      <c r="D68">
        <v>1</v>
      </c>
      <c r="E68">
        <v>5.9247392421523206E-4</v>
      </c>
      <c r="F68">
        <v>4.9328385613952653E-4</v>
      </c>
      <c r="G68">
        <v>4.571362751122068E-3</v>
      </c>
      <c r="H68">
        <v>3.6047215993525674E-4</v>
      </c>
      <c r="I68">
        <v>2.7470500777435579E-4</v>
      </c>
      <c r="J68" s="93">
        <v>8350</v>
      </c>
      <c r="K68" s="93">
        <v>10008</v>
      </c>
      <c r="L68" s="93">
        <v>1093</v>
      </c>
      <c r="M68" s="93">
        <v>13632</v>
      </c>
      <c r="N68" s="93">
        <v>17791</v>
      </c>
      <c r="O68" s="93" t="s">
        <v>426</v>
      </c>
      <c r="P68" s="93">
        <v>1664</v>
      </c>
    </row>
    <row r="69" spans="1:16" x14ac:dyDescent="0.45">
      <c r="A69">
        <f t="shared" si="3"/>
        <v>20</v>
      </c>
      <c r="B69" t="str">
        <f t="shared" si="4"/>
        <v>"xxxxxxxx_x000D_
yyyyyyyy"</v>
      </c>
      <c r="C69" s="93">
        <v>128</v>
      </c>
      <c r="D69">
        <v>1</v>
      </c>
      <c r="E69">
        <v>7.9336890965928228E-4</v>
      </c>
      <c r="F69">
        <v>7.1166966094906832E-4</v>
      </c>
      <c r="G69">
        <v>6.4227073482071547E-3</v>
      </c>
      <c r="H69">
        <v>5.8293049440805037E-4</v>
      </c>
      <c r="I69">
        <v>2.8507328715803173E-4</v>
      </c>
      <c r="J69" s="93">
        <v>6253</v>
      </c>
      <c r="K69" s="93">
        <v>6964</v>
      </c>
      <c r="L69" s="93">
        <v>778</v>
      </c>
      <c r="M69" s="93">
        <v>8486</v>
      </c>
      <c r="N69" s="93">
        <v>17158</v>
      </c>
      <c r="O69" s="93" t="s">
        <v>427</v>
      </c>
      <c r="P69" s="93">
        <v>3328</v>
      </c>
    </row>
    <row r="70" spans="1:16" x14ac:dyDescent="0.45">
      <c r="A70">
        <f t="shared" si="3"/>
        <v>20</v>
      </c>
      <c r="B70" t="str">
        <f t="shared" si="4"/>
        <v>"xxxxxxxx_x000D_
yyyyyyyy"</v>
      </c>
      <c r="C70" s="93">
        <v>256</v>
      </c>
      <c r="D70">
        <v>1</v>
      </c>
      <c r="E70">
        <v>1.3361474950870195E-3</v>
      </c>
      <c r="F70">
        <v>1.286084760873014E-3</v>
      </c>
      <c r="G70">
        <v>1.1418830470346003E-2</v>
      </c>
      <c r="H70">
        <v>1.074913977944993E-3</v>
      </c>
      <c r="I70">
        <v>3.1941815278971591E-4</v>
      </c>
      <c r="J70" s="93">
        <v>3725</v>
      </c>
      <c r="K70" s="93">
        <v>3869</v>
      </c>
      <c r="L70" s="93">
        <v>438</v>
      </c>
      <c r="M70" s="93">
        <v>4625</v>
      </c>
      <c r="N70" s="93">
        <v>15349</v>
      </c>
      <c r="O70" s="93" t="s">
        <v>428</v>
      </c>
      <c r="P70" s="93">
        <v>6656</v>
      </c>
    </row>
    <row r="71" spans="1:16" x14ac:dyDescent="0.45">
      <c r="A71">
        <f t="shared" si="3"/>
        <v>20</v>
      </c>
      <c r="B71" t="str">
        <f t="shared" si="4"/>
        <v>"xxxxxxxx_x000D_
yyyyyyyy"</v>
      </c>
      <c r="C71" s="93">
        <v>512</v>
      </c>
      <c r="D71">
        <v>1</v>
      </c>
      <c r="E71">
        <v>2.4162274525457257E-3</v>
      </c>
      <c r="F71">
        <v>2.4770880637747161E-3</v>
      </c>
      <c r="G71">
        <v>1.9947358852693556E-2</v>
      </c>
      <c r="H71">
        <v>1.9923434884360552E-3</v>
      </c>
      <c r="I71">
        <v>4.4936946400883746E-4</v>
      </c>
      <c r="J71" s="93">
        <v>2064</v>
      </c>
      <c r="K71" s="93">
        <v>2014</v>
      </c>
      <c r="L71" s="93">
        <v>251</v>
      </c>
      <c r="M71" s="93">
        <v>2502</v>
      </c>
      <c r="N71" s="93">
        <v>10972</v>
      </c>
      <c r="O71" s="93" t="s">
        <v>429</v>
      </c>
      <c r="P71" s="93">
        <v>13312</v>
      </c>
    </row>
    <row r="72" spans="1:16" x14ac:dyDescent="0.45">
      <c r="A72">
        <f t="shared" si="3"/>
        <v>20</v>
      </c>
      <c r="B72" t="str">
        <f t="shared" si="4"/>
        <v>"xxxxxxxx_x000D_
yyyyyyyy"</v>
      </c>
      <c r="C72" s="93">
        <v>1024</v>
      </c>
      <c r="D72">
        <v>1</v>
      </c>
      <c r="E72">
        <v>4.7536431947126498E-3</v>
      </c>
      <c r="F72">
        <v>4.845807775933221E-3</v>
      </c>
      <c r="G72">
        <v>3.9769096571629907E-2</v>
      </c>
      <c r="H72">
        <v>3.9803531156660096E-3</v>
      </c>
      <c r="I72">
        <v>6.0156676756239797E-4</v>
      </c>
      <c r="J72" s="93">
        <v>1051</v>
      </c>
      <c r="K72" s="93">
        <v>1031</v>
      </c>
      <c r="L72" s="93">
        <v>126</v>
      </c>
      <c r="M72" s="93">
        <v>1255</v>
      </c>
      <c r="N72" s="93">
        <v>8225</v>
      </c>
      <c r="O72" s="93" t="s">
        <v>430</v>
      </c>
      <c r="P72" s="93">
        <v>26624</v>
      </c>
    </row>
    <row r="73" spans="1:16" x14ac:dyDescent="0.45">
      <c r="A73">
        <f t="shared" si="3"/>
        <v>20</v>
      </c>
      <c r="B73" t="str">
        <f t="shared" si="4"/>
        <v>"xxxxxxxx_x000D_
yyyyyyyy"</v>
      </c>
      <c r="C73" s="93">
        <v>2048</v>
      </c>
      <c r="D73">
        <v>1</v>
      </c>
      <c r="E73">
        <v>9.2842922323505463E-3</v>
      </c>
      <c r="F73">
        <v>9.779409824565299E-3</v>
      </c>
      <c r="G73">
        <v>7.4051712561610444E-2</v>
      </c>
      <c r="H73">
        <v>7.7592937994430547E-3</v>
      </c>
      <c r="I73">
        <v>7.5819002588387995E-4</v>
      </c>
      <c r="J73" s="93">
        <v>539</v>
      </c>
      <c r="K73" s="93">
        <v>511</v>
      </c>
      <c r="L73" s="93">
        <v>68</v>
      </c>
      <c r="M73" s="93">
        <v>645</v>
      </c>
      <c r="N73" s="93">
        <v>6540</v>
      </c>
      <c r="O73" s="93" t="s">
        <v>431</v>
      </c>
      <c r="P73" s="93">
        <v>53248</v>
      </c>
    </row>
    <row r="74" spans="1:16" x14ac:dyDescent="0.45">
      <c r="A74">
        <f t="shared" si="3"/>
        <v>20</v>
      </c>
      <c r="B74" t="str">
        <f t="shared" si="4"/>
        <v>"xxxxxxxx_x000D_
yyyyyyyy"</v>
      </c>
      <c r="C74" s="93">
        <v>4096</v>
      </c>
      <c r="D74">
        <v>1</v>
      </c>
      <c r="E74">
        <v>2.197680920739865E-2</v>
      </c>
      <c r="F74">
        <v>2.1716846716022847E-2</v>
      </c>
      <c r="G74">
        <v>0.15967770153202845</v>
      </c>
      <c r="H74">
        <v>1.7778023606471589E-2</v>
      </c>
      <c r="I74">
        <v>1.148096203269555E-3</v>
      </c>
      <c r="J74" s="93">
        <v>228</v>
      </c>
      <c r="K74" s="93">
        <v>231</v>
      </c>
      <c r="L74" s="93">
        <v>32</v>
      </c>
      <c r="M74" s="93">
        <v>282</v>
      </c>
      <c r="N74" s="93">
        <v>4332</v>
      </c>
      <c r="O74" s="93" t="s">
        <v>432</v>
      </c>
      <c r="P74" s="93">
        <v>106496</v>
      </c>
    </row>
    <row r="75" spans="1:16" x14ac:dyDescent="0.45">
      <c r="A75">
        <f t="shared" si="3"/>
        <v>20</v>
      </c>
      <c r="B75" t="str">
        <f t="shared" si="4"/>
        <v>"xxxxxxxx_x000D_
yyyyyyyy"</v>
      </c>
      <c r="C75" s="93">
        <v>8192</v>
      </c>
      <c r="D75">
        <v>1</v>
      </c>
      <c r="E75">
        <v>4.2620007252344168E-2</v>
      </c>
      <c r="F75">
        <v>4.2244300166354463E-2</v>
      </c>
      <c r="G75">
        <v>0.30128142873762176</v>
      </c>
      <c r="H75">
        <v>3.489487305974337E-2</v>
      </c>
      <c r="I75">
        <v>2.8491751684935201E-3</v>
      </c>
      <c r="J75" s="93">
        <v>118</v>
      </c>
      <c r="K75" s="93">
        <v>119</v>
      </c>
      <c r="L75" s="93">
        <v>17</v>
      </c>
      <c r="M75" s="93">
        <v>144</v>
      </c>
      <c r="N75" s="93">
        <v>1751</v>
      </c>
      <c r="O75" s="93" t="s">
        <v>433</v>
      </c>
      <c r="P75" s="93">
        <v>212992</v>
      </c>
    </row>
    <row r="76" spans="1:16" x14ac:dyDescent="0.45">
      <c r="A76">
        <f t="shared" si="3"/>
        <v>20</v>
      </c>
      <c r="B76" t="str">
        <f t="shared" si="4"/>
        <v>"xxxxxxxx_x000D_
yyyyyyyy"</v>
      </c>
      <c r="C76" s="93">
        <v>16384</v>
      </c>
      <c r="D76">
        <v>1</v>
      </c>
      <c r="E76">
        <v>8.1789944677170226E-2</v>
      </c>
      <c r="F76">
        <v>8.4569610698639927E-2</v>
      </c>
      <c r="G76">
        <v>0.61967047514327611</v>
      </c>
      <c r="H76">
        <v>7.1731319746345584E-2</v>
      </c>
      <c r="I76">
        <v>4.6737388879222914E-3</v>
      </c>
      <c r="J76" s="93">
        <v>62</v>
      </c>
      <c r="K76" s="93">
        <v>60</v>
      </c>
      <c r="L76" s="93">
        <v>9</v>
      </c>
      <c r="M76" s="93">
        <v>70</v>
      </c>
      <c r="N76" s="93">
        <v>1069</v>
      </c>
      <c r="O76" s="93" t="s">
        <v>434</v>
      </c>
      <c r="P76" s="93">
        <v>425984</v>
      </c>
    </row>
    <row r="77" spans="1:16" x14ac:dyDescent="0.45">
      <c r="A77">
        <f t="shared" si="3"/>
        <v>20</v>
      </c>
      <c r="B77" t="str">
        <f t="shared" si="4"/>
        <v>"xxxxxxxx_x000D_
yyyyyyyy"</v>
      </c>
      <c r="C77" s="93">
        <v>32768</v>
      </c>
      <c r="D77">
        <v>1</v>
      </c>
      <c r="E77">
        <v>0.16003509528219265</v>
      </c>
      <c r="F77">
        <v>0.16068771715709854</v>
      </c>
      <c r="G77">
        <v>1.1584679840335512</v>
      </c>
      <c r="H77">
        <v>0.1467705011749495</v>
      </c>
      <c r="I77">
        <v>8.4555928433719188E-3</v>
      </c>
      <c r="J77" s="93">
        <v>32</v>
      </c>
      <c r="K77" s="93">
        <v>32</v>
      </c>
      <c r="L77" s="93">
        <v>5</v>
      </c>
      <c r="M77" s="93">
        <v>35</v>
      </c>
      <c r="N77" s="93">
        <v>591</v>
      </c>
      <c r="O77" s="93" t="s">
        <v>435</v>
      </c>
      <c r="P77" s="93">
        <v>851968</v>
      </c>
    </row>
    <row r="78" spans="1:16" x14ac:dyDescent="0.45">
      <c r="A78">
        <f t="shared" si="3"/>
        <v>20</v>
      </c>
      <c r="B78" t="str">
        <f t="shared" si="4"/>
        <v>"xxxxxxxx_x000D_
yyyyyyyy"</v>
      </c>
      <c r="C78" s="93">
        <v>65536</v>
      </c>
      <c r="D78">
        <v>1</v>
      </c>
      <c r="E78">
        <v>0.34492221736573891</v>
      </c>
      <c r="F78">
        <v>0.33770209069957147</v>
      </c>
      <c r="G78">
        <v>2.3742715307006113</v>
      </c>
      <c r="H78">
        <v>0.30212991697267355</v>
      </c>
      <c r="I78">
        <v>1.4874616412952468E-2</v>
      </c>
      <c r="J78" s="93">
        <v>15</v>
      </c>
      <c r="K78" s="93">
        <v>15</v>
      </c>
      <c r="L78" s="93">
        <v>3</v>
      </c>
      <c r="M78" s="93">
        <v>17</v>
      </c>
      <c r="N78" s="93">
        <v>336</v>
      </c>
      <c r="O78" s="93" t="s">
        <v>436</v>
      </c>
      <c r="P78" s="93">
        <v>1703936</v>
      </c>
    </row>
    <row r="79" spans="1:16" x14ac:dyDescent="0.45">
      <c r="A79">
        <f t="shared" si="3"/>
        <v>20</v>
      </c>
      <c r="B79" t="str">
        <f t="shared" si="4"/>
        <v>"xxxxxxxx_x000D_
yyyyyyyy"</v>
      </c>
      <c r="C79" s="93">
        <v>131072</v>
      </c>
      <c r="D79">
        <v>1</v>
      </c>
      <c r="E79">
        <v>0.63626525153223235</v>
      </c>
      <c r="F79">
        <v>0.74863515153220839</v>
      </c>
      <c r="G79">
        <v>4.6332265140313309</v>
      </c>
      <c r="H79">
        <v>0.73647356403185193</v>
      </c>
      <c r="I79">
        <v>3.2745297482875961E-2</v>
      </c>
      <c r="J79" s="93">
        <v>8</v>
      </c>
      <c r="K79" s="93">
        <v>8</v>
      </c>
      <c r="L79" s="93">
        <v>2</v>
      </c>
      <c r="M79" s="93">
        <v>7</v>
      </c>
      <c r="N79" s="93">
        <v>153</v>
      </c>
      <c r="O79" s="93" t="s">
        <v>437</v>
      </c>
      <c r="P79" s="93">
        <v>3407872</v>
      </c>
    </row>
    <row r="80" spans="1:16" x14ac:dyDescent="0.45">
      <c r="A80">
        <f t="shared" si="3"/>
        <v>20</v>
      </c>
      <c r="B80" t="str">
        <f t="shared" si="4"/>
        <v>"xxxxxxxx_x000D_
yyyyyyyy"</v>
      </c>
      <c r="C80" s="93">
        <v>262144</v>
      </c>
      <c r="D80">
        <v>1</v>
      </c>
      <c r="E80">
        <v>1.4134225890316074</v>
      </c>
      <c r="F80">
        <v>1.4448142140295304</v>
      </c>
      <c r="G80">
        <v>9.6322169640275312</v>
      </c>
      <c r="H80">
        <v>2.0398800640337056</v>
      </c>
      <c r="I80">
        <v>6.1335130005272645E-2</v>
      </c>
      <c r="J80" s="93">
        <v>4</v>
      </c>
      <c r="K80" s="93">
        <v>4</v>
      </c>
      <c r="L80" s="93">
        <v>1</v>
      </c>
      <c r="M80" s="93">
        <v>3</v>
      </c>
      <c r="N80" s="93">
        <v>82</v>
      </c>
      <c r="O80" s="93" t="s">
        <v>438</v>
      </c>
      <c r="P80" s="93">
        <v>6815744</v>
      </c>
    </row>
    <row r="81" spans="1:16" x14ac:dyDescent="0.45">
      <c r="A81">
        <f t="shared" si="3"/>
        <v>20</v>
      </c>
      <c r="B81" t="str">
        <f t="shared" si="4"/>
        <v>"xxxxxxxx_x000D_
yyyyyyyy"</v>
      </c>
      <c r="C81" s="93">
        <v>524288</v>
      </c>
      <c r="D81">
        <v>1</v>
      </c>
      <c r="E81">
        <v>2.9313750640299174</v>
      </c>
      <c r="F81">
        <v>2.9588492140260412</v>
      </c>
      <c r="G81">
        <v>19.62626626403063</v>
      </c>
      <c r="H81">
        <v>6.0133217640336722</v>
      </c>
      <c r="I81">
        <v>0.12018413686190964</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5.3145593640306386</v>
      </c>
      <c r="F82">
        <v>5.583984164034983</v>
      </c>
      <c r="G82">
        <v>40.603153964033034</v>
      </c>
      <c r="H82">
        <v>20.962398964032683</v>
      </c>
      <c r="I82">
        <v>0.31799366772748805</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5.1298657391086824</v>
      </c>
    </row>
    <row r="85" spans="1:16" x14ac:dyDescent="0.45">
      <c r="G85">
        <f>G82/E82</f>
        <v>7.6399850265740596</v>
      </c>
      <c r="J85" s="93"/>
      <c r="K85" s="93"/>
      <c r="L85" s="93"/>
      <c r="M85" s="93"/>
      <c r="N85" s="93"/>
      <c r="P85" s="93">
        <f>C82*D82/E82</f>
        <v>197302.528427257</v>
      </c>
    </row>
    <row r="86" spans="1:16" x14ac:dyDescent="0.45">
      <c r="G86">
        <f>E82/I82</f>
        <v>16.712783628713865</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v0.14</v>
      </c>
      <c r="F88" s="13" t="str">
        <v>sdkn104
v1.9</v>
      </c>
      <c r="G88" s="13" t="str">
        <v>ws_garcia
v3.1.5</v>
      </c>
      <c r="H88" s="13" t="str">
        <v>ArrayFromCSVfile</v>
      </c>
      <c r="I88" s="13" t="str">
        <v>CSV.jl
v0.8.5+</v>
      </c>
      <c r="J88" s="13" t="str" cm="1">
        <f t="array" ref="J88:N88">"NCalls"&amp;CHAR(10)&amp;ParserNames</f>
        <v>NCalls
CSVRead
v0.14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2.1473478980318922E-4</v>
      </c>
      <c r="F89">
        <v>1.4198312609110526E-4</v>
      </c>
      <c r="G89">
        <v>1.8882028956370997E-3</v>
      </c>
      <c r="H89">
        <v>1.3962414993526161E-4</v>
      </c>
      <c r="I89">
        <v>3.0900207438152081E-4</v>
      </c>
      <c r="J89" s="93">
        <v>22618</v>
      </c>
      <c r="K89" s="93">
        <v>33712</v>
      </c>
      <c r="L89" s="93">
        <v>2640</v>
      </c>
      <c r="M89" s="93">
        <v>34256</v>
      </c>
      <c r="N89" s="93">
        <v>15856</v>
      </c>
      <c r="O89" s="93" t="s">
        <v>441</v>
      </c>
      <c r="P89" s="93">
        <v>181</v>
      </c>
    </row>
    <row r="90" spans="1:16" x14ac:dyDescent="0.45">
      <c r="A90">
        <f t="shared" ref="A90:A107" si="5">LEN(B90)</f>
        <v>17</v>
      </c>
      <c r="B90">
        <v>0.71905720709757637</v>
      </c>
      <c r="C90" s="15">
        <v>2</v>
      </c>
      <c r="D90" s="16">
        <v>10</v>
      </c>
      <c r="E90">
        <v>2.2805035834863263E-4</v>
      </c>
      <c r="F90">
        <v>1.7160092879725308E-4</v>
      </c>
      <c r="G90">
        <v>1.8143235514774473E-3</v>
      </c>
      <c r="H90">
        <v>1.4266308736679233E-4</v>
      </c>
      <c r="I90">
        <v>3.077541130353288E-4</v>
      </c>
      <c r="J90" s="93">
        <v>21333</v>
      </c>
      <c r="K90" s="93">
        <v>28100</v>
      </c>
      <c r="L90" s="93">
        <v>2747</v>
      </c>
      <c r="M90" s="93">
        <v>33558</v>
      </c>
      <c r="N90" s="93">
        <v>15919</v>
      </c>
      <c r="O90" s="93" t="s">
        <v>442</v>
      </c>
      <c r="P90" s="93">
        <v>362</v>
      </c>
    </row>
    <row r="91" spans="1:16" x14ac:dyDescent="0.45">
      <c r="A91">
        <f t="shared" si="5"/>
        <v>17</v>
      </c>
      <c r="B91">
        <v>0.71905720709757637</v>
      </c>
      <c r="C91" s="15">
        <v>4</v>
      </c>
      <c r="D91" s="16">
        <v>10</v>
      </c>
      <c r="E91">
        <v>2.7596933913588245E-4</v>
      </c>
      <c r="F91">
        <v>1.8759714684313348E-4</v>
      </c>
      <c r="G91">
        <v>1.8743807676155904E-3</v>
      </c>
      <c r="H91">
        <v>1.730401790850868E-4</v>
      </c>
      <c r="I91">
        <v>3.1096318163836687E-4</v>
      </c>
      <c r="J91" s="93">
        <v>17712</v>
      </c>
      <c r="K91" s="93">
        <v>25783</v>
      </c>
      <c r="L91" s="93">
        <v>2659</v>
      </c>
      <c r="M91" s="93">
        <v>27875</v>
      </c>
      <c r="N91" s="93">
        <v>15758</v>
      </c>
      <c r="O91" s="93" t="s">
        <v>443</v>
      </c>
      <c r="P91" s="93">
        <v>724</v>
      </c>
    </row>
    <row r="92" spans="1:16" x14ac:dyDescent="0.45">
      <c r="A92">
        <f t="shared" si="5"/>
        <v>17</v>
      </c>
      <c r="B92">
        <v>0.71905720709757637</v>
      </c>
      <c r="C92" s="15">
        <v>8</v>
      </c>
      <c r="D92" s="16">
        <v>10</v>
      </c>
      <c r="E92">
        <v>3.5636742674820113E-4</v>
      </c>
      <c r="F92">
        <v>2.6261782684689378E-4</v>
      </c>
      <c r="G92">
        <v>2.0527145054408656E-3</v>
      </c>
      <c r="H92">
        <v>2.3550980225430103E-4</v>
      </c>
      <c r="I92">
        <v>3.2851535801133887E-4</v>
      </c>
      <c r="J92" s="93">
        <v>13786</v>
      </c>
      <c r="K92" s="93">
        <v>18591</v>
      </c>
      <c r="L92" s="93">
        <v>2429</v>
      </c>
      <c r="M92" s="93">
        <v>20675</v>
      </c>
      <c r="N92" s="93">
        <v>14932</v>
      </c>
      <c r="O92" s="93" t="s">
        <v>444</v>
      </c>
      <c r="P92" s="93">
        <v>1448</v>
      </c>
    </row>
    <row r="93" spans="1:16" x14ac:dyDescent="0.45">
      <c r="A93">
        <f t="shared" si="5"/>
        <v>17</v>
      </c>
      <c r="B93">
        <v>0.71905720709757637</v>
      </c>
      <c r="C93" s="15">
        <v>16</v>
      </c>
      <c r="D93" s="16">
        <v>10</v>
      </c>
      <c r="E93">
        <v>5.1663577135711858E-4</v>
      </c>
      <c r="F93">
        <v>3.9971881517369918E-4</v>
      </c>
      <c r="G93">
        <v>2.5531931005744147E-3</v>
      </c>
      <c r="H93">
        <v>3.7986214739360325E-4</v>
      </c>
      <c r="I93">
        <v>3.2699736533342122E-4</v>
      </c>
      <c r="J93" s="93">
        <v>9561</v>
      </c>
      <c r="K93" s="93">
        <v>12314</v>
      </c>
      <c r="L93" s="93">
        <v>1954</v>
      </c>
      <c r="M93" s="93">
        <v>12947</v>
      </c>
      <c r="N93" s="93">
        <v>15000</v>
      </c>
      <c r="O93" s="93" t="s">
        <v>445</v>
      </c>
      <c r="P93" s="93">
        <v>2896</v>
      </c>
    </row>
    <row r="94" spans="1:16" x14ac:dyDescent="0.45">
      <c r="A94">
        <f t="shared" si="5"/>
        <v>17</v>
      </c>
      <c r="B94">
        <v>0.71905720709757637</v>
      </c>
      <c r="C94" s="15">
        <v>32</v>
      </c>
      <c r="D94" s="16">
        <v>10</v>
      </c>
      <c r="E94">
        <v>8.7078167802777785E-4</v>
      </c>
      <c r="F94">
        <v>6.6943642016237736E-4</v>
      </c>
      <c r="G94">
        <v>2.7728920319995084E-3</v>
      </c>
      <c r="H94">
        <v>5.8632815431801063E-4</v>
      </c>
      <c r="I94">
        <v>3.5350570166543512E-4</v>
      </c>
      <c r="J94" s="93">
        <v>5701</v>
      </c>
      <c r="K94" s="93">
        <v>7399</v>
      </c>
      <c r="L94" s="93">
        <v>1800</v>
      </c>
      <c r="M94" s="93">
        <v>8437</v>
      </c>
      <c r="N94" s="93">
        <v>13895</v>
      </c>
      <c r="O94" s="93" t="s">
        <v>446</v>
      </c>
      <c r="P94" s="93">
        <v>5792</v>
      </c>
    </row>
    <row r="95" spans="1:16" x14ac:dyDescent="0.45">
      <c r="A95">
        <f t="shared" si="5"/>
        <v>17</v>
      </c>
      <c r="B95">
        <v>0.71905720709757637</v>
      </c>
      <c r="C95" s="15">
        <v>64</v>
      </c>
      <c r="D95" s="16">
        <v>10</v>
      </c>
      <c r="E95">
        <v>1.5572561520721855E-3</v>
      </c>
      <c r="F95">
        <v>1.2132072271202887E-3</v>
      </c>
      <c r="G95">
        <v>3.7551264380190608E-3</v>
      </c>
      <c r="H95">
        <v>1.0548612518644352E-3</v>
      </c>
      <c r="I95">
        <v>4.7816015603109564E-4</v>
      </c>
      <c r="J95" s="93">
        <v>3198</v>
      </c>
      <c r="K95" s="93">
        <v>4100</v>
      </c>
      <c r="L95" s="93">
        <v>1330</v>
      </c>
      <c r="M95" s="93">
        <v>4712</v>
      </c>
      <c r="N95" s="93">
        <v>10320</v>
      </c>
      <c r="O95" s="93" t="s">
        <v>447</v>
      </c>
      <c r="P95" s="93">
        <v>11584</v>
      </c>
    </row>
    <row r="96" spans="1:16" x14ac:dyDescent="0.45">
      <c r="A96">
        <f t="shared" si="5"/>
        <v>17</v>
      </c>
      <c r="B96">
        <v>0.71905720709757637</v>
      </c>
      <c r="C96" s="15">
        <v>128</v>
      </c>
      <c r="D96" s="16">
        <v>10</v>
      </c>
      <c r="E96">
        <v>2.9051318434094747E-3</v>
      </c>
      <c r="F96">
        <v>2.3011756609778058E-3</v>
      </c>
      <c r="G96">
        <v>5.6760008083932088E-3</v>
      </c>
      <c r="H96">
        <v>1.9935183702642174E-3</v>
      </c>
      <c r="I96">
        <v>5.143888809898817E-4</v>
      </c>
      <c r="J96" s="93">
        <v>1718</v>
      </c>
      <c r="K96" s="93">
        <v>2167</v>
      </c>
      <c r="L96" s="93">
        <v>881</v>
      </c>
      <c r="M96" s="93">
        <v>2501</v>
      </c>
      <c r="N96" s="93">
        <v>9602</v>
      </c>
      <c r="O96" s="93" t="s">
        <v>448</v>
      </c>
      <c r="P96" s="93">
        <v>23168</v>
      </c>
    </row>
    <row r="97" spans="1:16" x14ac:dyDescent="0.45">
      <c r="A97">
        <f t="shared" si="5"/>
        <v>17</v>
      </c>
      <c r="B97">
        <v>0.71905720709757637</v>
      </c>
      <c r="C97" s="15">
        <v>256</v>
      </c>
      <c r="D97" s="16">
        <v>10</v>
      </c>
      <c r="E97">
        <v>5.6896675587258276E-3</v>
      </c>
      <c r="F97">
        <v>4.5957962307177861E-3</v>
      </c>
      <c r="G97">
        <v>9.6682050378105594E-3</v>
      </c>
      <c r="H97">
        <v>4.0148987586905993E-3</v>
      </c>
      <c r="I97">
        <v>7.8392798015877285E-4</v>
      </c>
      <c r="J97" s="93">
        <v>879</v>
      </c>
      <c r="K97" s="93">
        <v>1087</v>
      </c>
      <c r="L97" s="93">
        <v>517</v>
      </c>
      <c r="M97" s="93">
        <v>1244</v>
      </c>
      <c r="N97" s="93">
        <v>6327</v>
      </c>
      <c r="O97" s="93" t="s">
        <v>449</v>
      </c>
      <c r="P97" s="93">
        <v>46336</v>
      </c>
    </row>
    <row r="98" spans="1:16" x14ac:dyDescent="0.45">
      <c r="A98">
        <f t="shared" si="5"/>
        <v>17</v>
      </c>
      <c r="B98">
        <v>0.71905720709757637</v>
      </c>
      <c r="C98" s="15">
        <v>512</v>
      </c>
      <c r="D98" s="16">
        <v>10</v>
      </c>
      <c r="E98">
        <v>1.1263327320289567E-2</v>
      </c>
      <c r="F98">
        <v>9.35237674226508E-3</v>
      </c>
      <c r="G98">
        <v>1.7945200949596757E-2</v>
      </c>
      <c r="H98">
        <v>7.8753783627093996E-3</v>
      </c>
      <c r="I98">
        <v>1.9992797560273645E-3</v>
      </c>
      <c r="J98" s="93">
        <v>444</v>
      </c>
      <c r="K98" s="93">
        <v>535</v>
      </c>
      <c r="L98" s="93">
        <v>279</v>
      </c>
      <c r="M98" s="93">
        <v>635</v>
      </c>
      <c r="N98" s="93">
        <v>2493</v>
      </c>
      <c r="O98" s="93" t="s">
        <v>450</v>
      </c>
      <c r="P98" s="93">
        <v>92672</v>
      </c>
    </row>
    <row r="99" spans="1:16" x14ac:dyDescent="0.45">
      <c r="A99">
        <f t="shared" si="5"/>
        <v>17</v>
      </c>
      <c r="B99">
        <v>0.71905720709757637</v>
      </c>
      <c r="C99" s="15">
        <v>1024</v>
      </c>
      <c r="D99" s="16">
        <v>10</v>
      </c>
      <c r="E99">
        <v>2.3931814271248433E-2</v>
      </c>
      <c r="F99">
        <v>1.8946506456231294E-2</v>
      </c>
      <c r="G99">
        <v>3.5564538500094084E-2</v>
      </c>
      <c r="H99">
        <v>1.6768705838013691E-2</v>
      </c>
      <c r="I99">
        <v>1.6959722821372823E-3</v>
      </c>
      <c r="J99" s="93">
        <v>209</v>
      </c>
      <c r="K99" s="93">
        <v>264</v>
      </c>
      <c r="L99" s="93">
        <v>141</v>
      </c>
      <c r="M99" s="93">
        <v>299</v>
      </c>
      <c r="N99" s="93">
        <v>2946</v>
      </c>
      <c r="O99" s="93" t="s">
        <v>451</v>
      </c>
      <c r="P99" s="93">
        <v>185344</v>
      </c>
    </row>
    <row r="100" spans="1:16" x14ac:dyDescent="0.45">
      <c r="A100">
        <f t="shared" si="5"/>
        <v>17</v>
      </c>
      <c r="B100">
        <v>0.71905720709757637</v>
      </c>
      <c r="C100" s="15">
        <v>2048</v>
      </c>
      <c r="D100" s="16">
        <v>10</v>
      </c>
      <c r="E100">
        <v>6.5131466629321358E-2</v>
      </c>
      <c r="F100">
        <v>3.9456221512387354E-2</v>
      </c>
      <c r="G100">
        <v>7.0299589031855944E-2</v>
      </c>
      <c r="H100">
        <v>4.0447626128850653E-2</v>
      </c>
      <c r="I100">
        <v>2.2709865119360309E-3</v>
      </c>
      <c r="J100" s="93">
        <v>77</v>
      </c>
      <c r="K100" s="93">
        <v>127</v>
      </c>
      <c r="L100" s="93">
        <v>72</v>
      </c>
      <c r="M100" s="93">
        <v>124</v>
      </c>
      <c r="N100" s="93">
        <v>2196</v>
      </c>
      <c r="O100" s="93" t="s">
        <v>452</v>
      </c>
      <c r="P100" s="93">
        <v>370688</v>
      </c>
    </row>
    <row r="101" spans="1:16" x14ac:dyDescent="0.45">
      <c r="A101">
        <f t="shared" si="5"/>
        <v>17</v>
      </c>
      <c r="B101">
        <v>0.71905720709757637</v>
      </c>
      <c r="C101" s="15">
        <v>4096</v>
      </c>
      <c r="D101" s="16">
        <v>10</v>
      </c>
      <c r="E101">
        <v>0.11156956180986707</v>
      </c>
      <c r="F101">
        <v>9.5880148937693088E-2</v>
      </c>
      <c r="G101">
        <v>0.14081825292079056</v>
      </c>
      <c r="H101">
        <v>8.4286314031891574E-2</v>
      </c>
      <c r="I101">
        <v>3.3880971616674334E-3</v>
      </c>
      <c r="J101" s="93">
        <v>45</v>
      </c>
      <c r="K101" s="93">
        <v>53</v>
      </c>
      <c r="L101" s="93">
        <v>36</v>
      </c>
      <c r="M101" s="93">
        <v>60</v>
      </c>
      <c r="N101" s="93">
        <v>1473</v>
      </c>
      <c r="O101" s="93" t="s">
        <v>453</v>
      </c>
      <c r="P101" s="93">
        <v>741376</v>
      </c>
    </row>
    <row r="102" spans="1:16" x14ac:dyDescent="0.45">
      <c r="A102">
        <f t="shared" si="5"/>
        <v>17</v>
      </c>
      <c r="B102">
        <v>0.71905720709757637</v>
      </c>
      <c r="C102" s="15">
        <v>8192</v>
      </c>
      <c r="D102" s="16">
        <v>10</v>
      </c>
      <c r="E102">
        <v>0.22304488577082263</v>
      </c>
      <c r="F102">
        <v>0.17375793299752068</v>
      </c>
      <c r="G102">
        <v>0.26290601403226072</v>
      </c>
      <c r="H102">
        <v>0.18427444617484542</v>
      </c>
      <c r="I102">
        <v>6.5624711689656985E-3</v>
      </c>
      <c r="J102" s="93">
        <v>23</v>
      </c>
      <c r="K102" s="93">
        <v>29</v>
      </c>
      <c r="L102" s="93">
        <v>20</v>
      </c>
      <c r="M102" s="93">
        <v>28</v>
      </c>
      <c r="N102" s="93">
        <v>763</v>
      </c>
      <c r="O102" s="93" t="s">
        <v>454</v>
      </c>
      <c r="P102" s="93">
        <v>1482752</v>
      </c>
    </row>
    <row r="103" spans="1:16" x14ac:dyDescent="0.45">
      <c r="A103">
        <f t="shared" si="5"/>
        <v>17</v>
      </c>
      <c r="B103">
        <v>0.71905720709757637</v>
      </c>
      <c r="C103" s="15">
        <v>16384</v>
      </c>
      <c r="D103" s="16">
        <v>10</v>
      </c>
      <c r="E103">
        <v>0.44011971403249622</v>
      </c>
      <c r="F103">
        <v>0.36372739260313808</v>
      </c>
      <c r="G103">
        <v>0.54354135403255976</v>
      </c>
      <c r="H103">
        <v>0.35601165069860524</v>
      </c>
      <c r="I103">
        <v>1.1559483655564E-2</v>
      </c>
      <c r="J103" s="93">
        <v>12</v>
      </c>
      <c r="K103" s="93">
        <v>14</v>
      </c>
      <c r="L103" s="93">
        <v>10</v>
      </c>
      <c r="M103" s="93">
        <v>15</v>
      </c>
      <c r="N103" s="93">
        <v>433</v>
      </c>
      <c r="O103" s="93" t="s">
        <v>455</v>
      </c>
      <c r="P103" s="93">
        <v>2965504</v>
      </c>
    </row>
    <row r="104" spans="1:16" x14ac:dyDescent="0.45">
      <c r="A104">
        <f t="shared" si="5"/>
        <v>17</v>
      </c>
      <c r="B104">
        <v>0.71905720709757637</v>
      </c>
      <c r="C104" s="15">
        <v>32768</v>
      </c>
      <c r="D104" s="16">
        <v>10</v>
      </c>
      <c r="E104">
        <v>0.85683744736541256</v>
      </c>
      <c r="F104">
        <v>0.75699134974724025</v>
      </c>
      <c r="G104">
        <v>1.0674095640336518</v>
      </c>
      <c r="H104">
        <v>0.70964926403167816</v>
      </c>
      <c r="I104">
        <v>2.6653238946485937E-2</v>
      </c>
      <c r="J104" s="93">
        <v>6</v>
      </c>
      <c r="K104" s="93">
        <v>7</v>
      </c>
      <c r="L104" s="93">
        <v>5</v>
      </c>
      <c r="M104" s="93">
        <v>8</v>
      </c>
      <c r="N104" s="93">
        <v>188</v>
      </c>
      <c r="O104" s="93" t="s">
        <v>456</v>
      </c>
      <c r="P104" s="93">
        <v>5931008</v>
      </c>
    </row>
    <row r="105" spans="1:16" x14ac:dyDescent="0.45">
      <c r="A105">
        <f t="shared" si="5"/>
        <v>17</v>
      </c>
      <c r="B105">
        <v>0.71905720709757637</v>
      </c>
      <c r="C105" s="15">
        <v>65536</v>
      </c>
      <c r="D105" s="16">
        <v>10</v>
      </c>
      <c r="E105">
        <v>1.7886813306966762</v>
      </c>
      <c r="F105">
        <v>1.4708712640326767</v>
      </c>
      <c r="G105">
        <v>2.146159930701752</v>
      </c>
      <c r="H105">
        <v>1.4106787390314921</v>
      </c>
      <c r="I105">
        <v>4.3932261075355396E-2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3.6231086640268684</v>
      </c>
      <c r="F106">
        <v>3.0902020140361044</v>
      </c>
      <c r="G106">
        <v>4.0840542640303381</v>
      </c>
      <c r="H106">
        <v>2.7801244640300053</v>
      </c>
      <c r="I106">
        <v>9.2938109465440122E-2</v>
      </c>
      <c r="J106" s="93">
        <v>2</v>
      </c>
      <c r="K106" s="93">
        <v>2</v>
      </c>
      <c r="L106" s="93">
        <v>2</v>
      </c>
      <c r="M106" s="93">
        <v>2</v>
      </c>
      <c r="N106" s="93">
        <v>54</v>
      </c>
      <c r="O106" s="93" t="s">
        <v>458</v>
      </c>
      <c r="P106" s="93">
        <v>23724032</v>
      </c>
    </row>
    <row r="107" spans="1:16" x14ac:dyDescent="0.45">
      <c r="A107">
        <f t="shared" si="5"/>
        <v>17</v>
      </c>
      <c r="B107">
        <v>0.71905720709757637</v>
      </c>
      <c r="C107" s="15">
        <v>262144</v>
      </c>
      <c r="D107" s="16">
        <v>10</v>
      </c>
      <c r="E107">
        <v>7.2906760640266937</v>
      </c>
      <c r="F107">
        <v>6.5738716640276023</v>
      </c>
      <c r="G107">
        <v>8.558099864030293</v>
      </c>
      <c r="H107">
        <v>6.1295408640376179</v>
      </c>
      <c r="I107">
        <v>0.16702699463146706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6.5080472075993034</v>
      </c>
    </row>
    <row r="110" spans="1:16" x14ac:dyDescent="0.45">
      <c r="J110" s="93"/>
      <c r="K110" s="93"/>
      <c r="L110" s="93"/>
      <c r="M110" s="93"/>
      <c r="N110" s="93"/>
      <c r="P110" s="93">
        <f>C107*D107/E107</f>
        <v>359560.61920438136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v0.14</v>
      </c>
      <c r="F115" s="13" t="str">
        <v>sdkn104
v1.9</v>
      </c>
      <c r="G115" s="13" t="str">
        <v>ws_garcia
v3.1.5</v>
      </c>
      <c r="H115" s="13" t="str">
        <v>ArrayFromCSVfile</v>
      </c>
      <c r="I115" s="13" t="str">
        <v>CSV.jl
v0.8.5+</v>
      </c>
      <c r="J115" s="13" t="str" cm="1">
        <f t="array" ref="J115:N115">"NCalls"&amp;CHAR(10)&amp;ParserNames</f>
        <v>NCalls
CSVRead
v0.14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1.9730644229665428E-4</v>
      </c>
      <c r="F116">
        <v>1.4030497401822402E-4</v>
      </c>
      <c r="G116">
        <v>2.055671990764423E-3</v>
      </c>
      <c r="H116">
        <v>1.3081552005449467E-4</v>
      </c>
      <c r="I116">
        <v>2.5259998300443149E-4</v>
      </c>
      <c r="J116" s="93">
        <v>24553</v>
      </c>
      <c r="K116" s="93">
        <v>34097</v>
      </c>
      <c r="L116" s="93">
        <v>2425</v>
      </c>
      <c r="M116" s="93">
        <v>36457</v>
      </c>
      <c r="N116" s="93">
        <v>19360</v>
      </c>
      <c r="O116" s="93" t="s">
        <v>460</v>
      </c>
      <c r="P116" s="93">
        <v>144</v>
      </c>
    </row>
    <row r="117" spans="1:16" x14ac:dyDescent="0.45">
      <c r="A117">
        <f t="shared" ref="A117:A129" si="6">LEN(B117)</f>
        <v>16</v>
      </c>
      <c r="B117" t="str">
        <f t="shared" ref="B117:B129" si="7">REPT("x",16)</f>
        <v>xxxxxxxxxxxxxxxx</v>
      </c>
      <c r="C117" s="15">
        <v>8</v>
      </c>
      <c r="D117" s="15">
        <v>2</v>
      </c>
      <c r="E117">
        <v>2.7037863631652849E-4</v>
      </c>
      <c r="F117">
        <v>1.8667753518465763E-4</v>
      </c>
      <c r="G117">
        <v>2.1818853449093773E-3</v>
      </c>
      <c r="H117">
        <v>1.4815893683273055E-4</v>
      </c>
      <c r="I117">
        <v>2.753383038720951E-4</v>
      </c>
      <c r="J117" s="93">
        <v>18070</v>
      </c>
      <c r="K117" s="93">
        <v>25905</v>
      </c>
      <c r="L117" s="93">
        <v>2285</v>
      </c>
      <c r="M117" s="93">
        <v>32364</v>
      </c>
      <c r="N117" s="93">
        <v>17751</v>
      </c>
      <c r="O117" s="93" t="s">
        <v>461</v>
      </c>
      <c r="P117" s="93">
        <v>280</v>
      </c>
    </row>
    <row r="118" spans="1:16" x14ac:dyDescent="0.45">
      <c r="A118">
        <f t="shared" si="6"/>
        <v>16</v>
      </c>
      <c r="B118" t="str">
        <f t="shared" si="7"/>
        <v>xxxxxxxxxxxxxxxx</v>
      </c>
      <c r="C118" s="15">
        <v>8</v>
      </c>
      <c r="D118" s="15">
        <v>4</v>
      </c>
      <c r="E118">
        <v>2.5756552564031433E-4</v>
      </c>
      <c r="F118">
        <v>1.9207523790469683E-4</v>
      </c>
      <c r="G118">
        <v>2.1445796018912597E-3</v>
      </c>
      <c r="H118">
        <v>1.7235835314656221E-4</v>
      </c>
      <c r="I118">
        <v>2.9850490506434834E-4</v>
      </c>
      <c r="J118" s="93">
        <v>18947</v>
      </c>
      <c r="K118" s="93">
        <v>25201</v>
      </c>
      <c r="L118" s="93">
        <v>2325</v>
      </c>
      <c r="M118" s="93">
        <v>27981</v>
      </c>
      <c r="N118" s="93">
        <v>16402</v>
      </c>
      <c r="O118" s="93" t="s">
        <v>462</v>
      </c>
      <c r="P118" s="93">
        <v>552</v>
      </c>
    </row>
    <row r="119" spans="1:16" x14ac:dyDescent="0.45">
      <c r="A119">
        <f t="shared" si="6"/>
        <v>16</v>
      </c>
      <c r="B119" t="str">
        <f t="shared" si="7"/>
        <v>xxxxxxxxxxxxxxxx</v>
      </c>
      <c r="C119" s="15">
        <v>8</v>
      </c>
      <c r="D119" s="15">
        <v>8</v>
      </c>
      <c r="E119">
        <v>3.8912869508085841E-4</v>
      </c>
      <c r="F119">
        <v>2.4059828385196728E-4</v>
      </c>
      <c r="G119">
        <v>2.298365598821522E-3</v>
      </c>
      <c r="H119">
        <v>2.2452010107027647E-4</v>
      </c>
      <c r="I119">
        <v>3.4446737164788135E-4</v>
      </c>
      <c r="J119" s="93">
        <v>12644</v>
      </c>
      <c r="K119" s="93">
        <v>20250</v>
      </c>
      <c r="L119" s="93">
        <v>2170</v>
      </c>
      <c r="M119" s="93">
        <v>21659</v>
      </c>
      <c r="N119" s="93">
        <v>14253</v>
      </c>
      <c r="O119" s="93" t="s">
        <v>463</v>
      </c>
      <c r="P119" s="93">
        <v>1096</v>
      </c>
    </row>
    <row r="120" spans="1:16" x14ac:dyDescent="0.45">
      <c r="A120">
        <f t="shared" si="6"/>
        <v>16</v>
      </c>
      <c r="B120" t="str">
        <f t="shared" si="7"/>
        <v>xxxxxxxxxxxxxxxx</v>
      </c>
      <c r="C120" s="15">
        <v>8</v>
      </c>
      <c r="D120" s="15">
        <v>16</v>
      </c>
      <c r="E120">
        <v>4.5398104387620752E-4</v>
      </c>
      <c r="F120">
        <v>3.37807283428249E-4</v>
      </c>
      <c r="G120">
        <v>2.3151305593886954E-3</v>
      </c>
      <c r="H120">
        <v>2.9993608271704339E-4</v>
      </c>
      <c r="I120">
        <v>4.2720257357643402E-4</v>
      </c>
      <c r="J120" s="93">
        <v>10863</v>
      </c>
      <c r="K120" s="93">
        <v>14529</v>
      </c>
      <c r="L120" s="93">
        <v>2154</v>
      </c>
      <c r="M120" s="93">
        <v>16326</v>
      </c>
      <c r="N120" s="93">
        <v>11533</v>
      </c>
      <c r="O120" s="93" t="s">
        <v>464</v>
      </c>
      <c r="P120" s="93">
        <v>2184</v>
      </c>
    </row>
    <row r="121" spans="1:16" x14ac:dyDescent="0.45">
      <c r="A121">
        <f t="shared" si="6"/>
        <v>16</v>
      </c>
      <c r="B121" t="str">
        <f t="shared" si="7"/>
        <v>xxxxxxxxxxxxxxxx</v>
      </c>
      <c r="C121" s="15">
        <v>8</v>
      </c>
      <c r="D121" s="15">
        <v>32</v>
      </c>
      <c r="E121">
        <v>7.2670682631054595E-4</v>
      </c>
      <c r="F121">
        <v>5.8603436726946618E-4</v>
      </c>
      <c r="G121">
        <v>3.3381720587624519E-3</v>
      </c>
      <c r="H121">
        <v>4.9746100932977506E-4</v>
      </c>
      <c r="I121">
        <v>5.583167705658699E-4</v>
      </c>
      <c r="J121" s="93">
        <v>6821</v>
      </c>
      <c r="K121" s="93">
        <v>8441</v>
      </c>
      <c r="L121" s="93">
        <v>1495</v>
      </c>
      <c r="M121" s="93">
        <v>9925</v>
      </c>
      <c r="N121" s="93">
        <v>8855</v>
      </c>
      <c r="O121" s="93" t="s">
        <v>465</v>
      </c>
      <c r="P121" s="93">
        <v>4360</v>
      </c>
    </row>
    <row r="122" spans="1:16" x14ac:dyDescent="0.45">
      <c r="A122">
        <f t="shared" si="6"/>
        <v>16</v>
      </c>
      <c r="B122" t="str">
        <f t="shared" si="7"/>
        <v>xxxxxxxxxxxxxxxx</v>
      </c>
      <c r="C122" s="15">
        <v>8</v>
      </c>
      <c r="D122" s="15">
        <v>64</v>
      </c>
      <c r="E122">
        <v>1.2539326811912706E-3</v>
      </c>
      <c r="F122">
        <v>9.8221337956893424E-4</v>
      </c>
      <c r="G122">
        <v>6.8308360265325763E-3</v>
      </c>
      <c r="H122">
        <v>8.6399686054537022E-4</v>
      </c>
      <c r="I122">
        <v>9.0757373772116265E-4</v>
      </c>
      <c r="J122" s="93">
        <v>3968</v>
      </c>
      <c r="K122" s="93">
        <v>5058</v>
      </c>
      <c r="L122" s="93">
        <v>732</v>
      </c>
      <c r="M122" s="93">
        <v>5745</v>
      </c>
      <c r="N122" s="93">
        <v>5471</v>
      </c>
      <c r="O122" s="93" t="s">
        <v>466</v>
      </c>
      <c r="P122" s="93">
        <v>8712</v>
      </c>
    </row>
    <row r="123" spans="1:16" x14ac:dyDescent="0.45">
      <c r="A123">
        <f t="shared" si="6"/>
        <v>16</v>
      </c>
      <c r="B123" t="str">
        <f t="shared" si="7"/>
        <v>xxxxxxxxxxxxxxxx</v>
      </c>
      <c r="C123" s="15">
        <v>8</v>
      </c>
      <c r="D123" s="15">
        <v>128</v>
      </c>
      <c r="E123">
        <v>2.4384687729610286E-3</v>
      </c>
      <c r="F123">
        <v>1.9876227241847314E-3</v>
      </c>
      <c r="G123">
        <v>1.8666004330508149E-2</v>
      </c>
      <c r="H123">
        <v>1.6133110527264099E-3</v>
      </c>
      <c r="I123">
        <v>1.4177597312310761E-3</v>
      </c>
      <c r="J123" s="93">
        <v>2046</v>
      </c>
      <c r="K123" s="93">
        <v>2508</v>
      </c>
      <c r="L123" s="93">
        <v>268</v>
      </c>
      <c r="M123" s="93">
        <v>3088</v>
      </c>
      <c r="N123" s="93">
        <v>3511</v>
      </c>
      <c r="O123" s="93" t="s">
        <v>467</v>
      </c>
      <c r="P123" s="93">
        <v>17416</v>
      </c>
    </row>
    <row r="124" spans="1:16" x14ac:dyDescent="0.45">
      <c r="A124">
        <f t="shared" si="6"/>
        <v>16</v>
      </c>
      <c r="B124" t="str">
        <f t="shared" si="7"/>
        <v>xxxxxxxxxxxxxxxx</v>
      </c>
      <c r="C124" s="15">
        <v>8</v>
      </c>
      <c r="D124" s="15">
        <v>256</v>
      </c>
      <c r="E124">
        <v>5.1261162371250679E-3</v>
      </c>
      <c r="F124">
        <v>4.483237102010291E-3</v>
      </c>
      <c r="G124">
        <v>7.014113208764057E-2</v>
      </c>
      <c r="H124">
        <v>3.9228956109403253E-3</v>
      </c>
      <c r="I124">
        <v>2.6645974375583562E-3</v>
      </c>
      <c r="J124" s="93">
        <v>975</v>
      </c>
      <c r="K124" s="93">
        <v>1114</v>
      </c>
      <c r="L124" s="93">
        <v>72</v>
      </c>
      <c r="M124" s="93">
        <v>1273</v>
      </c>
      <c r="N124" s="93">
        <v>1875</v>
      </c>
      <c r="O124" s="93" t="s">
        <v>468</v>
      </c>
      <c r="P124" s="93">
        <v>34824</v>
      </c>
    </row>
    <row r="125" spans="1:16" x14ac:dyDescent="0.45">
      <c r="A125">
        <f t="shared" si="6"/>
        <v>16</v>
      </c>
      <c r="B125" t="str">
        <f t="shared" si="7"/>
        <v>xxxxxxxxxxxxxxxx</v>
      </c>
      <c r="C125" s="15">
        <v>8</v>
      </c>
      <c r="D125" s="15">
        <v>512</v>
      </c>
      <c r="E125">
        <v>9.4382278055881712E-3</v>
      </c>
      <c r="F125">
        <v>1.0509780208458053E-2</v>
      </c>
      <c r="G125">
        <v>0.26011217903206751</v>
      </c>
      <c r="H125">
        <v>6.5797110056914901E-3</v>
      </c>
      <c r="I125">
        <v>4.8395944253521537E-3</v>
      </c>
      <c r="J125" s="93">
        <v>530</v>
      </c>
      <c r="K125" s="93">
        <v>476</v>
      </c>
      <c r="L125" s="93">
        <v>20</v>
      </c>
      <c r="M125" s="93">
        <v>760</v>
      </c>
      <c r="N125" s="93">
        <v>1032</v>
      </c>
      <c r="O125" s="93" t="s">
        <v>469</v>
      </c>
      <c r="P125" s="93">
        <v>69640</v>
      </c>
    </row>
    <row r="126" spans="1:16" x14ac:dyDescent="0.45">
      <c r="A126">
        <f t="shared" si="6"/>
        <v>16</v>
      </c>
      <c r="B126" t="str">
        <f t="shared" si="7"/>
        <v>xxxxxxxxxxxxxxxx</v>
      </c>
      <c r="C126" s="15">
        <v>8</v>
      </c>
      <c r="D126" s="15">
        <v>1024</v>
      </c>
      <c r="E126">
        <v>2.0449495460574087E-2</v>
      </c>
      <c r="F126">
        <v>1.6068793839667105E-2</v>
      </c>
      <c r="G126">
        <v>1.0057844040303381</v>
      </c>
      <c r="H126">
        <v>1.3313327861803418E-2</v>
      </c>
      <c r="I126">
        <v>1.0355982615897269E-2</v>
      </c>
      <c r="J126" s="93">
        <v>245</v>
      </c>
      <c r="K126" s="93">
        <v>312</v>
      </c>
      <c r="L126" s="93">
        <v>5</v>
      </c>
      <c r="M126" s="93">
        <v>376</v>
      </c>
      <c r="N126" s="93">
        <v>483</v>
      </c>
      <c r="O126" s="93" t="s">
        <v>470</v>
      </c>
      <c r="P126" s="93">
        <v>139272</v>
      </c>
    </row>
    <row r="127" spans="1:16" x14ac:dyDescent="0.45">
      <c r="A127">
        <f t="shared" si="6"/>
        <v>16</v>
      </c>
      <c r="B127" t="str">
        <f t="shared" si="7"/>
        <v>xxxxxxxxxxxxxxxx</v>
      </c>
      <c r="C127" s="15">
        <v>8</v>
      </c>
      <c r="D127" s="15">
        <v>2048</v>
      </c>
      <c r="E127">
        <v>4.0429987419116555E-2</v>
      </c>
      <c r="F127">
        <v>3.3133228270495703E-2</v>
      </c>
      <c r="G127">
        <v>3.8127479640329609</v>
      </c>
      <c r="H127">
        <v>2.7279856423329765E-2</v>
      </c>
      <c r="I127">
        <v>2.0450806258550131E-2</v>
      </c>
      <c r="J127" s="93">
        <v>124</v>
      </c>
      <c r="K127" s="93">
        <v>151</v>
      </c>
      <c r="L127" s="93">
        <v>2</v>
      </c>
      <c r="M127" s="93">
        <v>184</v>
      </c>
      <c r="N127" s="93">
        <v>245</v>
      </c>
      <c r="O127" s="93" t="s">
        <v>471</v>
      </c>
      <c r="P127" s="93">
        <v>278536</v>
      </c>
    </row>
    <row r="128" spans="1:16" x14ac:dyDescent="0.45">
      <c r="A128">
        <f t="shared" si="6"/>
        <v>16</v>
      </c>
      <c r="B128" t="str">
        <f t="shared" si="7"/>
        <v>xxxxxxxxxxxxxxxx</v>
      </c>
      <c r="C128" s="15">
        <v>8</v>
      </c>
      <c r="D128" s="15">
        <v>4096</v>
      </c>
      <c r="E128">
        <v>7.8478809344697656E-2</v>
      </c>
      <c r="F128">
        <v>6.2244043044340051E-2</v>
      </c>
      <c r="G128">
        <v>15.048107064032148</v>
      </c>
      <c r="H128">
        <v>5.9018529914341179E-2</v>
      </c>
      <c r="I128">
        <v>4.3174699057366511E-2</v>
      </c>
      <c r="J128" s="93">
        <v>64</v>
      </c>
      <c r="K128" s="93">
        <v>81</v>
      </c>
      <c r="L128" s="93">
        <v>1</v>
      </c>
      <c r="M128" s="93">
        <v>85</v>
      </c>
      <c r="N128" s="93">
        <v>116</v>
      </c>
      <c r="O128" s="93" t="s">
        <v>472</v>
      </c>
      <c r="P128" s="93">
        <v>557064</v>
      </c>
    </row>
    <row r="129" spans="1:16" x14ac:dyDescent="0.45">
      <c r="A129">
        <f t="shared" si="6"/>
        <v>16</v>
      </c>
      <c r="B129" t="str">
        <f t="shared" si="7"/>
        <v>xxxxxxxxxxxxxxxx</v>
      </c>
      <c r="C129" s="15">
        <v>8</v>
      </c>
      <c r="D129" s="15">
        <v>8192</v>
      </c>
      <c r="E129">
        <v>0.16395547693510201</v>
      </c>
      <c r="F129">
        <v>0.12426142012976273</v>
      </c>
      <c r="G129">
        <v>62.329506564035462</v>
      </c>
      <c r="H129">
        <v>0.12394729086137278</v>
      </c>
      <c r="I129">
        <v>8.1106567965371357E-2</v>
      </c>
      <c r="J129" s="93">
        <v>31</v>
      </c>
      <c r="K129" s="93">
        <v>41</v>
      </c>
      <c r="L129" s="93">
        <v>1</v>
      </c>
      <c r="M129" s="93">
        <v>41</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v0.14</v>
      </c>
      <c r="F142" s="13" t="str">
        <v>sdkn104
v1.9</v>
      </c>
      <c r="G142" s="13" t="str">
        <v>ws_garcia
v3.1.5</v>
      </c>
      <c r="H142" s="13" t="str">
        <v>ArrayFromCSVfile</v>
      </c>
      <c r="I142" s="13" t="str">
        <v>CSV.jl
v0.8.5+</v>
      </c>
      <c r="J142" s="13" t="str" cm="1">
        <f t="array" ref="J142:N142">"NCalls"&amp;CHAR(10)&amp;ParserNames</f>
        <v>NCalls
CSVRead
v0.14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1.3404191304690685E-2</v>
      </c>
      <c r="F143">
        <v>1.0335802668355137E-2</v>
      </c>
      <c r="G143">
        <v>2.3453318237593598E-2</v>
      </c>
      <c r="H143">
        <v>6.4911263696598208E-3</v>
      </c>
      <c r="I143">
        <v>1.3579205122183689E-3</v>
      </c>
      <c r="J143" s="93">
        <v>374</v>
      </c>
      <c r="K143" s="93">
        <v>484</v>
      </c>
      <c r="L143" s="93">
        <v>214</v>
      </c>
      <c r="M143" s="93">
        <v>770</v>
      </c>
      <c r="N143" s="93">
        <v>3665</v>
      </c>
      <c r="O143" s="93" t="s">
        <v>474</v>
      </c>
      <c r="P143" s="93">
        <v>17408</v>
      </c>
    </row>
    <row r="144" spans="1:16" x14ac:dyDescent="0.45">
      <c r="A144" s="93">
        <v>2</v>
      </c>
      <c r="B144" t="s">
        <v>17</v>
      </c>
      <c r="C144" s="93">
        <v>1024</v>
      </c>
      <c r="D144">
        <v>8</v>
      </c>
      <c r="E144">
        <v>1.3017463250748018E-2</v>
      </c>
      <c r="F144">
        <v>8.6492472499842561E-3</v>
      </c>
      <c r="G144">
        <v>2.4254501713184426E-2</v>
      </c>
      <c r="H144">
        <v>6.4998098057152147E-3</v>
      </c>
      <c r="I144">
        <v>2.5969957165078083E-3</v>
      </c>
      <c r="J144" s="93">
        <v>384</v>
      </c>
      <c r="K144" s="93">
        <v>578</v>
      </c>
      <c r="L144" s="93">
        <v>207</v>
      </c>
      <c r="M144" s="93">
        <v>769</v>
      </c>
      <c r="N144" s="93">
        <v>1921</v>
      </c>
      <c r="O144" s="93" t="s">
        <v>475</v>
      </c>
      <c r="P144" s="93">
        <v>25600</v>
      </c>
    </row>
    <row r="145" spans="1:16" x14ac:dyDescent="0.45">
      <c r="A145" s="93">
        <v>4</v>
      </c>
      <c r="B145" t="s">
        <v>18</v>
      </c>
      <c r="C145" s="93">
        <v>1024</v>
      </c>
      <c r="D145">
        <v>8</v>
      </c>
      <c r="E145">
        <v>1.3580738286754372E-2</v>
      </c>
      <c r="F145">
        <v>9.9939376847057206E-3</v>
      </c>
      <c r="G145">
        <v>2.4978409803087916E-2</v>
      </c>
      <c r="H145">
        <v>7.5243355681328828E-3</v>
      </c>
      <c r="I145">
        <v>2.7366294030618009E-3</v>
      </c>
      <c r="J145" s="93">
        <v>369</v>
      </c>
      <c r="K145" s="93">
        <v>501</v>
      </c>
      <c r="L145" s="93">
        <v>201</v>
      </c>
      <c r="M145" s="93">
        <v>664</v>
      </c>
      <c r="N145" s="93">
        <v>1848</v>
      </c>
      <c r="O145" s="93" t="s">
        <v>476</v>
      </c>
      <c r="P145" s="93">
        <v>41984</v>
      </c>
    </row>
    <row r="146" spans="1:16" x14ac:dyDescent="0.45">
      <c r="A146" s="93">
        <v>8</v>
      </c>
      <c r="B146" t="s">
        <v>19</v>
      </c>
      <c r="C146" s="93">
        <v>1024</v>
      </c>
      <c r="D146">
        <v>8</v>
      </c>
      <c r="E146">
        <v>1.651847789336609E-2</v>
      </c>
      <c r="F146">
        <v>1.2636124385512374E-2</v>
      </c>
      <c r="G146">
        <v>2.7730702153517008E-2</v>
      </c>
      <c r="H146">
        <v>1.0486455646272725E-2</v>
      </c>
      <c r="I146">
        <v>1.7915784512737305E-3</v>
      </c>
      <c r="J146" s="93">
        <v>303</v>
      </c>
      <c r="K146" s="93">
        <v>396</v>
      </c>
      <c r="L146" s="93">
        <v>181</v>
      </c>
      <c r="M146" s="93">
        <v>477</v>
      </c>
      <c r="N146" s="93">
        <v>2781</v>
      </c>
      <c r="O146" s="93" t="s">
        <v>477</v>
      </c>
      <c r="P146" s="93">
        <v>74752</v>
      </c>
    </row>
    <row r="147" spans="1:16" x14ac:dyDescent="0.45">
      <c r="A147" s="93">
        <v>16</v>
      </c>
      <c r="B147" t="s">
        <v>20</v>
      </c>
      <c r="C147" s="93">
        <v>1024</v>
      </c>
      <c r="D147">
        <v>8</v>
      </c>
      <c r="E147">
        <v>2.0455275460573737E-2</v>
      </c>
      <c r="F147">
        <v>1.5988016747617406E-2</v>
      </c>
      <c r="G147">
        <v>2.8643697746366232E-2</v>
      </c>
      <c r="H147">
        <v>1.3810715689442173E-2</v>
      </c>
      <c r="I147">
        <v>1.3755374576758968E-3</v>
      </c>
      <c r="J147" s="93">
        <v>245</v>
      </c>
      <c r="K147" s="93">
        <v>313</v>
      </c>
      <c r="L147" s="93">
        <v>175</v>
      </c>
      <c r="M147" s="93">
        <v>362</v>
      </c>
      <c r="N147" s="93">
        <v>3619</v>
      </c>
      <c r="O147" s="93" t="s">
        <v>478</v>
      </c>
      <c r="P147" s="93">
        <v>140288</v>
      </c>
    </row>
    <row r="148" spans="1:16" x14ac:dyDescent="0.45">
      <c r="A148" s="93">
        <v>32</v>
      </c>
      <c r="B148" t="s">
        <v>21</v>
      </c>
      <c r="C148" s="93">
        <v>1024</v>
      </c>
      <c r="D148">
        <v>8</v>
      </c>
      <c r="E148">
        <v>2.6769546384936733E-2</v>
      </c>
      <c r="F148">
        <v>2.2933072288874267E-2</v>
      </c>
      <c r="G148">
        <v>2.8901139754523096E-2</v>
      </c>
      <c r="H148">
        <v>2.1102062344223446E-2</v>
      </c>
      <c r="I148">
        <v>1.8482634385282779E-3</v>
      </c>
      <c r="J148" s="93">
        <v>187</v>
      </c>
      <c r="K148" s="93">
        <v>218</v>
      </c>
      <c r="L148" s="93">
        <v>173</v>
      </c>
      <c r="M148" s="93">
        <v>237</v>
      </c>
      <c r="N148" s="93">
        <v>2696</v>
      </c>
      <c r="O148" s="93" t="s">
        <v>479</v>
      </c>
      <c r="P148" s="93">
        <v>271360</v>
      </c>
    </row>
    <row r="149" spans="1:16" x14ac:dyDescent="0.45">
      <c r="A149" s="93">
        <v>64</v>
      </c>
      <c r="B149" t="s">
        <v>22</v>
      </c>
      <c r="C149" s="93">
        <v>1024</v>
      </c>
      <c r="D149">
        <v>8</v>
      </c>
      <c r="E149">
        <v>4.1053164031988325E-2</v>
      </c>
      <c r="F149">
        <v>3.7646554257614269E-2</v>
      </c>
      <c r="G149">
        <v>3.0371421607744004E-2</v>
      </c>
      <c r="H149">
        <v>4.0479886612629266E-2</v>
      </c>
      <c r="I149">
        <v>2.5800134916906278E-3</v>
      </c>
      <c r="J149" s="93">
        <v>122</v>
      </c>
      <c r="K149" s="93">
        <v>133</v>
      </c>
      <c r="L149" s="93">
        <v>165</v>
      </c>
      <c r="M149" s="93">
        <v>124</v>
      </c>
      <c r="N149" s="93">
        <v>1934</v>
      </c>
      <c r="O149" s="93" t="s">
        <v>480</v>
      </c>
      <c r="P149" s="93">
        <v>533504</v>
      </c>
    </row>
    <row r="150" spans="1:16" x14ac:dyDescent="0.45">
      <c r="A150" s="93">
        <v>128</v>
      </c>
      <c r="B150" t="s">
        <v>23</v>
      </c>
      <c r="C150" s="93">
        <v>1024</v>
      </c>
      <c r="D150">
        <v>8</v>
      </c>
      <c r="E150">
        <v>6.7643255923913181E-2</v>
      </c>
      <c r="F150">
        <v>6.2582140281948237E-2</v>
      </c>
      <c r="G150">
        <v>3.4338153758059431E-2</v>
      </c>
      <c r="H150">
        <v>7.0700787975655446E-2</v>
      </c>
      <c r="I150">
        <v>2.4891729778687265E-3</v>
      </c>
      <c r="J150" s="93">
        <v>74</v>
      </c>
      <c r="K150" s="93">
        <v>80</v>
      </c>
      <c r="L150" s="93">
        <v>146</v>
      </c>
      <c r="M150" s="93">
        <v>71</v>
      </c>
      <c r="N150" s="93">
        <v>2004</v>
      </c>
      <c r="O150" s="93" t="s">
        <v>481</v>
      </c>
      <c r="P150" s="93">
        <v>1057792</v>
      </c>
    </row>
    <row r="151" spans="1:16" x14ac:dyDescent="0.45">
      <c r="A151" s="93">
        <v>256</v>
      </c>
      <c r="B151" t="s">
        <v>24</v>
      </c>
      <c r="C151" s="93">
        <v>1024</v>
      </c>
      <c r="D151">
        <v>8</v>
      </c>
      <c r="E151">
        <v>0.12239593476362701</v>
      </c>
      <c r="F151">
        <v>0.11662810821806335</v>
      </c>
      <c r="G151">
        <v>4.4490981731040782E-2</v>
      </c>
      <c r="H151">
        <v>0.1373020532211372</v>
      </c>
      <c r="I151">
        <v>4.0365095675867916E-3</v>
      </c>
      <c r="J151" s="93">
        <v>41</v>
      </c>
      <c r="K151" s="93">
        <v>43</v>
      </c>
      <c r="L151" s="93">
        <v>113</v>
      </c>
      <c r="M151" s="93">
        <v>37</v>
      </c>
      <c r="N151" s="93">
        <v>1237</v>
      </c>
      <c r="O151" s="93" t="s">
        <v>482</v>
      </c>
      <c r="P151" s="93">
        <v>2106368</v>
      </c>
    </row>
    <row r="152" spans="1:16" x14ac:dyDescent="0.45">
      <c r="A152" s="93">
        <v>512</v>
      </c>
      <c r="B152" t="s">
        <v>25</v>
      </c>
      <c r="C152" s="93">
        <v>1024</v>
      </c>
      <c r="D152">
        <v>8</v>
      </c>
      <c r="E152">
        <v>0.23065494130495029</v>
      </c>
      <c r="F152">
        <v>0.23234489130520158</v>
      </c>
      <c r="G152">
        <v>7.5842070092575944E-2</v>
      </c>
      <c r="H152">
        <v>0.26957703771637487</v>
      </c>
      <c r="I152">
        <v>1.0019716178254265E-2</v>
      </c>
      <c r="J152" s="93">
        <v>22</v>
      </c>
      <c r="K152" s="93">
        <v>22</v>
      </c>
      <c r="L152" s="93">
        <v>66</v>
      </c>
      <c r="M152" s="93">
        <v>19</v>
      </c>
      <c r="N152" s="93">
        <v>499</v>
      </c>
      <c r="O152" s="93" t="s">
        <v>483</v>
      </c>
      <c r="P152" s="93">
        <v>4203520</v>
      </c>
    </row>
    <row r="153" spans="1:16" x14ac:dyDescent="0.45">
      <c r="A153" s="93">
        <v>1024</v>
      </c>
      <c r="B153" t="s">
        <v>26</v>
      </c>
      <c r="C153" s="93">
        <v>1024</v>
      </c>
      <c r="D153">
        <v>8</v>
      </c>
      <c r="E153">
        <v>0.44957552236535553</v>
      </c>
      <c r="F153">
        <v>0.43319134736537085</v>
      </c>
      <c r="G153">
        <v>0.17498538472173772</v>
      </c>
      <c r="H153">
        <v>0.54715488403299861</v>
      </c>
      <c r="I153">
        <v>9.9301717641492419E-3</v>
      </c>
      <c r="J153" s="93">
        <v>12</v>
      </c>
      <c r="K153" s="93">
        <v>12</v>
      </c>
      <c r="L153" s="93">
        <v>29</v>
      </c>
      <c r="M153" s="93">
        <v>10</v>
      </c>
      <c r="N153" s="93">
        <v>504</v>
      </c>
      <c r="O153" s="93" t="s">
        <v>484</v>
      </c>
      <c r="P153" s="93">
        <v>8397824</v>
      </c>
    </row>
    <row r="154" spans="1:16" x14ac:dyDescent="0.45">
      <c r="A154" s="93">
        <v>2048</v>
      </c>
      <c r="B154" t="s">
        <v>27</v>
      </c>
      <c r="C154" s="93">
        <v>1024</v>
      </c>
      <c r="D154">
        <v>8</v>
      </c>
      <c r="E154">
        <v>0.89008174736364787</v>
      </c>
      <c r="F154">
        <v>0.87878964736486909</v>
      </c>
      <c r="G154">
        <v>0.63222006403112652</v>
      </c>
      <c r="H154">
        <v>1.0929860840317915</v>
      </c>
      <c r="I154">
        <v>2.1976120540435788E-2</v>
      </c>
      <c r="J154" s="93">
        <v>6</v>
      </c>
      <c r="K154" s="93">
        <v>6</v>
      </c>
      <c r="L154" s="93">
        <v>8</v>
      </c>
      <c r="M154" s="93">
        <v>5</v>
      </c>
      <c r="N154" s="93">
        <v>228</v>
      </c>
      <c r="O154" s="93" t="s">
        <v>485</v>
      </c>
      <c r="P154" s="93">
        <v>16786432</v>
      </c>
    </row>
    <row r="155" spans="1:16" x14ac:dyDescent="0.45">
      <c r="A155" s="93">
        <v>4096</v>
      </c>
      <c r="B155" t="s">
        <v>28</v>
      </c>
      <c r="C155" s="93">
        <v>1024</v>
      </c>
      <c r="D155">
        <v>8</v>
      </c>
      <c r="E155">
        <v>2.0097309307010112</v>
      </c>
      <c r="F155">
        <v>1.7466433306970832</v>
      </c>
      <c r="G155">
        <v>1.9966197306968549</v>
      </c>
      <c r="H155">
        <v>2.1346888307005831</v>
      </c>
      <c r="I155">
        <v>5.0673662429827238E-2</v>
      </c>
      <c r="J155" s="93">
        <v>3</v>
      </c>
      <c r="K155" s="93">
        <v>3</v>
      </c>
      <c r="L155" s="93">
        <v>3</v>
      </c>
      <c r="M155" s="93">
        <v>3</v>
      </c>
      <c r="N155" s="93">
        <v>100</v>
      </c>
      <c r="O155" s="93" t="s">
        <v>486</v>
      </c>
      <c r="P155" s="93">
        <v>33563648</v>
      </c>
    </row>
    <row r="156" spans="1:16" x14ac:dyDescent="0.45">
      <c r="A156" s="93">
        <v>8192</v>
      </c>
      <c r="B156" t="s">
        <v>29</v>
      </c>
      <c r="C156" s="93">
        <v>1024</v>
      </c>
      <c r="D156">
        <v>8</v>
      </c>
      <c r="E156">
        <v>3.9006052640265905</v>
      </c>
      <c r="F156">
        <v>3.6074267640374371</v>
      </c>
      <c r="G156">
        <v>8.2269622640392406</v>
      </c>
      <c r="H156">
        <v>4.4857090640302983</v>
      </c>
      <c r="I156">
        <v>9.815052759987597E-2</v>
      </c>
      <c r="J156" s="93">
        <v>2</v>
      </c>
      <c r="K156" s="93">
        <v>2</v>
      </c>
      <c r="L156" s="93">
        <v>1</v>
      </c>
      <c r="M156" s="93">
        <v>2</v>
      </c>
      <c r="N156" s="93">
        <v>51</v>
      </c>
      <c r="O156" s="93" t="s">
        <v>487</v>
      </c>
      <c r="P156" s="93">
        <v>67118080</v>
      </c>
    </row>
    <row r="157" spans="1:16" x14ac:dyDescent="0.45">
      <c r="A157" s="93">
        <v>16384</v>
      </c>
      <c r="B157" t="s">
        <v>30</v>
      </c>
      <c r="C157" s="93">
        <v>1024</v>
      </c>
      <c r="D157">
        <v>8</v>
      </c>
      <c r="E157">
        <v>8.3994199640233198</v>
      </c>
      <c r="F157">
        <v>7.6652976640266486</v>
      </c>
      <c r="G157">
        <v>48.336469664028762</v>
      </c>
      <c r="H157">
        <v>11.294989964031185</v>
      </c>
      <c r="I157">
        <v>0.14027144710796852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15.98050157926683</v>
      </c>
    </row>
    <row r="160" spans="1:16" x14ac:dyDescent="0.45">
      <c r="J160" s="93"/>
      <c r="K160" s="93"/>
      <c r="L160" s="93"/>
      <c r="M160" s="93"/>
      <c r="N160" s="93"/>
      <c r="P160" s="93">
        <f>C157*D157/E157</f>
        <v>975.30544193387777</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v0.14</v>
      </c>
      <c r="F169" s="13" t="str">
        <v>sdkn104
v1.9</v>
      </c>
      <c r="G169" s="13" t="str">
        <v>ws_garcia
v3.1.5</v>
      </c>
      <c r="H169" s="13" t="str">
        <v>ArrayFromCSVfile</v>
      </c>
      <c r="I169" s="13" t="str">
        <v>CSV.jl
v0.8.5+</v>
      </c>
      <c r="J169" s="13" t="str" cm="1">
        <f t="array" ref="J169:N169">"NCalls"&amp;CHAR(10)&amp;ParserNames</f>
        <v>NCalls
CSVRead
v0.14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3.1974099063849626E-2</v>
      </c>
      <c r="F170">
        <v>2.5727639929459641E-2</v>
      </c>
      <c r="G170">
        <v>4.388228683906116E-2</v>
      </c>
      <c r="H170">
        <v>1.1787881484813327E-2</v>
      </c>
      <c r="I170">
        <v>2.2627202604577792E-3</v>
      </c>
      <c r="J170" s="93">
        <v>157</v>
      </c>
      <c r="K170" s="93">
        <v>195</v>
      </c>
      <c r="L170" s="93">
        <v>114</v>
      </c>
      <c r="M170" s="93">
        <v>424</v>
      </c>
      <c r="N170" s="93">
        <v>2204</v>
      </c>
      <c r="O170" s="62" t="s">
        <v>489</v>
      </c>
      <c r="P170" s="93">
        <v>66560</v>
      </c>
    </row>
    <row r="171" spans="1:16" x14ac:dyDescent="0.45">
      <c r="A171" s="93">
        <v>4</v>
      </c>
      <c r="B171" t="s">
        <v>32</v>
      </c>
      <c r="C171" s="93">
        <v>1024</v>
      </c>
      <c r="D171">
        <v>8</v>
      </c>
      <c r="E171">
        <v>3.2396489838451475E-2</v>
      </c>
      <c r="F171">
        <v>2.6860649593530427E-2</v>
      </c>
      <c r="G171">
        <v>4.5680478577479228E-2</v>
      </c>
      <c r="H171">
        <v>1.2225802418301153E-2</v>
      </c>
      <c r="I171">
        <v>2.1962180141489574E-3</v>
      </c>
      <c r="J171" s="93">
        <v>155</v>
      </c>
      <c r="K171" s="93">
        <v>187</v>
      </c>
      <c r="L171" s="93">
        <v>110</v>
      </c>
      <c r="M171" s="93">
        <v>409</v>
      </c>
      <c r="N171" s="93">
        <v>2271</v>
      </c>
      <c r="O171" s="93" t="s">
        <v>490</v>
      </c>
      <c r="P171" s="93">
        <v>74752</v>
      </c>
    </row>
    <row r="172" spans="1:16" x14ac:dyDescent="0.45">
      <c r="A172" s="93">
        <v>6</v>
      </c>
      <c r="B172" t="s">
        <v>33</v>
      </c>
      <c r="C172" s="93">
        <v>1024</v>
      </c>
      <c r="D172">
        <v>8</v>
      </c>
      <c r="E172">
        <v>3.3209247475745059E-2</v>
      </c>
      <c r="F172">
        <v>2.8321772506580096E-2</v>
      </c>
      <c r="G172">
        <v>4.7315196107381309E-2</v>
      </c>
      <c r="H172">
        <v>1.3277101697773394E-2</v>
      </c>
      <c r="I172">
        <v>2.2972107512634469E-3</v>
      </c>
      <c r="J172" s="93">
        <v>151</v>
      </c>
      <c r="K172" s="93">
        <v>177</v>
      </c>
      <c r="L172" s="93">
        <v>106</v>
      </c>
      <c r="M172" s="93">
        <v>377</v>
      </c>
      <c r="N172" s="93">
        <v>2171</v>
      </c>
      <c r="O172" s="93" t="s">
        <v>491</v>
      </c>
      <c r="P172" s="93">
        <v>91136</v>
      </c>
    </row>
    <row r="173" spans="1:16" x14ac:dyDescent="0.45">
      <c r="A173" s="93">
        <v>10</v>
      </c>
      <c r="B173" t="s">
        <v>34</v>
      </c>
      <c r="C173" s="93">
        <v>1024</v>
      </c>
      <c r="D173">
        <v>8</v>
      </c>
      <c r="E173">
        <v>3.4861936254209157E-2</v>
      </c>
      <c r="F173">
        <v>3.1693796310481713E-2</v>
      </c>
      <c r="G173">
        <v>4.7825354508215089E-2</v>
      </c>
      <c r="H173">
        <v>1.5171660698655809E-2</v>
      </c>
      <c r="I173">
        <v>1.6960814647545993E-3</v>
      </c>
      <c r="J173" s="93">
        <v>144</v>
      </c>
      <c r="K173" s="93">
        <v>158</v>
      </c>
      <c r="L173" s="93">
        <v>105</v>
      </c>
      <c r="M173" s="93">
        <v>330</v>
      </c>
      <c r="N173" s="93">
        <v>2937</v>
      </c>
      <c r="O173" s="93" t="s">
        <v>492</v>
      </c>
      <c r="P173" s="93">
        <v>123904</v>
      </c>
    </row>
    <row r="174" spans="1:16" x14ac:dyDescent="0.45">
      <c r="A174" s="93">
        <v>18</v>
      </c>
      <c r="B174" t="s">
        <v>35</v>
      </c>
      <c r="C174" s="93">
        <v>1024</v>
      </c>
      <c r="D174">
        <v>8</v>
      </c>
      <c r="E174">
        <v>3.5067373822187914E-2</v>
      </c>
      <c r="F174">
        <v>3.2174594160211442E-2</v>
      </c>
      <c r="G174">
        <v>4.7367812145309399E-2</v>
      </c>
      <c r="H174">
        <v>1.8906601767835669E-2</v>
      </c>
      <c r="I174">
        <v>1.8465724897699107E-3</v>
      </c>
      <c r="J174" s="93">
        <v>143</v>
      </c>
      <c r="K174" s="93">
        <v>156</v>
      </c>
      <c r="L174" s="93">
        <v>106</v>
      </c>
      <c r="M174" s="93">
        <v>265</v>
      </c>
      <c r="N174" s="93">
        <v>2699</v>
      </c>
      <c r="O174" s="93" t="s">
        <v>493</v>
      </c>
      <c r="P174" s="93">
        <v>189440</v>
      </c>
    </row>
    <row r="175" spans="1:16" x14ac:dyDescent="0.45">
      <c r="A175" s="93">
        <v>34</v>
      </c>
      <c r="B175" t="s">
        <v>36</v>
      </c>
      <c r="C175" s="93">
        <v>1024</v>
      </c>
      <c r="D175">
        <v>8</v>
      </c>
      <c r="E175">
        <v>4.21501942841453E-2</v>
      </c>
      <c r="F175">
        <v>4.0035078431980654E-2</v>
      </c>
      <c r="G175">
        <v>5.363388211703482E-2</v>
      </c>
      <c r="H175">
        <v>2.5472822915199991E-2</v>
      </c>
      <c r="I175">
        <v>2.8598731646619019E-3</v>
      </c>
      <c r="J175" s="93">
        <v>119</v>
      </c>
      <c r="K175" s="93">
        <v>125</v>
      </c>
      <c r="L175" s="93">
        <v>94</v>
      </c>
      <c r="M175" s="93">
        <v>197</v>
      </c>
      <c r="N175" s="93">
        <v>1749</v>
      </c>
      <c r="O175" s="93" t="s">
        <v>494</v>
      </c>
      <c r="P175" s="93">
        <v>320512</v>
      </c>
    </row>
    <row r="176" spans="1:16" x14ac:dyDescent="0.45">
      <c r="A176" s="93">
        <v>66</v>
      </c>
      <c r="B176" t="s">
        <v>37</v>
      </c>
      <c r="C176" s="93">
        <v>1024</v>
      </c>
      <c r="D176">
        <v>8</v>
      </c>
      <c r="E176">
        <v>5.9873484270122623E-2</v>
      </c>
      <c r="F176">
        <v>5.6857240168245109E-2</v>
      </c>
      <c r="G176">
        <v>4.8474379416637542E-2</v>
      </c>
      <c r="H176">
        <v>4.3588632727644093E-2</v>
      </c>
      <c r="I176">
        <v>3.049898750826494E-3</v>
      </c>
      <c r="J176" s="93">
        <v>84</v>
      </c>
      <c r="K176" s="93">
        <v>88</v>
      </c>
      <c r="L176" s="93">
        <v>104</v>
      </c>
      <c r="M176" s="93">
        <v>115</v>
      </c>
      <c r="N176" s="93">
        <v>1636</v>
      </c>
      <c r="O176" s="93" t="s">
        <v>495</v>
      </c>
      <c r="P176" s="93">
        <v>582656</v>
      </c>
    </row>
    <row r="177" spans="1:16" x14ac:dyDescent="0.45">
      <c r="A177" s="93">
        <v>130</v>
      </c>
      <c r="B177" t="s">
        <v>38</v>
      </c>
      <c r="C177" s="93">
        <v>1024</v>
      </c>
      <c r="D177">
        <v>8</v>
      </c>
      <c r="E177">
        <v>8.7769479821395893E-2</v>
      </c>
      <c r="F177">
        <v>8.4975223354193996E-2</v>
      </c>
      <c r="G177">
        <v>8.0016880032020898E-2</v>
      </c>
      <c r="H177">
        <v>7.535026701699496E-2</v>
      </c>
      <c r="I177">
        <v>3.2648722030600569E-3</v>
      </c>
      <c r="J177" s="93">
        <v>57</v>
      </c>
      <c r="K177" s="93">
        <v>59</v>
      </c>
      <c r="L177" s="93">
        <v>75</v>
      </c>
      <c r="M177" s="93">
        <v>67</v>
      </c>
      <c r="N177" s="93">
        <v>1556</v>
      </c>
      <c r="O177" s="93" t="s">
        <v>496</v>
      </c>
      <c r="P177" s="93">
        <v>1106944</v>
      </c>
    </row>
    <row r="178" spans="1:16" x14ac:dyDescent="0.45">
      <c r="A178" s="93">
        <v>258</v>
      </c>
      <c r="B178" t="s">
        <v>39</v>
      </c>
      <c r="C178" s="93">
        <v>1024</v>
      </c>
      <c r="D178">
        <v>8</v>
      </c>
      <c r="E178">
        <v>0.13840881538320712</v>
      </c>
      <c r="F178">
        <v>0.13849599916696928</v>
      </c>
      <c r="G178">
        <v>6.5498787408701256E-2</v>
      </c>
      <c r="H178">
        <v>0.14007023625421811</v>
      </c>
      <c r="I178">
        <v>5.5402272481650935E-3</v>
      </c>
      <c r="J178" s="93">
        <v>37</v>
      </c>
      <c r="K178" s="93">
        <v>37</v>
      </c>
      <c r="L178" s="93">
        <v>77</v>
      </c>
      <c r="M178" s="93">
        <v>36</v>
      </c>
      <c r="N178" s="93">
        <v>902</v>
      </c>
      <c r="O178" s="93" t="s">
        <v>497</v>
      </c>
      <c r="P178" s="93">
        <v>2155520</v>
      </c>
    </row>
    <row r="179" spans="1:16" x14ac:dyDescent="0.45">
      <c r="A179" s="93">
        <v>514</v>
      </c>
      <c r="B179" t="s">
        <v>40</v>
      </c>
      <c r="C179" s="93">
        <v>1024</v>
      </c>
      <c r="D179">
        <v>8</v>
      </c>
      <c r="E179">
        <v>0.25311255403204164</v>
      </c>
      <c r="F179">
        <v>0.24291816403238603</v>
      </c>
      <c r="G179">
        <v>8.1064302741558986E-2</v>
      </c>
      <c r="H179">
        <v>0.2615019240321188</v>
      </c>
      <c r="I179">
        <v>1.0112006982734484E-2</v>
      </c>
      <c r="J179" s="93">
        <v>20</v>
      </c>
      <c r="K179" s="93">
        <v>21</v>
      </c>
      <c r="L179" s="93">
        <v>62</v>
      </c>
      <c r="M179" s="93">
        <v>20</v>
      </c>
      <c r="N179" s="93">
        <v>507</v>
      </c>
      <c r="O179" s="93" t="s">
        <v>498</v>
      </c>
      <c r="P179" s="93">
        <v>4252672</v>
      </c>
    </row>
    <row r="180" spans="1:16" x14ac:dyDescent="0.45">
      <c r="A180" s="93">
        <v>1026</v>
      </c>
      <c r="B180" t="s">
        <v>41</v>
      </c>
      <c r="C180" s="93">
        <v>1024</v>
      </c>
      <c r="D180">
        <v>8</v>
      </c>
      <c r="E180">
        <v>0.44963110569870957</v>
      </c>
      <c r="F180">
        <v>0.44300585569863948</v>
      </c>
      <c r="G180">
        <v>0.17730335713524681</v>
      </c>
      <c r="H180">
        <v>0.53003611403101869</v>
      </c>
      <c r="I180">
        <v>1.388533115960934E-2</v>
      </c>
      <c r="J180" s="93">
        <v>12</v>
      </c>
      <c r="K180" s="93">
        <v>12</v>
      </c>
      <c r="L180" s="93">
        <v>29</v>
      </c>
      <c r="M180" s="93">
        <v>10</v>
      </c>
      <c r="N180" s="93">
        <v>360</v>
      </c>
      <c r="O180" s="93" t="s">
        <v>499</v>
      </c>
      <c r="P180" s="93">
        <v>8446976</v>
      </c>
    </row>
    <row r="181" spans="1:16" x14ac:dyDescent="0.45">
      <c r="A181" s="93">
        <v>2050</v>
      </c>
      <c r="B181" t="s">
        <v>42</v>
      </c>
      <c r="C181" s="93">
        <v>1024</v>
      </c>
      <c r="D181">
        <v>8</v>
      </c>
      <c r="E181">
        <v>0.86090288069818677</v>
      </c>
      <c r="F181">
        <v>0.86303273070023123</v>
      </c>
      <c r="G181">
        <v>0.5424658440314587</v>
      </c>
      <c r="H181">
        <v>1.047293904030731</v>
      </c>
      <c r="I181">
        <v>2.1737143014345005E-2</v>
      </c>
      <c r="J181" s="93">
        <v>6</v>
      </c>
      <c r="K181" s="93">
        <v>6</v>
      </c>
      <c r="L181" s="93">
        <v>10</v>
      </c>
      <c r="M181" s="93">
        <v>5</v>
      </c>
      <c r="N181" s="93">
        <v>230</v>
      </c>
      <c r="O181" s="93" t="s">
        <v>500</v>
      </c>
      <c r="P181" s="93">
        <v>16835584</v>
      </c>
    </row>
    <row r="182" spans="1:16" x14ac:dyDescent="0.45">
      <c r="A182" s="93">
        <v>4098</v>
      </c>
      <c r="B182" t="s">
        <v>43</v>
      </c>
      <c r="C182" s="93">
        <v>1024</v>
      </c>
      <c r="D182">
        <v>8</v>
      </c>
      <c r="E182">
        <v>1.7308005973647393</v>
      </c>
      <c r="F182">
        <v>1.6847889973664778</v>
      </c>
      <c r="G182">
        <v>1.9968064307020943</v>
      </c>
      <c r="H182">
        <v>2.1177022640320904</v>
      </c>
      <c r="I182">
        <v>4.6438108776675334E-2</v>
      </c>
      <c r="J182" s="93">
        <v>3</v>
      </c>
      <c r="K182" s="93">
        <v>3</v>
      </c>
      <c r="L182" s="93">
        <v>3</v>
      </c>
      <c r="M182" s="93">
        <v>3</v>
      </c>
      <c r="N182" s="93">
        <v>108</v>
      </c>
      <c r="O182" s="93" t="s">
        <v>501</v>
      </c>
      <c r="P182" s="93">
        <v>33612800</v>
      </c>
    </row>
    <row r="183" spans="1:16" x14ac:dyDescent="0.45">
      <c r="A183" s="93">
        <v>8194</v>
      </c>
      <c r="B183" t="s">
        <v>44</v>
      </c>
      <c r="C183" s="93">
        <v>1024</v>
      </c>
      <c r="D183">
        <v>8</v>
      </c>
      <c r="E183">
        <v>3.5211815140369351</v>
      </c>
      <c r="F183">
        <v>3.4888944140343581</v>
      </c>
      <c r="G183">
        <v>9.7541278640214948</v>
      </c>
      <c r="H183">
        <v>4.4146144640267364</v>
      </c>
      <c r="I183">
        <v>9.0993663248624762E-2</v>
      </c>
      <c r="J183" s="93">
        <v>2</v>
      </c>
      <c r="K183" s="93">
        <v>2</v>
      </c>
      <c r="L183" s="93">
        <v>1</v>
      </c>
      <c r="M183" s="93">
        <v>2</v>
      </c>
      <c r="N183" s="93">
        <v>56</v>
      </c>
      <c r="O183" s="93" t="s">
        <v>502</v>
      </c>
      <c r="P183" s="93">
        <v>67167232</v>
      </c>
    </row>
    <row r="184" spans="1:16" x14ac:dyDescent="0.45">
      <c r="A184" s="93">
        <v>16386</v>
      </c>
      <c r="B184" t="s">
        <v>45</v>
      </c>
      <c r="C184" s="93">
        <v>1024</v>
      </c>
      <c r="D184">
        <v>8</v>
      </c>
      <c r="E184">
        <v>7.5331332640430544</v>
      </c>
      <c r="F184">
        <v>7.400213564027136</v>
      </c>
      <c r="G184">
        <v>53.178915664038421</v>
      </c>
      <c r="H184">
        <v>9.690102264031804</v>
      </c>
      <c r="I184">
        <v>0.74888255398052705</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926</v>
      </c>
      <c r="K5" s="14" t="s">
        <v>924</v>
      </c>
    </row>
    <row r="6" spans="1:12" ht="42.75" x14ac:dyDescent="0.45">
      <c r="K6" s="107" t="s">
        <v>925</v>
      </c>
    </row>
    <row r="7" spans="1:12" ht="42.75" x14ac:dyDescent="0.45">
      <c r="A7" s="12" t="s">
        <v>10</v>
      </c>
      <c r="B7" s="12" t="s">
        <v>11</v>
      </c>
      <c r="C7" s="12" t="s">
        <v>12</v>
      </c>
      <c r="D7" s="106" t="s">
        <v>923</v>
      </c>
      <c r="E7" s="13" t="s">
        <v>673</v>
      </c>
      <c r="F7" s="13" t="s">
        <v>374</v>
      </c>
      <c r="G7" s="13" t="s">
        <v>899</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910</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911</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912</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913</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914</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915</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916</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917</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918</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919</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920</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921</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922</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44484</v>
      </c>
      <c r="D3" s="81" t="s">
        <v>632</v>
      </c>
      <c r="E3" s="82"/>
      <c r="F3" s="78"/>
      <c r="G3" s="78"/>
      <c r="H3" s="78" t="str">
        <f ca="1"/>
        <v>1,False,2021-10-15,"Text"</v>
      </c>
      <c r="I3" s="78"/>
      <c r="J3" s="78">
        <f ca="1"/>
        <v>1</v>
      </c>
      <c r="K3" s="78" t="b">
        <f ca="1"/>
        <v>0</v>
      </c>
      <c r="L3" s="82">
        <f ca="1"/>
        <v>44484</v>
      </c>
      <c r="M3" s="78" t="str">
        <f ca="1"/>
        <v>Text</v>
      </c>
      <c r="N3" s="76"/>
      <c r="O3" s="76"/>
      <c r="P3" s="12"/>
    </row>
    <row r="4" spans="1:16" x14ac:dyDescent="0.45">
      <c r="A4" s="78">
        <v>2</v>
      </c>
      <c r="B4" s="78" t="b">
        <v>1</v>
      </c>
      <c r="C4" s="82">
        <f ca="1"/>
        <v>44485</v>
      </c>
      <c r="D4" s="13" t="s">
        <v>644</v>
      </c>
      <c r="E4" s="82"/>
      <c r="F4" s="78"/>
      <c r="G4" s="78"/>
      <c r="H4" s="78" t="str">
        <f ca="1"/>
        <v>2,True,2021-10-16,"A, comma"</v>
      </c>
      <c r="I4" s="78"/>
      <c r="J4" s="78">
        <f ca="1"/>
        <v>2</v>
      </c>
      <c r="K4" s="78" t="b">
        <f ca="1"/>
        <v>1</v>
      </c>
      <c r="L4" s="82">
        <f ca="1"/>
        <v>44485</v>
      </c>
      <c r="M4" s="78" t="str">
        <f ca="1"/>
        <v>A, comma</v>
      </c>
      <c r="N4" s="76"/>
      <c r="O4" s="76"/>
      <c r="P4" s="12"/>
    </row>
    <row r="5" spans="1:16" ht="28.5" x14ac:dyDescent="0.45">
      <c r="A5" s="78">
        <v>3</v>
      </c>
      <c r="B5" s="78" t="b">
        <v>0</v>
      </c>
      <c r="C5" s="82">
        <f ca="1"/>
        <v>44486</v>
      </c>
      <c r="D5" s="81" t="s">
        <v>646</v>
      </c>
      <c r="E5" s="82"/>
      <c r="F5" s="78"/>
      <c r="G5" s="78"/>
      <c r="H5" s="78" t="str">
        <f ca="1"/>
        <v>3,False,2021-10-17,"A</v>
      </c>
      <c r="I5" s="78"/>
      <c r="J5" s="78">
        <f ca="1"/>
        <v>3</v>
      </c>
      <c r="K5" s="78" t="b">
        <f ca="1"/>
        <v>0</v>
      </c>
      <c r="L5" s="82">
        <f ca="1"/>
        <v>44486</v>
      </c>
      <c r="M5" s="78" t="str">
        <f ca="1"/>
        <v>A
LF</v>
      </c>
      <c r="N5" s="76"/>
      <c r="O5" s="76"/>
      <c r="P5" s="12"/>
    </row>
    <row r="6" spans="1:16" x14ac:dyDescent="0.45">
      <c r="A6" s="78">
        <v>4</v>
      </c>
      <c r="B6" s="78" t="b">
        <v>1</v>
      </c>
      <c r="C6" s="82">
        <f ca="1"/>
        <v>44487</v>
      </c>
      <c r="D6" s="81" t="str">
        <f>"A"&amp;CHAR(13)&amp;" CR"</f>
        <v>A_x000D_ CR</v>
      </c>
      <c r="E6" s="82"/>
      <c r="F6" s="78"/>
      <c r="G6" s="78"/>
      <c r="H6" s="78" t="str">
        <f ca="1"/>
        <v>LF"</v>
      </c>
      <c r="I6" s="78"/>
      <c r="J6" s="78">
        <f ca="1"/>
        <v>4</v>
      </c>
      <c r="K6" s="78" t="b">
        <f ca="1"/>
        <v>1</v>
      </c>
      <c r="L6" s="82">
        <f ca="1"/>
        <v>44487</v>
      </c>
      <c r="M6" s="78" t="str">
        <f ca="1"/>
        <v>A_x000D_ CR</v>
      </c>
      <c r="N6" s="76"/>
      <c r="O6" s="76"/>
      <c r="P6" s="12"/>
    </row>
    <row r="7" spans="1:16" x14ac:dyDescent="0.45">
      <c r="A7" s="78">
        <v>5</v>
      </c>
      <c r="B7" s="78" t="b">
        <v>0</v>
      </c>
      <c r="C7" s="82">
        <f ca="1"/>
        <v>44488</v>
      </c>
      <c r="D7" s="13" t="s">
        <v>645</v>
      </c>
      <c r="E7" s="82"/>
      <c r="F7" s="78"/>
      <c r="G7" s="78"/>
      <c r="H7" s="78" t="str">
        <f ca="1"/>
        <v>4,True,2021-10-18,"A</v>
      </c>
      <c r="I7" s="78"/>
      <c r="J7" s="78">
        <f ca="1"/>
        <v>5</v>
      </c>
      <c r="K7" s="78" t="b">
        <f ca="1"/>
        <v>0</v>
      </c>
      <c r="L7" s="82">
        <f ca="1"/>
        <v>44488</v>
      </c>
      <c r="M7" s="78" t="str">
        <f ca="1"/>
        <v>"Quotes"</v>
      </c>
      <c r="N7" s="76"/>
      <c r="O7" s="76"/>
      <c r="P7" s="12"/>
    </row>
    <row r="8" spans="1:16" x14ac:dyDescent="0.45">
      <c r="A8" s="78">
        <v>6</v>
      </c>
      <c r="B8" s="78" t="b">
        <v>1</v>
      </c>
      <c r="C8" s="82">
        <f ca="1"/>
        <v>44489</v>
      </c>
      <c r="D8" s="81" t="s">
        <v>632</v>
      </c>
      <c r="E8" s="82"/>
      <c r="F8" s="78"/>
      <c r="G8" s="78"/>
      <c r="H8" s="78" t="str">
        <f ca="1"/>
        <v xml:space="preserve"> CR"</v>
      </c>
      <c r="I8" s="78"/>
      <c r="J8" s="78">
        <f ca="1"/>
        <v>6</v>
      </c>
      <c r="K8" s="78" t="b">
        <f ca="1"/>
        <v>1</v>
      </c>
      <c r="L8" s="82">
        <f ca="1"/>
        <v>44489</v>
      </c>
      <c r="M8" s="78" t="str">
        <f ca="1"/>
        <v>Text</v>
      </c>
      <c r="N8" s="76"/>
      <c r="O8" s="76"/>
      <c r="P8" s="12"/>
    </row>
    <row r="9" spans="1:16" x14ac:dyDescent="0.45">
      <c r="A9" s="78"/>
      <c r="B9" s="78"/>
      <c r="C9" s="82"/>
      <c r="D9" s="86"/>
      <c r="E9" s="82"/>
      <c r="F9" s="78"/>
      <c r="G9" s="78"/>
      <c r="H9" s="78" t="str">
        <f ca="1"/>
        <v>5,False,2021-10-19,"""Quotes"""</v>
      </c>
      <c r="I9" s="78"/>
      <c r="J9" s="78"/>
      <c r="K9" s="78"/>
      <c r="L9" s="82"/>
      <c r="M9" s="78"/>
      <c r="N9" s="76"/>
      <c r="O9" s="76"/>
      <c r="P9" s="12"/>
    </row>
    <row r="10" spans="1:16" x14ac:dyDescent="0.45">
      <c r="A10" s="78"/>
      <c r="B10" s="78"/>
      <c r="C10" s="82"/>
      <c r="D10" s="86"/>
      <c r="E10" s="82"/>
      <c r="F10" s="78"/>
      <c r="G10" s="78"/>
      <c r="H10" s="78" t="str">
        <f ca="1"/>
        <v>6,True,2021-10-20,"Text"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44484</v>
      </c>
      <c r="D3" s="81" t="s">
        <v>632</v>
      </c>
    </row>
    <row r="4" spans="1:4" x14ac:dyDescent="0.45">
      <c r="A4" s="78">
        <v>2</v>
      </c>
      <c r="B4" s="78" t="b">
        <v>1</v>
      </c>
      <c r="C4" s="82">
        <f ca="1"/>
        <v>44485</v>
      </c>
      <c r="D4" s="13" t="s">
        <v>644</v>
      </c>
    </row>
    <row r="5" spans="1:4" ht="28.5" x14ac:dyDescent="0.45">
      <c r="A5" s="78">
        <v>3</v>
      </c>
      <c r="B5" s="78" t="b">
        <v>0</v>
      </c>
      <c r="C5" s="82">
        <f ca="1"/>
        <v>44486</v>
      </c>
      <c r="D5" s="81" t="s">
        <v>646</v>
      </c>
    </row>
    <row r="6" spans="1:4" x14ac:dyDescent="0.45">
      <c r="A6" s="78">
        <v>4</v>
      </c>
      <c r="B6" s="78" t="b">
        <v>1</v>
      </c>
      <c r="C6" s="82">
        <f ca="1"/>
        <v>44487</v>
      </c>
      <c r="D6" s="81" t="str">
        <f>"A"&amp;CHAR(13)&amp;" CR"</f>
        <v>A_x000D_ CR</v>
      </c>
    </row>
    <row r="7" spans="1:4" x14ac:dyDescent="0.45">
      <c r="A7" s="78">
        <v>5</v>
      </c>
      <c r="B7" s="78" t="b">
        <v>0</v>
      </c>
      <c r="C7" s="82">
        <f ca="1"/>
        <v>44488</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1,False,2021-10-15,"Text"</v>
      </c>
    </row>
    <row r="15" spans="1:4" x14ac:dyDescent="0.45">
      <c r="A15" t="str">
        <f ca="1"/>
        <v>2,True,2021-10-16,"A, comma"</v>
      </c>
    </row>
    <row r="16" spans="1:4" x14ac:dyDescent="0.45">
      <c r="A16" t="str">
        <f ca="1"/>
        <v>3,False,2021-10-17,"A</v>
      </c>
    </row>
    <row r="17" spans="1:7" x14ac:dyDescent="0.45">
      <c r="A17" t="str">
        <f ca="1"/>
        <v>LF"</v>
      </c>
    </row>
    <row r="18" spans="1:7" x14ac:dyDescent="0.45">
      <c r="A18" t="str">
        <f ca="1"/>
        <v>4,True,2021-10-18,"A</v>
      </c>
    </row>
    <row r="19" spans="1:7" x14ac:dyDescent="0.45">
      <c r="A19" t="str">
        <f ca="1"/>
        <v xml:space="preserve"> CR"</v>
      </c>
    </row>
    <row r="20" spans="1:7" x14ac:dyDescent="0.45">
      <c r="A20" t="str">
        <f ca="1"/>
        <v>5,False,2021-10-19,"""Quotes"""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44484</v>
      </c>
      <c r="D24" s="81" t="str">
        <f ca="1"/>
        <v>Text</v>
      </c>
      <c r="G24" s="14"/>
    </row>
    <row r="25" spans="1:7" x14ac:dyDescent="0.45">
      <c r="A25" s="81">
        <f ca="1"/>
        <v>2</v>
      </c>
      <c r="B25" s="81" t="b">
        <f ca="1"/>
        <v>1</v>
      </c>
      <c r="C25" s="89">
        <f ca="1"/>
        <v>44485</v>
      </c>
      <c r="D25" s="81" t="str">
        <f ca="1"/>
        <v>A, comma</v>
      </c>
      <c r="F25" s="14"/>
    </row>
    <row r="26" spans="1:7" ht="28.5" customHeight="1" x14ac:dyDescent="0.45">
      <c r="A26" s="81">
        <f ca="1"/>
        <v>3</v>
      </c>
      <c r="B26" s="81" t="b">
        <f ca="1"/>
        <v>0</v>
      </c>
      <c r="C26" s="89">
        <f ca="1"/>
        <v>44486</v>
      </c>
      <c r="D26" s="81" t="str">
        <f ca="1"/>
        <v>A
LF</v>
      </c>
    </row>
    <row r="27" spans="1:7" x14ac:dyDescent="0.45">
      <c r="A27" s="81">
        <f ca="1"/>
        <v>4</v>
      </c>
      <c r="B27" s="81" t="b">
        <f ca="1"/>
        <v>1</v>
      </c>
      <c r="C27" s="89">
        <f ca="1"/>
        <v>44487</v>
      </c>
      <c r="D27" s="81" t="str">
        <f ca="1"/>
        <v>A_x000D_ CR</v>
      </c>
    </row>
    <row r="28" spans="1:7" x14ac:dyDescent="0.45">
      <c r="A28" s="81">
        <f ca="1"/>
        <v>5</v>
      </c>
      <c r="B28" s="81" t="b">
        <f ca="1"/>
        <v>0</v>
      </c>
      <c r="C28" s="89">
        <f ca="1"/>
        <v>44488</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782</v>
      </c>
    </row>
    <row r="3" spans="1:23" x14ac:dyDescent="0.45">
      <c r="B3" t="s">
        <v>766</v>
      </c>
    </row>
    <row r="4" spans="1:23" x14ac:dyDescent="0.45">
      <c r="B4" s="18" t="s">
        <v>765</v>
      </c>
    </row>
    <row r="6" spans="1:23" ht="16.5" x14ac:dyDescent="0.6">
      <c r="B6" s="96" t="s">
        <v>772</v>
      </c>
      <c r="C6" s="96" t="s">
        <v>773</v>
      </c>
      <c r="D6" s="98" t="s">
        <v>780</v>
      </c>
    </row>
    <row r="7" spans="1:23" ht="16.5" x14ac:dyDescent="0.6">
      <c r="B7" s="96" t="s">
        <v>748</v>
      </c>
      <c r="C7" s="96" t="s">
        <v>774</v>
      </c>
      <c r="D7" s="98">
        <f>_xlfn.UNICODE(B7)</f>
        <v>9251</v>
      </c>
    </row>
    <row r="8" spans="1:23" ht="16.5" x14ac:dyDescent="0.6">
      <c r="B8" s="96" t="s">
        <v>768</v>
      </c>
      <c r="C8" s="96" t="s">
        <v>775</v>
      </c>
      <c r="D8" s="98">
        <f t="shared" ref="D8:D14" si="0">_xlfn.UNICODE(B8)</f>
        <v>9229</v>
      </c>
    </row>
    <row r="9" spans="1:23" ht="16.5" x14ac:dyDescent="0.6">
      <c r="B9" s="96" t="s">
        <v>767</v>
      </c>
      <c r="C9" s="96" t="s">
        <v>776</v>
      </c>
      <c r="D9" s="98">
        <f t="shared" si="0"/>
        <v>9226</v>
      </c>
    </row>
    <row r="10" spans="1:23" ht="16.5" x14ac:dyDescent="0.6">
      <c r="B10" s="96" t="s">
        <v>724</v>
      </c>
      <c r="C10" s="97" t="s">
        <v>781</v>
      </c>
      <c r="D10" s="98"/>
    </row>
    <row r="11" spans="1:23" ht="16.5" x14ac:dyDescent="0.6">
      <c r="B11" s="96" t="s">
        <v>769</v>
      </c>
      <c r="C11" s="96" t="s">
        <v>777</v>
      </c>
      <c r="D11" s="98">
        <f t="shared" si="0"/>
        <v>9166</v>
      </c>
    </row>
    <row r="12" spans="1:23" ht="16.5" x14ac:dyDescent="0.6">
      <c r="B12" s="96" t="s">
        <v>770</v>
      </c>
      <c r="C12" s="96" t="s">
        <v>778</v>
      </c>
      <c r="D12" s="98">
        <f t="shared" si="0"/>
        <v>8631</v>
      </c>
    </row>
    <row r="13" spans="1:23" ht="16.5" x14ac:dyDescent="0.6">
      <c r="B13" s="103" t="s">
        <v>771</v>
      </c>
      <c r="C13" s="103" t="s">
        <v>779</v>
      </c>
      <c r="D13" s="104">
        <f t="shared" si="0"/>
        <v>9711</v>
      </c>
    </row>
    <row r="14" spans="1:23" ht="16.5" x14ac:dyDescent="0.6">
      <c r="B14" s="96" t="s">
        <v>723</v>
      </c>
      <c r="C14" s="96" t="s">
        <v>789</v>
      </c>
      <c r="D14" s="98">
        <f t="shared" si="0"/>
        <v>10134</v>
      </c>
    </row>
    <row r="15" spans="1:23" ht="16.5" x14ac:dyDescent="0.6">
      <c r="B15" s="96" t="s">
        <v>676</v>
      </c>
      <c r="C15" s="101" t="s">
        <v>790</v>
      </c>
      <c r="D15" s="98">
        <f>_xlfn.UNICODE(B15)</f>
        <v>9989</v>
      </c>
    </row>
    <row r="16" spans="1:23" ht="16.5" x14ac:dyDescent="0.6">
      <c r="B16" s="105" t="s">
        <v>682</v>
      </c>
      <c r="C16" s="96" t="s">
        <v>791</v>
      </c>
      <c r="D16" s="102">
        <f>_xlfn.UNICODE(B16)</f>
        <v>128165</v>
      </c>
      <c r="U16" t="s">
        <v>841</v>
      </c>
      <c r="W16" s="14"/>
    </row>
    <row r="17" spans="1:25" x14ac:dyDescent="0.45">
      <c r="E17" s="112" t="s">
        <v>857</v>
      </c>
      <c r="F17" s="112"/>
      <c r="G17" s="112"/>
      <c r="H17" s="112"/>
      <c r="I17" s="112"/>
      <c r="J17" s="112"/>
      <c r="K17" s="112"/>
      <c r="L17" s="112"/>
      <c r="M17" s="112"/>
      <c r="O17" s="111" t="s">
        <v>856</v>
      </c>
      <c r="P17" s="111"/>
      <c r="Q17" s="111"/>
    </row>
    <row r="18" spans="1:25" ht="16.5" x14ac:dyDescent="0.6">
      <c r="A18" s="98"/>
      <c r="B18" s="96" t="s">
        <v>764</v>
      </c>
      <c r="C18" s="96" t="s">
        <v>763</v>
      </c>
      <c r="D18" s="96" t="s">
        <v>762</v>
      </c>
      <c r="E18" s="96" t="s">
        <v>761</v>
      </c>
      <c r="F18" s="96" t="s">
        <v>760</v>
      </c>
      <c r="G18" s="96" t="s">
        <v>759</v>
      </c>
      <c r="H18" s="96" t="s">
        <v>758</v>
      </c>
      <c r="I18" s="96" t="s">
        <v>757</v>
      </c>
      <c r="J18" s="96" t="s">
        <v>756</v>
      </c>
      <c r="K18" s="96" t="s">
        <v>755</v>
      </c>
      <c r="L18" s="96" t="s">
        <v>754</v>
      </c>
      <c r="M18" s="96" t="s">
        <v>753</v>
      </c>
      <c r="N18" s="96"/>
      <c r="O18" s="96" t="s">
        <v>635</v>
      </c>
      <c r="P18" s="99" t="s">
        <v>785</v>
      </c>
      <c r="Q18" s="100" t="s">
        <v>786</v>
      </c>
      <c r="R18" s="97" t="s">
        <v>752</v>
      </c>
      <c r="S18" s="96" t="s">
        <v>52</v>
      </c>
    </row>
    <row r="19" spans="1:25" ht="16.5" x14ac:dyDescent="0.6">
      <c r="A19" s="98" cm="1">
        <f t="array" ref="A19:A67">_xlfn.SEQUENCE(49)</f>
        <v>1</v>
      </c>
      <c r="B19" s="96" t="s">
        <v>212</v>
      </c>
      <c r="C19" s="96" t="s">
        <v>678</v>
      </c>
      <c r="D19" s="96" t="s">
        <v>212</v>
      </c>
      <c r="E19" s="96" t="s">
        <v>676</v>
      </c>
      <c r="F19" s="96" t="s">
        <v>676</v>
      </c>
      <c r="G19" s="96" t="s">
        <v>676</v>
      </c>
      <c r="H19" s="96" t="s">
        <v>676</v>
      </c>
      <c r="I19" s="96" t="s">
        <v>676</v>
      </c>
      <c r="J19" s="96" t="s">
        <v>676</v>
      </c>
      <c r="K19" s="96" t="s">
        <v>676</v>
      </c>
      <c r="L19" s="96" t="s">
        <v>676</v>
      </c>
      <c r="M19" s="96" t="s">
        <v>676</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792</v>
      </c>
      <c r="Y19" s="95"/>
    </row>
    <row r="20" spans="1:25" ht="16.5" x14ac:dyDescent="0.6">
      <c r="A20" s="98">
        <v>2</v>
      </c>
      <c r="B20" s="96" t="s">
        <v>751</v>
      </c>
      <c r="C20" s="96" t="s">
        <v>678</v>
      </c>
      <c r="D20" s="96" t="s">
        <v>717</v>
      </c>
      <c r="E20" s="96" t="s">
        <v>676</v>
      </c>
      <c r="F20" s="96" t="s">
        <v>676</v>
      </c>
      <c r="G20" s="96" t="s">
        <v>676</v>
      </c>
      <c r="H20" s="96" t="s">
        <v>676</v>
      </c>
      <c r="I20" s="96" t="s">
        <v>676</v>
      </c>
      <c r="J20" s="96" t="s">
        <v>676</v>
      </c>
      <c r="K20" s="96" t="s">
        <v>676</v>
      </c>
      <c r="L20" s="96" t="s">
        <v>676</v>
      </c>
      <c r="M20" s="96" t="s">
        <v>676</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793</v>
      </c>
      <c r="Y20" s="95"/>
    </row>
    <row r="21" spans="1:25" ht="16.5" x14ac:dyDescent="0.6">
      <c r="A21" s="98">
        <v>3</v>
      </c>
      <c r="B21" s="96" t="s">
        <v>750</v>
      </c>
      <c r="C21" s="96" t="s">
        <v>678</v>
      </c>
      <c r="D21" s="96" t="s">
        <v>749</v>
      </c>
      <c r="E21" s="96" t="s">
        <v>676</v>
      </c>
      <c r="F21" s="96" t="s">
        <v>676</v>
      </c>
      <c r="G21" s="96" t="s">
        <v>676</v>
      </c>
      <c r="H21" s="96" t="s">
        <v>676</v>
      </c>
      <c r="I21" s="96" t="s">
        <v>676</v>
      </c>
      <c r="J21" s="96" t="s">
        <v>676</v>
      </c>
      <c r="K21" s="96" t="s">
        <v>676</v>
      </c>
      <c r="L21" s="96" t="s">
        <v>676</v>
      </c>
      <c r="M21" s="96" t="s">
        <v>676</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794</v>
      </c>
      <c r="Y21" s="95"/>
    </row>
    <row r="22" spans="1:25" ht="16.5" x14ac:dyDescent="0.6">
      <c r="A22" s="98">
        <v>4</v>
      </c>
      <c r="B22" s="96" t="s">
        <v>748</v>
      </c>
      <c r="C22" s="96" t="s">
        <v>678</v>
      </c>
      <c r="D22" s="96" t="s">
        <v>748</v>
      </c>
      <c r="E22" s="96" t="s">
        <v>676</v>
      </c>
      <c r="F22" s="96" t="s">
        <v>676</v>
      </c>
      <c r="G22" s="96" t="s">
        <v>676</v>
      </c>
      <c r="H22" s="96" t="s">
        <v>676</v>
      </c>
      <c r="I22" s="96" t="s">
        <v>676</v>
      </c>
      <c r="J22" s="96" t="s">
        <v>676</v>
      </c>
      <c r="K22" s="96" t="s">
        <v>676</v>
      </c>
      <c r="L22" s="96" t="s">
        <v>676</v>
      </c>
      <c r="M22" s="96" t="s">
        <v>676</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795</v>
      </c>
      <c r="Y22" s="95"/>
    </row>
    <row r="23" spans="1:25" ht="16.5" x14ac:dyDescent="0.6">
      <c r="A23" s="98">
        <v>5</v>
      </c>
      <c r="B23" s="96" t="s">
        <v>747</v>
      </c>
      <c r="C23" s="96" t="s">
        <v>678</v>
      </c>
      <c r="D23" s="96" t="s">
        <v>746</v>
      </c>
      <c r="E23" s="96" t="s">
        <v>676</v>
      </c>
      <c r="F23" s="96" t="s">
        <v>676</v>
      </c>
      <c r="G23" s="96" t="s">
        <v>676</v>
      </c>
      <c r="H23" s="96" t="s">
        <v>676</v>
      </c>
      <c r="I23" s="96" t="s">
        <v>676</v>
      </c>
      <c r="J23" s="96" t="s">
        <v>676</v>
      </c>
      <c r="K23" s="96" t="s">
        <v>676</v>
      </c>
      <c r="L23" s="96" t="s">
        <v>676</v>
      </c>
      <c r="M23" s="96" t="s">
        <v>676</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796</v>
      </c>
      <c r="Y23" s="95"/>
    </row>
    <row r="24" spans="1:25" ht="16.5" x14ac:dyDescent="0.6">
      <c r="A24" s="98">
        <v>6</v>
      </c>
      <c r="B24" s="96" t="s">
        <v>745</v>
      </c>
      <c r="C24" s="96" t="s">
        <v>678</v>
      </c>
      <c r="D24" s="96" t="s">
        <v>744</v>
      </c>
      <c r="E24" s="96" t="s">
        <v>676</v>
      </c>
      <c r="F24" s="96" t="s">
        <v>676</v>
      </c>
      <c r="G24" s="96" t="s">
        <v>676</v>
      </c>
      <c r="H24" s="96" t="s">
        <v>676</v>
      </c>
      <c r="I24" s="96" t="s">
        <v>676</v>
      </c>
      <c r="J24" s="96" t="s">
        <v>676</v>
      </c>
      <c r="K24" s="96" t="s">
        <v>676</v>
      </c>
      <c r="L24" s="96" t="s">
        <v>676</v>
      </c>
      <c r="M24" s="96" t="s">
        <v>676</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797</v>
      </c>
      <c r="Y24" s="95"/>
    </row>
    <row r="25" spans="1:25" ht="16.5" x14ac:dyDescent="0.6">
      <c r="A25" s="98">
        <v>7</v>
      </c>
      <c r="B25" s="96" t="s">
        <v>743</v>
      </c>
      <c r="C25" s="96" t="s">
        <v>678</v>
      </c>
      <c r="D25" s="96" t="s">
        <v>743</v>
      </c>
      <c r="E25" s="96" t="s">
        <v>676</v>
      </c>
      <c r="F25" s="96" t="s">
        <v>676</v>
      </c>
      <c r="G25" s="96" t="s">
        <v>676</v>
      </c>
      <c r="H25" s="96" t="s">
        <v>676</v>
      </c>
      <c r="I25" s="96" t="s">
        <v>676</v>
      </c>
      <c r="J25" s="96" t="s">
        <v>676</v>
      </c>
      <c r="K25" s="96" t="s">
        <v>676</v>
      </c>
      <c r="L25" s="96" t="s">
        <v>676</v>
      </c>
      <c r="M25" s="96" t="s">
        <v>676</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798</v>
      </c>
      <c r="Y25" s="95"/>
    </row>
    <row r="26" spans="1:25" ht="16.5" x14ac:dyDescent="0.6">
      <c r="A26" s="98">
        <v>8</v>
      </c>
      <c r="B26" s="96" t="s">
        <v>742</v>
      </c>
      <c r="C26" s="96" t="s">
        <v>678</v>
      </c>
      <c r="D26" s="96" t="s">
        <v>741</v>
      </c>
      <c r="E26" s="96" t="s">
        <v>676</v>
      </c>
      <c r="F26" s="96" t="s">
        <v>676</v>
      </c>
      <c r="G26" s="96" t="s">
        <v>676</v>
      </c>
      <c r="H26" s="96" t="s">
        <v>676</v>
      </c>
      <c r="I26" s="96" t="s">
        <v>676</v>
      </c>
      <c r="J26" s="96" t="s">
        <v>676</v>
      </c>
      <c r="K26" s="96" t="s">
        <v>676</v>
      </c>
      <c r="L26" s="96" t="s">
        <v>676</v>
      </c>
      <c r="M26" s="96" t="s">
        <v>676</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799</v>
      </c>
      <c r="Y26" s="95"/>
    </row>
    <row r="27" spans="1:25" ht="16.5" x14ac:dyDescent="0.6">
      <c r="A27" s="98">
        <v>9</v>
      </c>
      <c r="B27" s="96" t="s">
        <v>740</v>
      </c>
      <c r="C27" s="96" t="s">
        <v>678</v>
      </c>
      <c r="D27" s="96" t="s">
        <v>739</v>
      </c>
      <c r="E27" s="96" t="s">
        <v>676</v>
      </c>
      <c r="F27" s="96" t="s">
        <v>676</v>
      </c>
      <c r="G27" s="96" t="s">
        <v>676</v>
      </c>
      <c r="H27" s="96" t="s">
        <v>676</v>
      </c>
      <c r="I27" s="96" t="s">
        <v>676</v>
      </c>
      <c r="J27" s="96" t="s">
        <v>676</v>
      </c>
      <c r="K27" s="96" t="s">
        <v>676</v>
      </c>
      <c r="L27" s="96" t="s">
        <v>676</v>
      </c>
      <c r="M27" s="96" t="s">
        <v>676</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800</v>
      </c>
      <c r="Y27" s="95"/>
    </row>
    <row r="28" spans="1:25" ht="16.5" x14ac:dyDescent="0.6">
      <c r="A28" s="98">
        <v>10</v>
      </c>
      <c r="B28" s="96" t="s">
        <v>738</v>
      </c>
      <c r="C28" s="96" t="s">
        <v>678</v>
      </c>
      <c r="D28" s="96" t="s">
        <v>737</v>
      </c>
      <c r="E28" s="96" t="s">
        <v>676</v>
      </c>
      <c r="F28" s="96" t="s">
        <v>676</v>
      </c>
      <c r="G28" s="96" t="s">
        <v>676</v>
      </c>
      <c r="H28" s="96" t="s">
        <v>676</v>
      </c>
      <c r="I28" s="96" t="s">
        <v>676</v>
      </c>
      <c r="J28" s="96" t="s">
        <v>682</v>
      </c>
      <c r="K28" s="96" t="s">
        <v>676</v>
      </c>
      <c r="L28" s="96" t="s">
        <v>676</v>
      </c>
      <c r="M28" s="96" t="s">
        <v>676</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787</v>
      </c>
      <c r="U28" t="s">
        <v>801</v>
      </c>
      <c r="Y28" s="95"/>
    </row>
    <row r="29" spans="1:25" ht="16.5" x14ac:dyDescent="0.6">
      <c r="A29" s="98">
        <v>11</v>
      </c>
      <c r="B29" s="96" t="s">
        <v>736</v>
      </c>
      <c r="C29" s="96" t="s">
        <v>678</v>
      </c>
      <c r="D29" s="96" t="s">
        <v>735</v>
      </c>
      <c r="E29" s="96" t="s">
        <v>676</v>
      </c>
      <c r="F29" s="96" t="s">
        <v>676</v>
      </c>
      <c r="G29" s="96" t="s">
        <v>676</v>
      </c>
      <c r="H29" s="96" t="s">
        <v>676</v>
      </c>
      <c r="I29" s="96" t="s">
        <v>676</v>
      </c>
      <c r="J29" s="96" t="s">
        <v>676</v>
      </c>
      <c r="K29" s="96" t="s">
        <v>676</v>
      </c>
      <c r="L29" s="96" t="s">
        <v>676</v>
      </c>
      <c r="M29" s="96" t="s">
        <v>676</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802</v>
      </c>
      <c r="Y29" s="95"/>
    </row>
    <row r="30" spans="1:25" ht="16.5" x14ac:dyDescent="0.6">
      <c r="A30" s="98">
        <v>12</v>
      </c>
      <c r="B30" s="96" t="s">
        <v>734</v>
      </c>
      <c r="C30" s="96" t="s">
        <v>678</v>
      </c>
      <c r="D30" s="96" t="s">
        <v>733</v>
      </c>
      <c r="E30" s="96" t="s">
        <v>676</v>
      </c>
      <c r="F30" s="96" t="s">
        <v>676</v>
      </c>
      <c r="G30" s="96" t="s">
        <v>676</v>
      </c>
      <c r="H30" s="96" t="s">
        <v>676</v>
      </c>
      <c r="I30" s="96" t="s">
        <v>676</v>
      </c>
      <c r="J30" s="96" t="s">
        <v>682</v>
      </c>
      <c r="K30" s="96" t="s">
        <v>676</v>
      </c>
      <c r="L30" s="96" t="s">
        <v>676</v>
      </c>
      <c r="M30" s="96" t="s">
        <v>676</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787</v>
      </c>
      <c r="U30" t="s">
        <v>803</v>
      </c>
      <c r="Y30" s="95"/>
    </row>
    <row r="31" spans="1:25" ht="16.5" x14ac:dyDescent="0.6">
      <c r="A31" s="98">
        <v>13</v>
      </c>
      <c r="B31" s="96" t="s">
        <v>703</v>
      </c>
      <c r="C31" s="96" t="s">
        <v>678</v>
      </c>
      <c r="D31" s="96" t="s">
        <v>728</v>
      </c>
      <c r="E31" s="96" t="s">
        <v>676</v>
      </c>
      <c r="F31" s="96" t="s">
        <v>676</v>
      </c>
      <c r="G31" s="96" t="s">
        <v>676</v>
      </c>
      <c r="H31" s="96" t="s">
        <v>676</v>
      </c>
      <c r="I31" s="96" t="s">
        <v>676</v>
      </c>
      <c r="J31" s="96" t="s">
        <v>676</v>
      </c>
      <c r="K31" s="96" t="s">
        <v>676</v>
      </c>
      <c r="L31" s="96" t="s">
        <v>676</v>
      </c>
      <c r="M31" s="96" t="s">
        <v>676</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804</v>
      </c>
      <c r="Y31" s="95"/>
    </row>
    <row r="32" spans="1:25" ht="16.5" x14ac:dyDescent="0.6">
      <c r="A32" s="98">
        <v>14</v>
      </c>
      <c r="B32" s="96" t="s">
        <v>732</v>
      </c>
      <c r="C32" s="96" t="s">
        <v>678</v>
      </c>
      <c r="D32" s="96" t="s">
        <v>212</v>
      </c>
      <c r="E32" s="96" t="s">
        <v>676</v>
      </c>
      <c r="F32" s="96" t="s">
        <v>676</v>
      </c>
      <c r="G32" s="96" t="s">
        <v>676</v>
      </c>
      <c r="H32" s="96" t="s">
        <v>676</v>
      </c>
      <c r="I32" s="96" t="s">
        <v>676</v>
      </c>
      <c r="J32" s="96" t="s">
        <v>676</v>
      </c>
      <c r="K32" s="96" t="s">
        <v>676</v>
      </c>
      <c r="L32" s="96" t="s">
        <v>676</v>
      </c>
      <c r="M32" s="96" t="s">
        <v>676</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805</v>
      </c>
      <c r="Y32" s="95"/>
    </row>
    <row r="33" spans="1:25" ht="16.5" x14ac:dyDescent="0.6">
      <c r="A33" s="98">
        <v>15</v>
      </c>
      <c r="B33" s="96" t="s">
        <v>731</v>
      </c>
      <c r="C33" s="96" t="s">
        <v>678</v>
      </c>
      <c r="D33" s="96" t="s">
        <v>726</v>
      </c>
      <c r="E33" s="96" t="s">
        <v>676</v>
      </c>
      <c r="F33" s="96" t="s">
        <v>676</v>
      </c>
      <c r="G33" s="96" t="s">
        <v>676</v>
      </c>
      <c r="H33" s="96" t="s">
        <v>676</v>
      </c>
      <c r="I33" s="96" t="s">
        <v>676</v>
      </c>
      <c r="J33" s="96" t="s">
        <v>676</v>
      </c>
      <c r="K33" s="96" t="s">
        <v>676</v>
      </c>
      <c r="L33" s="96" t="s">
        <v>676</v>
      </c>
      <c r="M33" s="96" t="s">
        <v>676</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806</v>
      </c>
      <c r="Y33" s="95"/>
    </row>
    <row r="34" spans="1:25" ht="16.5" x14ac:dyDescent="0.6">
      <c r="A34" s="98">
        <v>16</v>
      </c>
      <c r="B34" s="96" t="s">
        <v>731</v>
      </c>
      <c r="C34" s="96" t="s">
        <v>724</v>
      </c>
      <c r="D34" s="96" t="s">
        <v>212</v>
      </c>
      <c r="E34" s="96" t="s">
        <v>676</v>
      </c>
      <c r="F34" s="96" t="s">
        <v>676</v>
      </c>
      <c r="G34" s="96" t="s">
        <v>676</v>
      </c>
      <c r="H34" s="96" t="s">
        <v>676</v>
      </c>
      <c r="I34" s="96" t="s">
        <v>723</v>
      </c>
      <c r="J34" s="96" t="s">
        <v>723</v>
      </c>
      <c r="K34" s="96" t="s">
        <v>723</v>
      </c>
      <c r="L34" s="96" t="s">
        <v>676</v>
      </c>
      <c r="M34" s="96" t="s">
        <v>676</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807</v>
      </c>
      <c r="Y34" s="95"/>
    </row>
    <row r="35" spans="1:25" ht="16.5" x14ac:dyDescent="0.6">
      <c r="A35" s="98">
        <v>17</v>
      </c>
      <c r="B35" s="96" t="s">
        <v>701</v>
      </c>
      <c r="C35" s="96" t="s">
        <v>678</v>
      </c>
      <c r="D35" s="96" t="s">
        <v>728</v>
      </c>
      <c r="E35" s="96" t="s">
        <v>676</v>
      </c>
      <c r="F35" s="96" t="s">
        <v>676</v>
      </c>
      <c r="G35" s="96" t="s">
        <v>676</v>
      </c>
      <c r="H35" s="96" t="s">
        <v>676</v>
      </c>
      <c r="I35" s="96" t="s">
        <v>676</v>
      </c>
      <c r="J35" s="100" t="s" cm="1">
        <v>701</v>
      </c>
      <c r="K35" s="96" t="s">
        <v>676</v>
      </c>
      <c r="L35" s="96" t="s">
        <v>676</v>
      </c>
      <c r="M35" s="100" t="s" cm="1">
        <v>701</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808</v>
      </c>
      <c r="Y35" s="95"/>
    </row>
    <row r="36" spans="1:25" ht="16.5" x14ac:dyDescent="0.6">
      <c r="A36" s="98">
        <v>18</v>
      </c>
      <c r="B36" s="96" t="s">
        <v>730</v>
      </c>
      <c r="C36" s="96" t="s">
        <v>678</v>
      </c>
      <c r="D36" s="96" t="s">
        <v>212</v>
      </c>
      <c r="E36" s="96" t="s">
        <v>676</v>
      </c>
      <c r="F36" s="96" t="s">
        <v>676</v>
      </c>
      <c r="G36" s="96" t="s">
        <v>676</v>
      </c>
      <c r="H36" s="96" t="s">
        <v>676</v>
      </c>
      <c r="I36" s="96" t="s">
        <v>676</v>
      </c>
      <c r="J36" s="96" t="s">
        <v>676</v>
      </c>
      <c r="K36" s="96" t="s">
        <v>676</v>
      </c>
      <c r="L36" s="96" t="s">
        <v>676</v>
      </c>
      <c r="M36" s="100" t="s" cm="1">
        <v>730</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809</v>
      </c>
      <c r="Y36" s="95"/>
    </row>
    <row r="37" spans="1:25" ht="16.5" x14ac:dyDescent="0.6">
      <c r="A37" s="98">
        <v>19</v>
      </c>
      <c r="B37" s="96" t="s">
        <v>729</v>
      </c>
      <c r="C37" s="96" t="s">
        <v>678</v>
      </c>
      <c r="D37" s="96" t="s">
        <v>726</v>
      </c>
      <c r="E37" s="96" t="s">
        <v>676</v>
      </c>
      <c r="F37" s="96" t="s">
        <v>676</v>
      </c>
      <c r="G37" s="96" t="s">
        <v>676</v>
      </c>
      <c r="H37" s="96" t="s">
        <v>676</v>
      </c>
      <c r="I37" s="96" t="s">
        <v>676</v>
      </c>
      <c r="J37" s="100" t="s" cm="1">
        <v>729</v>
      </c>
      <c r="K37" s="96" t="s">
        <v>676</v>
      </c>
      <c r="L37" s="96" t="s">
        <v>676</v>
      </c>
      <c r="M37" s="100" t="s" cm="1">
        <v>729</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810</v>
      </c>
      <c r="Y37" s="95"/>
    </row>
    <row r="38" spans="1:25" ht="16.5" x14ac:dyDescent="0.6">
      <c r="A38" s="98">
        <v>20</v>
      </c>
      <c r="B38" s="96" t="s">
        <v>729</v>
      </c>
      <c r="C38" s="96" t="s">
        <v>724</v>
      </c>
      <c r="D38" s="96" t="s">
        <v>212</v>
      </c>
      <c r="E38" s="96" t="s">
        <v>676</v>
      </c>
      <c r="F38" s="96" t="s">
        <v>676</v>
      </c>
      <c r="G38" s="96" t="s">
        <v>676</v>
      </c>
      <c r="H38" s="96" t="s">
        <v>676</v>
      </c>
      <c r="I38" s="96" t="s">
        <v>723</v>
      </c>
      <c r="J38" s="96" t="s">
        <v>723</v>
      </c>
      <c r="K38" s="96" t="s">
        <v>723</v>
      </c>
      <c r="L38" s="96" t="s">
        <v>676</v>
      </c>
      <c r="M38" s="100" t="s" cm="1">
        <v>729</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811</v>
      </c>
      <c r="Y38" s="95"/>
    </row>
    <row r="39" spans="1:25" ht="16.5" x14ac:dyDescent="0.6">
      <c r="A39" s="98">
        <v>21</v>
      </c>
      <c r="B39" s="96" t="s">
        <v>699</v>
      </c>
      <c r="C39" s="96" t="s">
        <v>678</v>
      </c>
      <c r="D39" s="96" t="s">
        <v>728</v>
      </c>
      <c r="E39" s="96" t="s">
        <v>676</v>
      </c>
      <c r="F39" s="96" t="s">
        <v>676</v>
      </c>
      <c r="G39" s="96" t="s">
        <v>676</v>
      </c>
      <c r="H39" s="96" t="s">
        <v>676</v>
      </c>
      <c r="I39" s="96" t="s">
        <v>676</v>
      </c>
      <c r="J39" s="96" t="s">
        <v>676</v>
      </c>
      <c r="K39" s="96" t="s">
        <v>676</v>
      </c>
      <c r="L39" s="96" t="s">
        <v>676</v>
      </c>
      <c r="M39" s="100" t="s" cm="1">
        <v>854</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812</v>
      </c>
      <c r="Y39" s="95"/>
    </row>
    <row r="40" spans="1:25" ht="16.5" x14ac:dyDescent="0.6">
      <c r="A40" s="98">
        <v>22</v>
      </c>
      <c r="B40" s="96" t="s">
        <v>727</v>
      </c>
      <c r="C40" s="96" t="s">
        <v>678</v>
      </c>
      <c r="D40" s="96" t="s">
        <v>212</v>
      </c>
      <c r="E40" s="96" t="s">
        <v>676</v>
      </c>
      <c r="F40" s="96" t="s">
        <v>676</v>
      </c>
      <c r="G40" s="96" t="s">
        <v>676</v>
      </c>
      <c r="H40" s="96" t="s">
        <v>676</v>
      </c>
      <c r="I40" s="96" t="s">
        <v>676</v>
      </c>
      <c r="J40" s="96" t="s">
        <v>676</v>
      </c>
      <c r="K40" s="96" t="s">
        <v>676</v>
      </c>
      <c r="L40" s="96" t="s">
        <v>676</v>
      </c>
      <c r="M40" s="100" t="s" cm="1">
        <v>730</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813</v>
      </c>
      <c r="Y40" s="95"/>
    </row>
    <row r="41" spans="1:25" ht="16.5" x14ac:dyDescent="0.6">
      <c r="A41" s="98">
        <v>23</v>
      </c>
      <c r="B41" s="96" t="s">
        <v>725</v>
      </c>
      <c r="C41" s="96" t="s">
        <v>678</v>
      </c>
      <c r="D41" s="96" t="s">
        <v>726</v>
      </c>
      <c r="E41" s="96" t="s">
        <v>676</v>
      </c>
      <c r="F41" s="96" t="s">
        <v>676</v>
      </c>
      <c r="G41" s="96" t="s">
        <v>676</v>
      </c>
      <c r="H41" s="96" t="s">
        <v>676</v>
      </c>
      <c r="I41" s="96" t="s">
        <v>676</v>
      </c>
      <c r="J41" s="96" t="s">
        <v>676</v>
      </c>
      <c r="K41" s="96" t="s">
        <v>676</v>
      </c>
      <c r="L41" s="96" t="s">
        <v>676</v>
      </c>
      <c r="M41" s="100" t="s" cm="1">
        <v>855</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814</v>
      </c>
      <c r="Y41" s="95"/>
    </row>
    <row r="42" spans="1:25" ht="16.5" x14ac:dyDescent="0.6">
      <c r="A42" s="98">
        <v>24</v>
      </c>
      <c r="B42" s="96" t="s">
        <v>725</v>
      </c>
      <c r="C42" s="96" t="s">
        <v>724</v>
      </c>
      <c r="D42" s="96" t="s">
        <v>212</v>
      </c>
      <c r="E42" s="96" t="s">
        <v>676</v>
      </c>
      <c r="F42" s="96" t="s">
        <v>676</v>
      </c>
      <c r="G42" s="96" t="s">
        <v>676</v>
      </c>
      <c r="H42" s="96" t="s">
        <v>676</v>
      </c>
      <c r="I42" s="96" t="s">
        <v>723</v>
      </c>
      <c r="J42" s="96" t="s">
        <v>723</v>
      </c>
      <c r="K42" s="96" t="s">
        <v>723</v>
      </c>
      <c r="L42" s="96" t="s">
        <v>676</v>
      </c>
      <c r="M42" s="100" t="s" cm="1">
        <v>855</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815</v>
      </c>
      <c r="Y42" s="95"/>
    </row>
    <row r="43" spans="1:25" ht="16.5" x14ac:dyDescent="0.6">
      <c r="A43" s="98">
        <v>25</v>
      </c>
      <c r="B43" s="96" t="s">
        <v>722</v>
      </c>
      <c r="C43" s="96" t="s">
        <v>678</v>
      </c>
      <c r="D43" s="96" t="s">
        <v>721</v>
      </c>
      <c r="E43" s="96" t="s">
        <v>676</v>
      </c>
      <c r="F43" s="96" t="s">
        <v>676</v>
      </c>
      <c r="G43" s="96" t="s">
        <v>676</v>
      </c>
      <c r="H43" s="96" t="s">
        <v>676</v>
      </c>
      <c r="I43" s="96" t="s">
        <v>676</v>
      </c>
      <c r="J43" s="96" t="s">
        <v>676</v>
      </c>
      <c r="K43" s="96" t="s">
        <v>676</v>
      </c>
      <c r="L43" s="96" t="s">
        <v>676</v>
      </c>
      <c r="M43" s="96" t="s">
        <v>676</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816</v>
      </c>
      <c r="Y43" s="95"/>
    </row>
    <row r="44" spans="1:25" ht="16.5" x14ac:dyDescent="0.6">
      <c r="A44" s="98">
        <v>26</v>
      </c>
      <c r="B44" s="96" t="s">
        <v>720</v>
      </c>
      <c r="C44" s="96" t="s">
        <v>678</v>
      </c>
      <c r="D44" s="96" t="s">
        <v>212</v>
      </c>
      <c r="E44" s="96" t="s">
        <v>676</v>
      </c>
      <c r="F44" s="96" t="s">
        <v>676</v>
      </c>
      <c r="G44" s="96" t="s">
        <v>676</v>
      </c>
      <c r="H44" s="96" t="s">
        <v>676</v>
      </c>
      <c r="I44" s="96" t="s">
        <v>676</v>
      </c>
      <c r="J44" s="96" t="s">
        <v>676</v>
      </c>
      <c r="K44" s="96" t="s">
        <v>676</v>
      </c>
      <c r="L44" s="96" t="s">
        <v>676</v>
      </c>
      <c r="M44" s="96" t="s">
        <v>676</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817</v>
      </c>
      <c r="Y44" s="95"/>
    </row>
    <row r="45" spans="1:25" ht="16.5" x14ac:dyDescent="0.6">
      <c r="A45" s="98">
        <v>27</v>
      </c>
      <c r="B45" s="96" t="s">
        <v>719</v>
      </c>
      <c r="C45" s="96" t="s">
        <v>678</v>
      </c>
      <c r="D45" s="96" t="s">
        <v>717</v>
      </c>
      <c r="E45" s="96" t="s">
        <v>676</v>
      </c>
      <c r="F45" s="96" t="s">
        <v>676</v>
      </c>
      <c r="G45" s="96" t="s">
        <v>676</v>
      </c>
      <c r="H45" s="96" t="s">
        <v>676</v>
      </c>
      <c r="I45" s="96" t="s">
        <v>676</v>
      </c>
      <c r="J45" s="96" t="s">
        <v>676</v>
      </c>
      <c r="K45" s="96" t="s">
        <v>676</v>
      </c>
      <c r="L45" s="96" t="s">
        <v>676</v>
      </c>
      <c r="M45" s="96" t="s">
        <v>676</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818</v>
      </c>
      <c r="Y45" s="95"/>
    </row>
    <row r="46" spans="1:25" ht="16.5" x14ac:dyDescent="0.6">
      <c r="A46" s="98">
        <v>28</v>
      </c>
      <c r="B46" s="96" t="s">
        <v>718</v>
      </c>
      <c r="C46" s="96" t="s">
        <v>678</v>
      </c>
      <c r="D46" s="96" t="s">
        <v>717</v>
      </c>
      <c r="E46" s="96" t="s">
        <v>676</v>
      </c>
      <c r="F46" s="96" t="s">
        <v>676</v>
      </c>
      <c r="G46" s="96" t="s">
        <v>676</v>
      </c>
      <c r="H46" s="96" t="s">
        <v>676</v>
      </c>
      <c r="I46" s="96" t="s">
        <v>676</v>
      </c>
      <c r="J46" s="96" t="s">
        <v>676</v>
      </c>
      <c r="K46" s="96" t="s">
        <v>676</v>
      </c>
      <c r="L46" s="96" t="s">
        <v>676</v>
      </c>
      <c r="M46" s="96" t="s">
        <v>676</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819</v>
      </c>
      <c r="Y46" s="95"/>
    </row>
    <row r="47" spans="1:25" ht="16.5" x14ac:dyDescent="0.6">
      <c r="A47" s="98">
        <v>29</v>
      </c>
      <c r="B47" s="96" t="s">
        <v>716</v>
      </c>
      <c r="C47" s="96" t="s">
        <v>678</v>
      </c>
      <c r="D47" s="96" t="s">
        <v>715</v>
      </c>
      <c r="E47" s="96" t="s">
        <v>682</v>
      </c>
      <c r="F47" s="96" t="s">
        <v>676</v>
      </c>
      <c r="G47" s="96" t="s">
        <v>682</v>
      </c>
      <c r="H47" s="96" t="s">
        <v>676</v>
      </c>
      <c r="I47" s="96" t="s">
        <v>682</v>
      </c>
      <c r="J47" s="96" t="s">
        <v>682</v>
      </c>
      <c r="K47" s="96" t="s">
        <v>676</v>
      </c>
      <c r="L47" s="96" t="s">
        <v>682</v>
      </c>
      <c r="M47" s="96" t="s">
        <v>676</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784</v>
      </c>
      <c r="U47" t="s">
        <v>820</v>
      </c>
      <c r="Y47" s="95"/>
    </row>
    <row r="48" spans="1:25" ht="16.5" x14ac:dyDescent="0.6">
      <c r="A48" s="98">
        <v>30</v>
      </c>
      <c r="B48" s="96" t="s">
        <v>714</v>
      </c>
      <c r="C48" s="96" t="s">
        <v>678</v>
      </c>
      <c r="D48" s="96" t="s">
        <v>713</v>
      </c>
      <c r="E48" s="96" t="s">
        <v>676</v>
      </c>
      <c r="F48" s="96" t="s">
        <v>676</v>
      </c>
      <c r="G48" s="96" t="s">
        <v>676</v>
      </c>
      <c r="H48" s="96" t="s">
        <v>676</v>
      </c>
      <c r="I48" s="96" t="s">
        <v>682</v>
      </c>
      <c r="J48" s="96" t="s">
        <v>676</v>
      </c>
      <c r="K48" s="96" t="s">
        <v>676</v>
      </c>
      <c r="L48" s="96" t="s">
        <v>682</v>
      </c>
      <c r="M48" s="96" t="s">
        <v>676</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821</v>
      </c>
      <c r="Y48" s="95"/>
    </row>
    <row r="49" spans="1:25" ht="16.5" x14ac:dyDescent="0.6">
      <c r="A49" s="98">
        <v>31</v>
      </c>
      <c r="B49" s="96" t="s">
        <v>712</v>
      </c>
      <c r="C49" s="96" t="s">
        <v>678</v>
      </c>
      <c r="D49" s="96" t="s">
        <v>711</v>
      </c>
      <c r="E49" s="96" t="s">
        <v>682</v>
      </c>
      <c r="F49" s="96" t="s">
        <v>676</v>
      </c>
      <c r="G49" s="96" t="s">
        <v>682</v>
      </c>
      <c r="H49" s="96" t="s">
        <v>676</v>
      </c>
      <c r="I49" s="96" t="s">
        <v>682</v>
      </c>
      <c r="J49" s="96" t="s">
        <v>682</v>
      </c>
      <c r="K49" s="96" t="s">
        <v>676</v>
      </c>
      <c r="L49" s="96" t="s">
        <v>682</v>
      </c>
      <c r="M49" s="96" t="s">
        <v>676</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784</v>
      </c>
      <c r="U49" t="s">
        <v>822</v>
      </c>
      <c r="Y49" s="95"/>
    </row>
    <row r="50" spans="1:25" ht="16.5" x14ac:dyDescent="0.6">
      <c r="A50" s="98">
        <v>32</v>
      </c>
      <c r="B50" s="96" t="s">
        <v>710</v>
      </c>
      <c r="C50" s="96" t="s">
        <v>678</v>
      </c>
      <c r="D50" s="96" t="s">
        <v>709</v>
      </c>
      <c r="E50" s="96" t="s">
        <v>676</v>
      </c>
      <c r="F50" s="96" t="s">
        <v>676</v>
      </c>
      <c r="G50" s="96" t="s">
        <v>676</v>
      </c>
      <c r="H50" s="96" t="s">
        <v>676</v>
      </c>
      <c r="I50" s="96" t="s">
        <v>676</v>
      </c>
      <c r="J50" s="96" t="s">
        <v>676</v>
      </c>
      <c r="K50" s="96" t="s">
        <v>676</v>
      </c>
      <c r="L50" s="96" t="s">
        <v>676</v>
      </c>
      <c r="M50" s="96" t="s">
        <v>676</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823</v>
      </c>
    </row>
    <row r="51" spans="1:25" ht="16.5" x14ac:dyDescent="0.6">
      <c r="A51" s="98">
        <v>33</v>
      </c>
      <c r="B51" s="96" t="s">
        <v>708</v>
      </c>
      <c r="C51" s="96" t="s">
        <v>678</v>
      </c>
      <c r="D51" s="96" t="s">
        <v>707</v>
      </c>
      <c r="E51" s="96" t="s">
        <v>676</v>
      </c>
      <c r="F51" s="96" t="s">
        <v>676</v>
      </c>
      <c r="G51" s="96" t="s">
        <v>676</v>
      </c>
      <c r="H51" s="96" t="s">
        <v>676</v>
      </c>
      <c r="I51" s="96" t="s">
        <v>676</v>
      </c>
      <c r="J51" s="96" t="s">
        <v>676</v>
      </c>
      <c r="K51" s="96" t="s">
        <v>676</v>
      </c>
      <c r="L51" s="96" t="s">
        <v>676</v>
      </c>
      <c r="M51" s="96" t="s">
        <v>676</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824</v>
      </c>
    </row>
    <row r="52" spans="1:25" ht="16.5" x14ac:dyDescent="0.6">
      <c r="A52" s="98">
        <v>34</v>
      </c>
      <c r="B52" s="96" t="s">
        <v>706</v>
      </c>
      <c r="C52" s="96" t="s">
        <v>678</v>
      </c>
      <c r="D52" s="96" t="s">
        <v>705</v>
      </c>
      <c r="E52" s="96" t="s">
        <v>676</v>
      </c>
      <c r="F52" s="96" t="s">
        <v>676</v>
      </c>
      <c r="G52" s="96" t="s">
        <v>676</v>
      </c>
      <c r="H52" s="96" t="s">
        <v>676</v>
      </c>
      <c r="I52" s="96" t="s">
        <v>676</v>
      </c>
      <c r="J52" s="96" t="s">
        <v>676</v>
      </c>
      <c r="K52" s="96" t="s">
        <v>676</v>
      </c>
      <c r="L52" s="96" t="s">
        <v>676</v>
      </c>
      <c r="M52" s="96" t="s">
        <v>676</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825</v>
      </c>
    </row>
    <row r="53" spans="1:25" ht="16.5" x14ac:dyDescent="0.6">
      <c r="A53" s="98">
        <v>35</v>
      </c>
      <c r="B53" s="96" t="s">
        <v>704</v>
      </c>
      <c r="C53" s="96" t="s">
        <v>678</v>
      </c>
      <c r="D53" s="96" t="s">
        <v>703</v>
      </c>
      <c r="E53" s="96" t="s">
        <v>676</v>
      </c>
      <c r="F53" s="96" t="s">
        <v>676</v>
      </c>
      <c r="G53" s="96" t="s">
        <v>676</v>
      </c>
      <c r="H53" s="96" t="s">
        <v>676</v>
      </c>
      <c r="I53" s="96" t="s">
        <v>676</v>
      </c>
      <c r="J53" s="96" t="s">
        <v>676</v>
      </c>
      <c r="K53" s="96" t="s">
        <v>676</v>
      </c>
      <c r="L53" s="96" t="s">
        <v>676</v>
      </c>
      <c r="M53" s="96" t="s">
        <v>676</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826</v>
      </c>
      <c r="X53" s="55"/>
    </row>
    <row r="54" spans="1:25" ht="16.5" x14ac:dyDescent="0.6">
      <c r="A54" s="98">
        <v>36</v>
      </c>
      <c r="B54" s="96" t="s">
        <v>702</v>
      </c>
      <c r="C54" s="96" t="s">
        <v>678</v>
      </c>
      <c r="D54" s="96" t="s">
        <v>701</v>
      </c>
      <c r="E54" s="96" t="s">
        <v>676</v>
      </c>
      <c r="F54" s="96" t="s">
        <v>676</v>
      </c>
      <c r="G54" s="96" t="s">
        <v>676</v>
      </c>
      <c r="H54" s="96" t="s">
        <v>676</v>
      </c>
      <c r="I54" s="100" t="s" cm="1">
        <v>703</v>
      </c>
      <c r="J54" s="96" t="s">
        <v>676</v>
      </c>
      <c r="K54" s="96" t="s">
        <v>676</v>
      </c>
      <c r="L54" s="100" t="s" cm="1">
        <v>703</v>
      </c>
      <c r="M54" s="96" t="s">
        <v>676</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827</v>
      </c>
    </row>
    <row r="55" spans="1:25" ht="16.5" x14ac:dyDescent="0.6">
      <c r="A55" s="98">
        <v>37</v>
      </c>
      <c r="B55" s="96" t="s">
        <v>700</v>
      </c>
      <c r="C55" s="96" t="s">
        <v>678</v>
      </c>
      <c r="D55" s="96" t="s">
        <v>699</v>
      </c>
      <c r="E55" s="96" t="s">
        <v>676</v>
      </c>
      <c r="F55" s="96" t="s">
        <v>676</v>
      </c>
      <c r="G55" s="96" t="s">
        <v>676</v>
      </c>
      <c r="H55" s="96" t="s">
        <v>676</v>
      </c>
      <c r="I55" s="100" t="s" cm="1">
        <v>703</v>
      </c>
      <c r="J55" s="96" t="s">
        <v>676</v>
      </c>
      <c r="K55" s="96" t="s">
        <v>676</v>
      </c>
      <c r="L55" s="100" t="s" cm="1">
        <v>703</v>
      </c>
      <c r="M55" s="96" t="s">
        <v>676</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828</v>
      </c>
    </row>
    <row r="56" spans="1:25" ht="16.5" x14ac:dyDescent="0.6">
      <c r="A56" s="98">
        <v>38</v>
      </c>
      <c r="B56" s="96" t="s">
        <v>698</v>
      </c>
      <c r="C56" s="96" t="s">
        <v>678</v>
      </c>
      <c r="D56" s="96" t="s">
        <v>697</v>
      </c>
      <c r="E56" s="96" t="s">
        <v>676</v>
      </c>
      <c r="F56" s="96" t="s">
        <v>676</v>
      </c>
      <c r="G56" s="96" t="s">
        <v>676</v>
      </c>
      <c r="H56" s="96" t="s">
        <v>676</v>
      </c>
      <c r="I56" s="96" t="s">
        <v>676</v>
      </c>
      <c r="J56" s="100" t="s" cm="1">
        <v>849</v>
      </c>
      <c r="K56" s="96" t="s">
        <v>676</v>
      </c>
      <c r="L56" s="96" t="s">
        <v>676</v>
      </c>
      <c r="M56" s="96" t="s">
        <v>676</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787</v>
      </c>
      <c r="U56" t="s">
        <v>829</v>
      </c>
    </row>
    <row r="57" spans="1:25" ht="16.5" x14ac:dyDescent="0.6">
      <c r="A57" s="98">
        <v>39</v>
      </c>
      <c r="B57" s="96" t="s">
        <v>696</v>
      </c>
      <c r="C57" s="96" t="s">
        <v>678</v>
      </c>
      <c r="D57" s="96" t="s">
        <v>695</v>
      </c>
      <c r="E57" s="96" t="s">
        <v>676</v>
      </c>
      <c r="F57" s="96" t="s">
        <v>676</v>
      </c>
      <c r="G57" s="96" t="s">
        <v>676</v>
      </c>
      <c r="H57" s="96" t="s">
        <v>676</v>
      </c>
      <c r="I57" s="96" t="s">
        <v>676</v>
      </c>
      <c r="J57" s="96" t="s">
        <v>682</v>
      </c>
      <c r="K57" s="96" t="s">
        <v>676</v>
      </c>
      <c r="L57" s="96" t="s">
        <v>676</v>
      </c>
      <c r="M57" s="96" t="s">
        <v>676</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787</v>
      </c>
      <c r="U57" t="s">
        <v>830</v>
      </c>
    </row>
    <row r="58" spans="1:25" ht="16.5" x14ac:dyDescent="0.6">
      <c r="A58" s="98">
        <v>40</v>
      </c>
      <c r="B58" s="96" t="s">
        <v>694</v>
      </c>
      <c r="C58" s="96" t="s">
        <v>678</v>
      </c>
      <c r="D58" s="96" t="s">
        <v>693</v>
      </c>
      <c r="E58" s="96" t="s">
        <v>676</v>
      </c>
      <c r="F58" s="96" t="s">
        <v>676</v>
      </c>
      <c r="G58" s="96" t="s">
        <v>676</v>
      </c>
      <c r="H58" s="96" t="s">
        <v>676</v>
      </c>
      <c r="I58" s="96" t="s">
        <v>676</v>
      </c>
      <c r="J58" s="100" t="s" cm="1">
        <v>850</v>
      </c>
      <c r="K58" s="96" t="s">
        <v>676</v>
      </c>
      <c r="L58" s="96" t="s">
        <v>676</v>
      </c>
      <c r="M58" s="96" t="s">
        <v>676</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787</v>
      </c>
      <c r="U58" t="s">
        <v>831</v>
      </c>
    </row>
    <row r="59" spans="1:25" ht="16.5" x14ac:dyDescent="0.6">
      <c r="A59" s="98">
        <v>41</v>
      </c>
      <c r="B59" s="96" t="s">
        <v>692</v>
      </c>
      <c r="C59" s="96" t="s">
        <v>678</v>
      </c>
      <c r="D59" s="96" t="s">
        <v>691</v>
      </c>
      <c r="E59" s="100" t="s" cm="1">
        <v>212</v>
      </c>
      <c r="F59" s="96" t="s">
        <v>676</v>
      </c>
      <c r="G59" s="100" t="s" cm="1">
        <v>212</v>
      </c>
      <c r="H59" s="100" t="s" cm="1">
        <v>212</v>
      </c>
      <c r="I59" s="96" t="s">
        <v>676</v>
      </c>
      <c r="J59" s="100" t="s" cm="1">
        <v>212</v>
      </c>
      <c r="K59" s="100" t="s" cm="1">
        <v>851</v>
      </c>
      <c r="L59" s="96" t="s">
        <v>676</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784</v>
      </c>
      <c r="U59" t="s">
        <v>832</v>
      </c>
    </row>
    <row r="60" spans="1:25" ht="16.5" x14ac:dyDescent="0.6">
      <c r="A60" s="98">
        <v>42</v>
      </c>
      <c r="B60" s="96" t="s">
        <v>690</v>
      </c>
      <c r="C60" s="96" t="s">
        <v>678</v>
      </c>
      <c r="D60" s="96" t="s">
        <v>689</v>
      </c>
      <c r="E60" s="100" t="s" cm="1">
        <v>711</v>
      </c>
      <c r="F60" s="96" t="s">
        <v>676</v>
      </c>
      <c r="G60" s="100" t="s" cm="1">
        <v>711</v>
      </c>
      <c r="H60" s="100" t="s" cm="1">
        <v>711</v>
      </c>
      <c r="I60" s="100" t="s" cm="1">
        <v>843</v>
      </c>
      <c r="J60" s="100" t="s" cm="1">
        <v>711</v>
      </c>
      <c r="K60" s="100" t="s" cm="1">
        <v>843</v>
      </c>
      <c r="L60" s="96" t="s">
        <v>676</v>
      </c>
      <c r="M60" s="100" t="s" cm="1">
        <v>711</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784</v>
      </c>
      <c r="U60" t="s">
        <v>833</v>
      </c>
    </row>
    <row r="61" spans="1:25" ht="16.5" x14ac:dyDescent="0.6">
      <c r="A61" s="98">
        <v>43</v>
      </c>
      <c r="B61" s="96" t="s">
        <v>688</v>
      </c>
      <c r="C61" s="96" t="s">
        <v>678</v>
      </c>
      <c r="D61" s="96" t="s">
        <v>688</v>
      </c>
      <c r="E61" s="96" t="s">
        <v>676</v>
      </c>
      <c r="F61" s="96" t="s">
        <v>676</v>
      </c>
      <c r="G61" s="96" t="s">
        <v>676</v>
      </c>
      <c r="H61" s="96" t="s">
        <v>676</v>
      </c>
      <c r="I61" s="100" t="s" cm="1">
        <v>743</v>
      </c>
      <c r="J61" s="96" t="s">
        <v>676</v>
      </c>
      <c r="K61" s="96" t="s">
        <v>676</v>
      </c>
      <c r="L61" s="100" t="s" cm="1">
        <v>743</v>
      </c>
      <c r="M61" s="96" t="s">
        <v>676</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834</v>
      </c>
    </row>
    <row r="62" spans="1:25" ht="16.5" x14ac:dyDescent="0.6">
      <c r="A62" s="98">
        <v>44</v>
      </c>
      <c r="B62" s="96" t="s">
        <v>687</v>
      </c>
      <c r="C62" s="96" t="s">
        <v>678</v>
      </c>
      <c r="D62" s="96" t="s">
        <v>687</v>
      </c>
      <c r="E62" s="96" t="s">
        <v>676</v>
      </c>
      <c r="F62" s="96" t="s">
        <v>676</v>
      </c>
      <c r="G62" s="96" t="s">
        <v>676</v>
      </c>
      <c r="H62" s="96" t="s">
        <v>676</v>
      </c>
      <c r="I62" s="100" t="s" cm="1">
        <v>844</v>
      </c>
      <c r="J62" s="96" t="s">
        <v>676</v>
      </c>
      <c r="K62" s="96" t="s">
        <v>676</v>
      </c>
      <c r="L62" s="100" t="s" cm="1">
        <v>721</v>
      </c>
      <c r="M62" s="96" t="s">
        <v>676</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835</v>
      </c>
      <c r="Y62" s="95"/>
    </row>
    <row r="63" spans="1:25" ht="16.5" x14ac:dyDescent="0.6">
      <c r="A63" s="98">
        <v>45</v>
      </c>
      <c r="B63" s="96" t="s">
        <v>686</v>
      </c>
      <c r="C63" s="96" t="s">
        <v>678</v>
      </c>
      <c r="D63" s="96" t="s">
        <v>685</v>
      </c>
      <c r="E63" s="96" t="s">
        <v>682</v>
      </c>
      <c r="F63" s="96" t="s">
        <v>676</v>
      </c>
      <c r="G63" s="96" t="s">
        <v>682</v>
      </c>
      <c r="H63" s="100" t="s" cm="1">
        <v>212</v>
      </c>
      <c r="I63" s="96" t="s">
        <v>676</v>
      </c>
      <c r="J63" s="100" t="s" cm="1">
        <v>212</v>
      </c>
      <c r="K63" s="100" t="s" cm="1">
        <v>852</v>
      </c>
      <c r="L63" s="96" t="s">
        <v>676</v>
      </c>
      <c r="M63" s="100" t="s" cm="1">
        <v>686</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784</v>
      </c>
      <c r="U63" t="s">
        <v>836</v>
      </c>
      <c r="Y63" s="95"/>
    </row>
    <row r="64" spans="1:25" ht="16.5" x14ac:dyDescent="0.6">
      <c r="A64" s="98">
        <v>46</v>
      </c>
      <c r="B64" s="96" t="s">
        <v>684</v>
      </c>
      <c r="C64" s="96" t="s">
        <v>678</v>
      </c>
      <c r="D64" s="96" t="s">
        <v>683</v>
      </c>
      <c r="E64" s="96" t="s">
        <v>682</v>
      </c>
      <c r="F64" s="96" t="s">
        <v>676</v>
      </c>
      <c r="G64" s="96" t="s">
        <v>682</v>
      </c>
      <c r="H64" s="100" t="s" cm="1">
        <v>711</v>
      </c>
      <c r="I64" s="100" t="s" cm="1">
        <v>845</v>
      </c>
      <c r="J64" s="100" t="s" cm="1">
        <v>711</v>
      </c>
      <c r="K64" s="100" t="s" cm="1">
        <v>845</v>
      </c>
      <c r="L64" s="96" t="s">
        <v>676</v>
      </c>
      <c r="M64" s="100" t="s" cm="1">
        <v>684</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837</v>
      </c>
      <c r="Y64" s="95"/>
    </row>
    <row r="65" spans="1:25" ht="16.5" x14ac:dyDescent="0.6">
      <c r="A65" s="98">
        <v>47</v>
      </c>
      <c r="B65" s="96" t="s">
        <v>681</v>
      </c>
      <c r="C65" s="96" t="s">
        <v>678</v>
      </c>
      <c r="D65" s="96" t="s">
        <v>681</v>
      </c>
      <c r="E65" s="96" t="s">
        <v>676</v>
      </c>
      <c r="F65" s="96" t="s">
        <v>676</v>
      </c>
      <c r="G65" s="96" t="s">
        <v>676</v>
      </c>
      <c r="H65" s="96" t="s">
        <v>676</v>
      </c>
      <c r="I65" s="100" t="s" cm="1">
        <v>846</v>
      </c>
      <c r="J65" s="96" t="s">
        <v>676</v>
      </c>
      <c r="K65" s="96" t="s">
        <v>676</v>
      </c>
      <c r="L65" s="100" t="s" cm="1">
        <v>846</v>
      </c>
      <c r="M65" s="96" t="s">
        <v>676</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838</v>
      </c>
      <c r="Y65" s="95"/>
    </row>
    <row r="66" spans="1:25" ht="16.5" x14ac:dyDescent="0.6">
      <c r="A66" s="98">
        <v>48</v>
      </c>
      <c r="B66" s="96" t="s">
        <v>680</v>
      </c>
      <c r="C66" s="96" t="s">
        <v>678</v>
      </c>
      <c r="D66" s="96" t="s">
        <v>679</v>
      </c>
      <c r="E66" s="96" t="s">
        <v>676</v>
      </c>
      <c r="F66" s="96" t="s">
        <v>676</v>
      </c>
      <c r="G66" s="96" t="s">
        <v>676</v>
      </c>
      <c r="H66" s="96" t="s">
        <v>676</v>
      </c>
      <c r="I66" s="100" t="s" cm="1">
        <v>847</v>
      </c>
      <c r="J66" s="96" t="s">
        <v>676</v>
      </c>
      <c r="K66" s="96" t="s">
        <v>676</v>
      </c>
      <c r="L66" s="100" t="s" cm="1">
        <v>847</v>
      </c>
      <c r="M66" s="96" t="s">
        <v>676</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842</v>
      </c>
      <c r="U66" t="s">
        <v>839</v>
      </c>
      <c r="Y66" s="95"/>
    </row>
    <row r="67" spans="1:25" ht="16.5" x14ac:dyDescent="0.6">
      <c r="A67" s="98">
        <v>49</v>
      </c>
      <c r="B67" s="96" t="s">
        <v>677</v>
      </c>
      <c r="C67" s="96" t="s">
        <v>678</v>
      </c>
      <c r="D67" s="96" t="s">
        <v>677</v>
      </c>
      <c r="E67" s="96" t="s">
        <v>676</v>
      </c>
      <c r="F67" s="96" t="s">
        <v>676</v>
      </c>
      <c r="G67" s="96" t="s">
        <v>676</v>
      </c>
      <c r="H67" s="96" t="s">
        <v>676</v>
      </c>
      <c r="I67" s="100" t="s" cm="1">
        <v>848</v>
      </c>
      <c r="J67" s="96" t="s">
        <v>676</v>
      </c>
      <c r="K67" s="96" t="s">
        <v>676</v>
      </c>
      <c r="L67" s="100" t="s" cm="1">
        <v>853</v>
      </c>
      <c r="M67" s="96" t="s">
        <v>676</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840</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906</v>
      </c>
    </row>
    <row r="2" spans="2:2" x14ac:dyDescent="0.45">
      <c r="B2" s="18" t="s">
        <v>907</v>
      </c>
    </row>
    <row r="3" spans="2:2" x14ac:dyDescent="0.45">
      <c r="B3" t="s">
        <v>905</v>
      </c>
    </row>
    <row r="4" spans="2:2" x14ac:dyDescent="0.45">
      <c r="B4" s="18"/>
    </row>
    <row r="5" spans="2:2" x14ac:dyDescent="0.45">
      <c r="B5" s="18"/>
    </row>
    <row r="6" spans="2:2" x14ac:dyDescent="0.45">
      <c r="B6" s="18"/>
    </row>
    <row r="8" spans="2:2" x14ac:dyDescent="0.45">
      <c r="B8" t="s">
        <v>886</v>
      </c>
    </row>
    <row r="9" spans="2:2" x14ac:dyDescent="0.45">
      <c r="B9" s="14" t="s">
        <v>887</v>
      </c>
    </row>
    <row r="10" spans="2:2" x14ac:dyDescent="0.45">
      <c r="B10" s="14" t="s">
        <v>895</v>
      </c>
    </row>
    <row r="11" spans="2:2" x14ac:dyDescent="0.45">
      <c r="B11" s="14" t="s">
        <v>888</v>
      </c>
    </row>
    <row r="12" spans="2:2" x14ac:dyDescent="0.45">
      <c r="B12" s="14" t="s">
        <v>896</v>
      </c>
    </row>
    <row r="13" spans="2:2" x14ac:dyDescent="0.45">
      <c r="B13" s="14" t="s">
        <v>889</v>
      </c>
    </row>
    <row r="14" spans="2:2" x14ac:dyDescent="0.45">
      <c r="B14" s="14"/>
    </row>
    <row r="15" spans="2:2" x14ac:dyDescent="0.45">
      <c r="B15" s="14" t="s">
        <v>890</v>
      </c>
    </row>
    <row r="16" spans="2:2" x14ac:dyDescent="0.45">
      <c r="B16" s="14"/>
    </row>
    <row r="17" spans="2:2" x14ac:dyDescent="0.45">
      <c r="B17" s="14" t="s">
        <v>897</v>
      </c>
    </row>
    <row r="18" spans="2:2" x14ac:dyDescent="0.45">
      <c r="B18" s="14"/>
    </row>
    <row r="19" spans="2:2" x14ac:dyDescent="0.45">
      <c r="B19" s="14"/>
    </row>
    <row r="20" spans="2:2" x14ac:dyDescent="0.45">
      <c r="B20" s="14" t="s">
        <v>893</v>
      </c>
    </row>
    <row r="21" spans="2:2" x14ac:dyDescent="0.45">
      <c r="B21" s="14" t="s">
        <v>894</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891</v>
      </c>
    </row>
    <row r="33" spans="2:2" x14ac:dyDescent="0.45">
      <c r="B33" s="14" t="s">
        <v>892</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885</v>
      </c>
    </row>
    <row r="40" spans="2:2" x14ac:dyDescent="0.45">
      <c r="B40" s="14" t="s">
        <v>884</v>
      </c>
    </row>
    <row r="41" spans="2:2" x14ac:dyDescent="0.45">
      <c r="B41" t="s">
        <v>883</v>
      </c>
    </row>
    <row r="42" spans="2:2" x14ac:dyDescent="0.45">
      <c r="B42" s="14" t="s">
        <v>882</v>
      </c>
    </row>
    <row r="44" spans="2:2" x14ac:dyDescent="0.45">
      <c r="B44" s="14" t="s">
        <v>881</v>
      </c>
    </row>
    <row r="45" spans="2:2" x14ac:dyDescent="0.45">
      <c r="B45" t="s">
        <v>880</v>
      </c>
    </row>
    <row r="46" spans="2:2" x14ac:dyDescent="0.45">
      <c r="B46" s="14" t="s">
        <v>879</v>
      </c>
    </row>
    <row r="47" spans="2:2" x14ac:dyDescent="0.45">
      <c r="B47" s="14" t="s">
        <v>878</v>
      </c>
    </row>
    <row r="49" spans="2:3" x14ac:dyDescent="0.45">
      <c r="B49" s="47" t="s">
        <v>877</v>
      </c>
    </row>
    <row r="52" spans="2:3" x14ac:dyDescent="0.45">
      <c r="B52" s="14" t="s">
        <v>876</v>
      </c>
      <c r="C52" t="s">
        <v>52</v>
      </c>
    </row>
    <row r="53" spans="2:3" x14ac:dyDescent="0.45">
      <c r="B53" s="14" t="s">
        <v>875</v>
      </c>
      <c r="C53" t="s">
        <v>874</v>
      </c>
    </row>
    <row r="54" spans="2:3" x14ac:dyDescent="0.45">
      <c r="B54" s="14" t="s">
        <v>873</v>
      </c>
    </row>
    <row r="55" spans="2:3" x14ac:dyDescent="0.45">
      <c r="B55" s="14" t="s">
        <v>872</v>
      </c>
    </row>
    <row r="56" spans="2:3" x14ac:dyDescent="0.45">
      <c r="B56" s="47" t="s">
        <v>871</v>
      </c>
      <c r="C56" t="s">
        <v>870</v>
      </c>
    </row>
    <row r="57" spans="2:3" x14ac:dyDescent="0.45">
      <c r="B57" s="47" t="s">
        <v>869</v>
      </c>
    </row>
    <row r="58" spans="2:3" x14ac:dyDescent="0.45">
      <c r="B58" s="47" t="s">
        <v>868</v>
      </c>
      <c r="C58" t="s">
        <v>867</v>
      </c>
    </row>
    <row r="59" spans="2:3" x14ac:dyDescent="0.45">
      <c r="B59" s="47" t="s">
        <v>866</v>
      </c>
      <c r="C59" s="14" t="s">
        <v>865</v>
      </c>
    </row>
    <row r="60" spans="2:3" x14ac:dyDescent="0.45">
      <c r="B60" s="47" t="s">
        <v>864</v>
      </c>
    </row>
    <row r="61" spans="2:3" x14ac:dyDescent="0.45">
      <c r="B61" s="47" t="s">
        <v>863</v>
      </c>
    </row>
    <row r="62" spans="2:3" x14ac:dyDescent="0.45">
      <c r="B62" s="47" t="s">
        <v>862</v>
      </c>
      <c r="C62" t="s">
        <v>861</v>
      </c>
    </row>
    <row r="63" spans="2:3" x14ac:dyDescent="0.45">
      <c r="B63" s="14" t="s">
        <v>860</v>
      </c>
      <c r="C63" s="14" t="s">
        <v>859</v>
      </c>
    </row>
    <row r="64" spans="2:3" x14ac:dyDescent="0.45">
      <c r="B64" s="14" t="s">
        <v>858</v>
      </c>
    </row>
  </sheetData>
  <sheetProtection sheet="1" objects="1" scenarios="1"/>
  <hyperlinks>
    <hyperlink ref="B2" r:id="rId1" location="error-handling" xr:uid="{1481B1B8-3D56-4DDD-828B-D705F5864E5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45"/>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14" t="s">
        <v>50</v>
      </c>
      <c r="E5" s="21" t="s">
        <v>51</v>
      </c>
      <c r="F5" s="22" t="s">
        <v>52</v>
      </c>
      <c r="H5" s="17" t="s">
        <v>626</v>
      </c>
    </row>
    <row r="6" spans="2:13" x14ac:dyDescent="0.45">
      <c r="B6" s="113">
        <v>140</v>
      </c>
      <c r="C6" s="23">
        <v>44483</v>
      </c>
      <c r="D6" s="115">
        <v>0.39372685184935108</v>
      </c>
      <c r="E6" s="24" t="s">
        <v>54</v>
      </c>
      <c r="F6" s="26" t="s">
        <v>932</v>
      </c>
      <c r="H6" s="18" t="s">
        <v>627</v>
      </c>
    </row>
    <row r="7" spans="2:13" x14ac:dyDescent="0.45">
      <c r="B7" s="108">
        <v>139</v>
      </c>
      <c r="C7" s="23">
        <v>44482</v>
      </c>
      <c r="D7" s="115">
        <v>0.72026620370161254</v>
      </c>
      <c r="E7" s="24" t="s">
        <v>54</v>
      </c>
      <c r="F7" s="25" t="s">
        <v>931</v>
      </c>
    </row>
    <row r="8" spans="2:13" x14ac:dyDescent="0.45">
      <c r="B8" s="108">
        <v>138</v>
      </c>
      <c r="C8" s="23">
        <v>44482</v>
      </c>
      <c r="D8" s="115">
        <v>0.71825231481489027</v>
      </c>
      <c r="E8" s="24" t="s">
        <v>54</v>
      </c>
      <c r="F8" s="25" t="s">
        <v>930</v>
      </c>
      <c r="H8" s="17" t="s">
        <v>662</v>
      </c>
    </row>
    <row r="9" spans="2:13" x14ac:dyDescent="0.45">
      <c r="B9" s="108">
        <v>137</v>
      </c>
      <c r="C9" s="23">
        <v>44481</v>
      </c>
      <c r="D9" s="115">
        <v>0.52592592592554865</v>
      </c>
      <c r="E9" s="24" t="s">
        <v>54</v>
      </c>
      <c r="F9" s="25" t="s">
        <v>929</v>
      </c>
      <c r="H9" s="18" t="s">
        <v>661</v>
      </c>
    </row>
    <row r="10" spans="2:13" x14ac:dyDescent="0.45">
      <c r="B10" s="108">
        <v>136</v>
      </c>
      <c r="C10" s="23">
        <v>44480</v>
      </c>
      <c r="D10" s="115">
        <v>0.79943287037167465</v>
      </c>
      <c r="E10" s="24" t="s">
        <v>54</v>
      </c>
      <c r="F10" s="25" t="s">
        <v>928</v>
      </c>
    </row>
    <row r="11" spans="2:13" x14ac:dyDescent="0.45">
      <c r="B11" s="108">
        <v>135</v>
      </c>
      <c r="C11" s="23">
        <v>44477</v>
      </c>
      <c r="D11" s="115">
        <v>0.81211805555358296</v>
      </c>
      <c r="E11" s="24" t="s">
        <v>54</v>
      </c>
      <c r="F11" s="25" t="s">
        <v>927</v>
      </c>
      <c r="H11" s="90" t="s">
        <v>653</v>
      </c>
    </row>
    <row r="12" spans="2:13" x14ac:dyDescent="0.45">
      <c r="B12" s="108">
        <v>134</v>
      </c>
      <c r="C12" s="23">
        <v>44477</v>
      </c>
      <c r="D12" s="115">
        <v>0.68396990740438923</v>
      </c>
      <c r="E12" s="24" t="s">
        <v>54</v>
      </c>
      <c r="F12" s="26" t="s">
        <v>908</v>
      </c>
      <c r="H12" s="18" t="s">
        <v>47</v>
      </c>
    </row>
    <row r="13" spans="2:13" x14ac:dyDescent="0.45">
      <c r="B13" s="108">
        <v>133</v>
      </c>
      <c r="C13" s="23">
        <v>44477</v>
      </c>
      <c r="D13" s="115">
        <v>0.48748842592613073</v>
      </c>
      <c r="E13" s="24" t="s">
        <v>54</v>
      </c>
      <c r="F13" s="25" t="s">
        <v>904</v>
      </c>
      <c r="H13" s="42" t="s">
        <v>53</v>
      </c>
    </row>
    <row r="14" spans="2:13" x14ac:dyDescent="0.45">
      <c r="B14" s="108">
        <v>132</v>
      </c>
      <c r="C14" s="23">
        <v>44477</v>
      </c>
      <c r="D14" s="115">
        <v>0.45517361110978527</v>
      </c>
      <c r="E14" s="24" t="s">
        <v>54</v>
      </c>
      <c r="F14" s="25" t="s">
        <v>903</v>
      </c>
      <c r="H14" s="18" t="s">
        <v>659</v>
      </c>
      <c r="M14" t="s">
        <v>660</v>
      </c>
    </row>
    <row r="15" spans="2:13" x14ac:dyDescent="0.45">
      <c r="B15" s="108">
        <v>131</v>
      </c>
      <c r="C15" s="23">
        <v>44476</v>
      </c>
      <c r="D15" s="115">
        <v>0.939976851848769</v>
      </c>
      <c r="E15" s="24" t="s">
        <v>54</v>
      </c>
      <c r="F15" s="25" t="s">
        <v>902</v>
      </c>
      <c r="H15" s="18"/>
    </row>
    <row r="16" spans="2:13" ht="28.5" x14ac:dyDescent="0.45">
      <c r="B16" s="108">
        <v>130</v>
      </c>
      <c r="C16" s="23">
        <v>44474</v>
      </c>
      <c r="D16" s="115">
        <v>0.68423611111211358</v>
      </c>
      <c r="E16" s="24" t="s">
        <v>54</v>
      </c>
      <c r="F16" s="26" t="s">
        <v>901</v>
      </c>
      <c r="H16" s="17" t="s">
        <v>652</v>
      </c>
    </row>
    <row r="17" spans="2:8" x14ac:dyDescent="0.45">
      <c r="B17" s="108">
        <v>129</v>
      </c>
      <c r="C17" s="23">
        <v>44473</v>
      </c>
      <c r="D17" s="115">
        <v>0.42137731481489027</v>
      </c>
      <c r="E17" s="24" t="s">
        <v>54</v>
      </c>
      <c r="F17" s="25" t="s">
        <v>898</v>
      </c>
      <c r="H17" s="18" t="s">
        <v>649</v>
      </c>
    </row>
    <row r="18" spans="2:8" x14ac:dyDescent="0.45">
      <c r="B18" s="108">
        <v>128</v>
      </c>
      <c r="C18" s="23">
        <v>44470</v>
      </c>
      <c r="D18" s="115">
        <v>0.43607638889079681</v>
      </c>
      <c r="E18" s="24" t="s">
        <v>54</v>
      </c>
      <c r="F18" s="25" t="s">
        <v>783</v>
      </c>
      <c r="H18" s="18" t="s">
        <v>650</v>
      </c>
    </row>
    <row r="19" spans="2:8" x14ac:dyDescent="0.45">
      <c r="B19" s="108">
        <v>127</v>
      </c>
      <c r="C19" s="23">
        <v>44469</v>
      </c>
      <c r="D19" s="115">
        <v>0.6626157407372375</v>
      </c>
      <c r="E19" s="24" t="s">
        <v>54</v>
      </c>
      <c r="F19" s="26" t="s">
        <v>675</v>
      </c>
      <c r="H19" s="18" t="s">
        <v>651</v>
      </c>
    </row>
    <row r="20" spans="2:8" x14ac:dyDescent="0.45">
      <c r="B20" s="108">
        <v>126</v>
      </c>
      <c r="C20" s="23">
        <v>44469</v>
      </c>
      <c r="D20" s="115">
        <v>0.60223379629314877</v>
      </c>
      <c r="E20" s="24" t="s">
        <v>54</v>
      </c>
      <c r="F20" s="25" t="s">
        <v>664</v>
      </c>
    </row>
    <row r="21" spans="2:8" x14ac:dyDescent="0.45">
      <c r="B21" s="108">
        <v>125</v>
      </c>
      <c r="C21" s="23">
        <v>44469</v>
      </c>
      <c r="D21" s="115">
        <v>0.57452546296553919</v>
      </c>
      <c r="E21" s="24" t="s">
        <v>54</v>
      </c>
      <c r="F21" s="25" t="s">
        <v>664</v>
      </c>
      <c r="H21" s="17" t="s">
        <v>247</v>
      </c>
    </row>
    <row r="22" spans="2:8" x14ac:dyDescent="0.45">
      <c r="B22" s="108">
        <v>124</v>
      </c>
      <c r="C22" s="23">
        <v>44469</v>
      </c>
      <c r="D22" s="115">
        <v>0.35587962962745223</v>
      </c>
      <c r="E22" s="24" t="s">
        <v>54</v>
      </c>
      <c r="F22" s="26" t="s">
        <v>666</v>
      </c>
      <c r="H22" t="s">
        <v>248</v>
      </c>
    </row>
    <row r="23" spans="2:8" x14ac:dyDescent="0.45">
      <c r="B23" s="108">
        <v>123</v>
      </c>
      <c r="C23" s="23">
        <v>44469</v>
      </c>
      <c r="D23" s="115">
        <v>0.35304398147854954</v>
      </c>
      <c r="E23" s="24" t="s">
        <v>54</v>
      </c>
      <c r="F23" s="25" t="s">
        <v>665</v>
      </c>
      <c r="H23" s="18" t="s">
        <v>249</v>
      </c>
    </row>
    <row r="24" spans="2:8" x14ac:dyDescent="0.45">
      <c r="B24" s="108">
        <v>122</v>
      </c>
      <c r="C24" s="23">
        <v>44468</v>
      </c>
      <c r="D24" s="115">
        <v>0.81839120370568708</v>
      </c>
      <c r="E24" s="24" t="s">
        <v>54</v>
      </c>
      <c r="F24" s="25" t="s">
        <v>664</v>
      </c>
      <c r="H24" t="s">
        <v>250</v>
      </c>
    </row>
    <row r="25" spans="2:8" x14ac:dyDescent="0.45">
      <c r="B25" s="108">
        <v>121</v>
      </c>
      <c r="C25" s="23">
        <v>44468</v>
      </c>
      <c r="D25" s="115">
        <v>0.76211805555794854</v>
      </c>
      <c r="E25" s="24" t="s">
        <v>54</v>
      </c>
      <c r="F25" s="25" t="s">
        <v>664</v>
      </c>
      <c r="H25" s="18" t="s">
        <v>251</v>
      </c>
    </row>
    <row r="26" spans="2:8" x14ac:dyDescent="0.45">
      <c r="B26" s="108">
        <v>120</v>
      </c>
      <c r="C26" s="23">
        <v>44468</v>
      </c>
      <c r="D26" s="115">
        <v>0.70792824074305827</v>
      </c>
      <c r="E26" s="24" t="s">
        <v>54</v>
      </c>
      <c r="F26" s="25" t="s">
        <v>664</v>
      </c>
      <c r="H26" t="s">
        <v>215</v>
      </c>
    </row>
    <row r="27" spans="2:8" x14ac:dyDescent="0.45">
      <c r="B27" s="108">
        <v>119</v>
      </c>
      <c r="C27" s="23">
        <v>44468</v>
      </c>
      <c r="D27" s="115">
        <v>0.52937499999825377</v>
      </c>
      <c r="E27" s="24" t="s">
        <v>54</v>
      </c>
      <c r="F27" s="25" t="s">
        <v>663</v>
      </c>
      <c r="H27" s="18" t="s">
        <v>252</v>
      </c>
    </row>
    <row r="28" spans="2:8" x14ac:dyDescent="0.45">
      <c r="B28" s="108">
        <v>118</v>
      </c>
      <c r="C28" s="23">
        <v>44467</v>
      </c>
      <c r="D28" s="115">
        <v>0.83431712962919846</v>
      </c>
      <c r="E28" s="24" t="s">
        <v>54</v>
      </c>
      <c r="F28" s="25" t="s">
        <v>658</v>
      </c>
      <c r="H28" s="42" t="s">
        <v>254</v>
      </c>
    </row>
    <row r="29" spans="2:8" x14ac:dyDescent="0.45">
      <c r="B29" s="108">
        <v>117</v>
      </c>
      <c r="C29" s="23">
        <v>44467</v>
      </c>
      <c r="D29" s="115">
        <v>0.70918981481372612</v>
      </c>
      <c r="E29" s="24" t="s">
        <v>54</v>
      </c>
      <c r="F29" s="26" t="s">
        <v>648</v>
      </c>
      <c r="H29" t="s">
        <v>657</v>
      </c>
    </row>
    <row r="30" spans="2:8" x14ac:dyDescent="0.45">
      <c r="B30" s="108">
        <v>116</v>
      </c>
      <c r="C30" s="23">
        <v>44467</v>
      </c>
      <c r="D30" s="115">
        <v>0.47929398147971369</v>
      </c>
      <c r="E30" s="24" t="s">
        <v>54</v>
      </c>
      <c r="F30" s="25" t="s">
        <v>643</v>
      </c>
      <c r="H30" s="18" t="s">
        <v>656</v>
      </c>
    </row>
    <row r="31" spans="2:8" x14ac:dyDescent="0.45">
      <c r="B31" s="108">
        <v>115</v>
      </c>
      <c r="C31" s="23">
        <v>44467</v>
      </c>
      <c r="D31" s="115">
        <v>0.46600694444350665</v>
      </c>
      <c r="E31" s="24" t="s">
        <v>54</v>
      </c>
      <c r="F31" s="25" t="s">
        <v>641</v>
      </c>
    </row>
    <row r="32" spans="2:8" x14ac:dyDescent="0.45">
      <c r="B32" s="108">
        <v>114</v>
      </c>
      <c r="C32" s="23">
        <v>44467</v>
      </c>
      <c r="D32" s="115">
        <v>0.42388888888672227</v>
      </c>
      <c r="E32" s="24" t="s">
        <v>54</v>
      </c>
      <c r="F32" s="25" t="s">
        <v>640</v>
      </c>
      <c r="H32" s="17" t="s">
        <v>655</v>
      </c>
    </row>
    <row r="33" spans="2:8" x14ac:dyDescent="0.45">
      <c r="B33" s="108">
        <v>113</v>
      </c>
      <c r="C33" s="23">
        <v>44466</v>
      </c>
      <c r="D33" s="115">
        <v>0.80304398148291511</v>
      </c>
      <c r="E33" s="24" t="s">
        <v>54</v>
      </c>
      <c r="F33" s="25" t="s">
        <v>639</v>
      </c>
      <c r="H33" s="18" t="s">
        <v>654</v>
      </c>
    </row>
    <row r="34" spans="2:8" x14ac:dyDescent="0.45">
      <c r="B34" s="108">
        <v>112</v>
      </c>
      <c r="C34" s="23">
        <v>44466</v>
      </c>
      <c r="D34" s="115">
        <v>0.78805555555300089</v>
      </c>
      <c r="E34" s="24" t="s">
        <v>54</v>
      </c>
      <c r="F34" s="25" t="s">
        <v>636</v>
      </c>
    </row>
    <row r="35" spans="2:8" x14ac:dyDescent="0.45">
      <c r="B35" s="108">
        <v>111</v>
      </c>
      <c r="C35" s="23">
        <v>44466</v>
      </c>
      <c r="D35" s="115">
        <v>0.76920138888817746</v>
      </c>
      <c r="E35" s="24" t="s">
        <v>54</v>
      </c>
      <c r="F35" s="25" t="s">
        <v>636</v>
      </c>
      <c r="H35" s="17" t="s">
        <v>788</v>
      </c>
    </row>
    <row r="36" spans="2:8" x14ac:dyDescent="0.45">
      <c r="B36" s="108">
        <v>110</v>
      </c>
      <c r="C36" s="23">
        <v>44466</v>
      </c>
      <c r="D36" s="115">
        <v>0.729178240741021</v>
      </c>
      <c r="E36" s="24" t="s">
        <v>54</v>
      </c>
      <c r="F36" s="25" t="s">
        <v>636</v>
      </c>
      <c r="H36" s="18" t="s">
        <v>765</v>
      </c>
    </row>
    <row r="37" spans="2:8" x14ac:dyDescent="0.45">
      <c r="B37" s="108">
        <v>109</v>
      </c>
      <c r="C37" s="23">
        <v>44464</v>
      </c>
      <c r="D37" s="115">
        <v>0.815185185187147</v>
      </c>
      <c r="E37" s="24" t="s">
        <v>54</v>
      </c>
      <c r="F37" s="25" t="s">
        <v>630</v>
      </c>
    </row>
    <row r="38" spans="2:8" x14ac:dyDescent="0.45">
      <c r="B38" s="108">
        <v>108</v>
      </c>
      <c r="C38" s="23">
        <v>44463</v>
      </c>
      <c r="D38" s="115">
        <v>0.73194444444379769</v>
      </c>
      <c r="E38" s="24" t="s">
        <v>54</v>
      </c>
      <c r="F38" s="26" t="s">
        <v>628</v>
      </c>
      <c r="H38" s="17" t="s">
        <v>266</v>
      </c>
    </row>
    <row r="39" spans="2:8" x14ac:dyDescent="0.45">
      <c r="B39" s="108">
        <v>107</v>
      </c>
      <c r="C39" s="23">
        <v>44463</v>
      </c>
      <c r="D39" s="115">
        <v>0.54521990740613546</v>
      </c>
      <c r="E39" s="24" t="s">
        <v>54</v>
      </c>
      <c r="F39" s="25" t="s">
        <v>625</v>
      </c>
      <c r="H39" t="s">
        <v>267</v>
      </c>
    </row>
    <row r="40" spans="2:8" x14ac:dyDescent="0.45">
      <c r="B40" s="108">
        <v>106</v>
      </c>
      <c r="C40" s="23">
        <v>44463</v>
      </c>
      <c r="D40" s="115">
        <v>0.5326273148166365</v>
      </c>
      <c r="E40" s="24" t="s">
        <v>54</v>
      </c>
      <c r="F40" s="25" t="s">
        <v>623</v>
      </c>
      <c r="H40" t="s">
        <v>268</v>
      </c>
    </row>
    <row r="41" spans="2:8" x14ac:dyDescent="0.45">
      <c r="B41" s="108">
        <v>105</v>
      </c>
      <c r="C41" s="23">
        <v>44463</v>
      </c>
      <c r="D41" s="115">
        <v>0.45555555555620231</v>
      </c>
      <c r="E41" s="24" t="s">
        <v>54</v>
      </c>
      <c r="F41" s="25" t="s">
        <v>622</v>
      </c>
      <c r="H41" t="s">
        <v>269</v>
      </c>
    </row>
    <row r="42" spans="2:8" x14ac:dyDescent="0.45">
      <c r="B42" s="108">
        <v>104</v>
      </c>
      <c r="C42" s="23">
        <v>44462</v>
      </c>
      <c r="D42" s="115">
        <v>0.58405092592875008</v>
      </c>
      <c r="E42" s="24" t="s">
        <v>54</v>
      </c>
      <c r="F42" s="26" t="s">
        <v>621</v>
      </c>
      <c r="H42" t="s">
        <v>276</v>
      </c>
    </row>
    <row r="43" spans="2:8" x14ac:dyDescent="0.45">
      <c r="B43" s="108">
        <v>103</v>
      </c>
      <c r="C43" s="23">
        <v>44462</v>
      </c>
      <c r="D43" s="115">
        <v>0.55108796296553919</v>
      </c>
      <c r="E43" s="24" t="s">
        <v>54</v>
      </c>
      <c r="F43" s="25" t="s">
        <v>620</v>
      </c>
      <c r="H43" s="14" t="s">
        <v>274</v>
      </c>
    </row>
    <row r="44" spans="2:8" x14ac:dyDescent="0.45">
      <c r="B44" s="108">
        <v>102</v>
      </c>
      <c r="C44" s="23">
        <v>44462</v>
      </c>
      <c r="D44" s="115">
        <v>0.42077546296059154</v>
      </c>
      <c r="E44" s="24" t="s">
        <v>54</v>
      </c>
      <c r="F44" s="25" t="s">
        <v>619</v>
      </c>
      <c r="H44" t="s">
        <v>275</v>
      </c>
    </row>
    <row r="45" spans="2:8" x14ac:dyDescent="0.45">
      <c r="B45" s="108">
        <v>101</v>
      </c>
      <c r="C45" s="23">
        <v>44461</v>
      </c>
      <c r="D45" s="115">
        <v>0.49896990740671754</v>
      </c>
      <c r="E45" s="24" t="s">
        <v>54</v>
      </c>
      <c r="F45" s="25" t="s">
        <v>618</v>
      </c>
      <c r="H45" s="14" t="s">
        <v>270</v>
      </c>
    </row>
    <row r="46" spans="2:8" x14ac:dyDescent="0.45">
      <c r="B46" s="108">
        <v>100</v>
      </c>
      <c r="C46" s="23">
        <v>44461</v>
      </c>
      <c r="D46" s="115">
        <v>0.49760416666686069</v>
      </c>
      <c r="E46" s="24" t="s">
        <v>54</v>
      </c>
      <c r="F46" s="25" t="s">
        <v>617</v>
      </c>
      <c r="H46" t="s">
        <v>271</v>
      </c>
    </row>
    <row r="47" spans="2:8" x14ac:dyDescent="0.45">
      <c r="B47" s="108">
        <v>99</v>
      </c>
      <c r="C47" s="23">
        <v>44460</v>
      </c>
      <c r="D47" s="115">
        <v>0.73570601851679385</v>
      </c>
      <c r="E47" s="24" t="s">
        <v>54</v>
      </c>
      <c r="F47" s="25" t="s">
        <v>608</v>
      </c>
      <c r="H47" s="14" t="s">
        <v>587</v>
      </c>
    </row>
    <row r="48" spans="2:8" x14ac:dyDescent="0.45">
      <c r="B48" s="108">
        <v>98</v>
      </c>
      <c r="C48" s="23">
        <v>44460</v>
      </c>
      <c r="D48" s="115">
        <v>0.67214120370044839</v>
      </c>
      <c r="E48" s="24" t="s">
        <v>54</v>
      </c>
      <c r="F48" s="25" t="s">
        <v>607</v>
      </c>
    </row>
    <row r="49" spans="2:8" x14ac:dyDescent="0.45">
      <c r="B49" s="108">
        <v>97</v>
      </c>
      <c r="C49" s="23">
        <v>44460</v>
      </c>
      <c r="D49" s="115">
        <v>0.66630787037138361</v>
      </c>
      <c r="E49" s="24" t="s">
        <v>54</v>
      </c>
      <c r="F49" s="25" t="s">
        <v>606</v>
      </c>
      <c r="H49" s="17" t="s">
        <v>344</v>
      </c>
    </row>
    <row r="50" spans="2:8" x14ac:dyDescent="0.45">
      <c r="B50" s="108">
        <v>96</v>
      </c>
      <c r="C50" s="23">
        <v>44460</v>
      </c>
      <c r="D50" s="115">
        <v>0.64231481481692754</v>
      </c>
      <c r="E50" s="24" t="s">
        <v>54</v>
      </c>
      <c r="F50" s="25" t="s">
        <v>605</v>
      </c>
      <c r="H50" t="s">
        <v>345</v>
      </c>
    </row>
    <row r="51" spans="2:8" x14ac:dyDescent="0.45">
      <c r="B51" s="108">
        <v>95</v>
      </c>
      <c r="C51" s="23">
        <v>44460</v>
      </c>
      <c r="D51" s="115">
        <v>0.61458333333575865</v>
      </c>
      <c r="E51" s="24" t="s">
        <v>54</v>
      </c>
      <c r="F51" s="26" t="s">
        <v>601</v>
      </c>
      <c r="H51" t="s">
        <v>346</v>
      </c>
    </row>
    <row r="52" spans="2:8" x14ac:dyDescent="0.45">
      <c r="B52" s="108">
        <v>94</v>
      </c>
      <c r="C52" s="23">
        <v>44460</v>
      </c>
      <c r="D52" s="115">
        <v>0.59408564814657439</v>
      </c>
      <c r="E52" s="24" t="s">
        <v>54</v>
      </c>
      <c r="F52" s="25" t="s">
        <v>600</v>
      </c>
    </row>
    <row r="53" spans="2:8" x14ac:dyDescent="0.45">
      <c r="B53" s="108">
        <v>93</v>
      </c>
      <c r="C53" s="23">
        <v>44459</v>
      </c>
      <c r="D53" s="115">
        <v>0.74761574074364034</v>
      </c>
      <c r="E53" s="24" t="s">
        <v>54</v>
      </c>
      <c r="F53" s="25" t="s">
        <v>573</v>
      </c>
    </row>
    <row r="54" spans="2:8" x14ac:dyDescent="0.45">
      <c r="B54" s="108">
        <v>92</v>
      </c>
      <c r="C54" s="23">
        <v>44459</v>
      </c>
      <c r="D54" s="115">
        <v>0.71629629629751435</v>
      </c>
      <c r="E54" s="24" t="s">
        <v>54</v>
      </c>
      <c r="F54" s="25" t="s">
        <v>599</v>
      </c>
    </row>
    <row r="55" spans="2:8" x14ac:dyDescent="0.45">
      <c r="B55" s="108">
        <v>91</v>
      </c>
      <c r="C55" s="23">
        <v>44459</v>
      </c>
      <c r="D55" s="115">
        <v>0.64791666666860692</v>
      </c>
      <c r="E55" s="24" t="s">
        <v>54</v>
      </c>
      <c r="F55" s="25" t="s">
        <v>598</v>
      </c>
    </row>
    <row r="56" spans="2:8" x14ac:dyDescent="0.45">
      <c r="B56" s="108">
        <v>90</v>
      </c>
      <c r="C56" s="23">
        <v>44459</v>
      </c>
      <c r="D56" s="115">
        <v>0.64268518518656492</v>
      </c>
      <c r="E56" s="24" t="s">
        <v>54</v>
      </c>
      <c r="F56" s="25" t="s">
        <v>597</v>
      </c>
    </row>
    <row r="57" spans="2:8" x14ac:dyDescent="0.45">
      <c r="B57" s="108">
        <v>89</v>
      </c>
      <c r="C57" s="23">
        <v>44459</v>
      </c>
      <c r="D57" s="115">
        <v>0.60615740740468027</v>
      </c>
      <c r="E57" s="24" t="s">
        <v>54</v>
      </c>
      <c r="F57" s="25" t="s">
        <v>562</v>
      </c>
    </row>
    <row r="58" spans="2:8" x14ac:dyDescent="0.45">
      <c r="B58" s="108">
        <v>88</v>
      </c>
      <c r="C58" s="23">
        <v>44459</v>
      </c>
      <c r="D58" s="115">
        <v>0.43152777777868323</v>
      </c>
      <c r="E58" s="24" t="s">
        <v>54</v>
      </c>
      <c r="F58" s="25" t="s">
        <v>596</v>
      </c>
    </row>
    <row r="59" spans="2:8" x14ac:dyDescent="0.45">
      <c r="B59" s="108">
        <v>87</v>
      </c>
      <c r="C59" s="23">
        <v>44459</v>
      </c>
      <c r="D59" s="115">
        <v>0.40533564814541023</v>
      </c>
      <c r="E59" s="24" t="s">
        <v>54</v>
      </c>
      <c r="F59" s="26" t="s">
        <v>594</v>
      </c>
    </row>
    <row r="60" spans="2:8" x14ac:dyDescent="0.45">
      <c r="B60" s="108">
        <v>86</v>
      </c>
      <c r="C60" s="23">
        <v>44458</v>
      </c>
      <c r="D60" s="115">
        <v>0.80187499999738066</v>
      </c>
      <c r="E60" s="24" t="s">
        <v>54</v>
      </c>
      <c r="F60" s="26" t="s">
        <v>585</v>
      </c>
    </row>
    <row r="61" spans="2:8" x14ac:dyDescent="0.45">
      <c r="B61" s="108">
        <v>85</v>
      </c>
      <c r="C61" s="23">
        <v>44458</v>
      </c>
      <c r="D61" s="115">
        <v>0.77153935185197042</v>
      </c>
      <c r="E61" s="24" t="s">
        <v>54</v>
      </c>
      <c r="F61" s="25" t="s">
        <v>584</v>
      </c>
    </row>
    <row r="62" spans="2:8" x14ac:dyDescent="0.45">
      <c r="B62" s="108">
        <v>84</v>
      </c>
      <c r="C62" s="23">
        <v>44458</v>
      </c>
      <c r="D62" s="115">
        <v>0.690150462964084</v>
      </c>
      <c r="E62" s="24" t="s">
        <v>54</v>
      </c>
      <c r="F62" s="26" t="s">
        <v>582</v>
      </c>
    </row>
    <row r="63" spans="2:8" x14ac:dyDescent="0.45">
      <c r="B63" s="108">
        <v>83</v>
      </c>
      <c r="C63" s="23">
        <v>44458</v>
      </c>
      <c r="D63" s="115">
        <v>0.46993055555503815</v>
      </c>
      <c r="E63" s="24" t="s">
        <v>54</v>
      </c>
      <c r="F63" s="25" t="s">
        <v>581</v>
      </c>
    </row>
    <row r="64" spans="2:8" x14ac:dyDescent="0.45">
      <c r="B64" s="108">
        <v>82</v>
      </c>
      <c r="C64" s="23">
        <v>44458</v>
      </c>
      <c r="D64" s="115">
        <v>0.42821759259095415</v>
      </c>
      <c r="E64" s="24" t="s">
        <v>54</v>
      </c>
      <c r="F64" s="25" t="s">
        <v>580</v>
      </c>
    </row>
    <row r="65" spans="2:6" x14ac:dyDescent="0.45">
      <c r="B65" s="108">
        <v>81</v>
      </c>
      <c r="C65" s="23">
        <v>44450</v>
      </c>
      <c r="D65" s="115">
        <v>0.47984953703416977</v>
      </c>
      <c r="E65" s="24" t="s">
        <v>54</v>
      </c>
      <c r="F65" s="25" t="s">
        <v>577</v>
      </c>
    </row>
    <row r="66" spans="2:6" x14ac:dyDescent="0.45">
      <c r="B66" s="108">
        <v>80</v>
      </c>
      <c r="C66" s="23">
        <v>44450</v>
      </c>
      <c r="D66" s="115">
        <v>0.40421296295971842</v>
      </c>
      <c r="E66" s="24" t="s">
        <v>54</v>
      </c>
      <c r="F66" s="25" t="s">
        <v>579</v>
      </c>
    </row>
    <row r="67" spans="2:6" x14ac:dyDescent="0.45">
      <c r="B67" s="108">
        <v>79</v>
      </c>
      <c r="C67" s="23">
        <v>44450</v>
      </c>
      <c r="D67" s="115">
        <v>0.39056712963065365</v>
      </c>
      <c r="E67" s="24" t="s">
        <v>54</v>
      </c>
      <c r="F67" s="25" t="s">
        <v>577</v>
      </c>
    </row>
    <row r="68" spans="2:6" x14ac:dyDescent="0.45">
      <c r="B68" s="108">
        <v>78</v>
      </c>
      <c r="C68" s="23">
        <v>44448</v>
      </c>
      <c r="D68" s="115">
        <v>0.52339120370015735</v>
      </c>
      <c r="E68" s="24" t="s">
        <v>54</v>
      </c>
      <c r="F68" s="25" t="s">
        <v>576</v>
      </c>
    </row>
    <row r="69" spans="2:6" x14ac:dyDescent="0.45">
      <c r="B69" s="108">
        <v>77</v>
      </c>
      <c r="C69" s="23">
        <v>44448</v>
      </c>
      <c r="D69" s="115">
        <v>0.43658564814541023</v>
      </c>
      <c r="E69" s="24" t="s">
        <v>54</v>
      </c>
      <c r="F69" s="25" t="s">
        <v>575</v>
      </c>
    </row>
    <row r="70" spans="2:6" x14ac:dyDescent="0.45">
      <c r="B70" s="108">
        <v>76</v>
      </c>
      <c r="C70" s="23">
        <v>44448</v>
      </c>
      <c r="D70" s="115">
        <v>0.37820601851854008</v>
      </c>
      <c r="E70" s="24" t="s">
        <v>54</v>
      </c>
      <c r="F70" s="25" t="s">
        <v>574</v>
      </c>
    </row>
    <row r="71" spans="2:6" x14ac:dyDescent="0.45">
      <c r="B71" s="108">
        <v>75</v>
      </c>
      <c r="C71" s="23">
        <v>44447</v>
      </c>
      <c r="D71" s="115">
        <v>0.79199074074131204</v>
      </c>
      <c r="E71" s="24" t="s">
        <v>54</v>
      </c>
      <c r="F71" s="26" t="s">
        <v>573</v>
      </c>
    </row>
    <row r="72" spans="2:6" x14ac:dyDescent="0.45">
      <c r="B72" s="108">
        <v>74</v>
      </c>
      <c r="C72" s="23">
        <v>44447</v>
      </c>
      <c r="D72" s="115">
        <v>0.38273148148437031</v>
      </c>
      <c r="E72" s="24" t="s">
        <v>54</v>
      </c>
      <c r="F72" s="25" t="s">
        <v>572</v>
      </c>
    </row>
    <row r="73" spans="2:6" x14ac:dyDescent="0.45">
      <c r="B73" s="108">
        <v>73</v>
      </c>
      <c r="C73" s="23">
        <v>44446</v>
      </c>
      <c r="D73" s="115">
        <v>0.57453703703504289</v>
      </c>
      <c r="E73" s="24" t="s">
        <v>54</v>
      </c>
      <c r="F73" s="25" t="s">
        <v>570</v>
      </c>
    </row>
    <row r="74" spans="2:6" x14ac:dyDescent="0.45">
      <c r="B74" s="108">
        <v>72</v>
      </c>
      <c r="C74" s="23">
        <v>44446</v>
      </c>
      <c r="D74" s="115">
        <v>0.474016203705105</v>
      </c>
      <c r="E74" s="24" t="s">
        <v>54</v>
      </c>
      <c r="F74" s="26" t="s">
        <v>569</v>
      </c>
    </row>
    <row r="75" spans="2:6" x14ac:dyDescent="0.45">
      <c r="B75" s="108">
        <v>71</v>
      </c>
      <c r="C75" s="23">
        <v>44445</v>
      </c>
      <c r="D75" s="115">
        <v>0.599050925928168</v>
      </c>
      <c r="E75" s="24" t="s">
        <v>54</v>
      </c>
      <c r="F75" s="25" t="s">
        <v>568</v>
      </c>
    </row>
    <row r="76" spans="2:6" x14ac:dyDescent="0.45">
      <c r="B76" s="108">
        <v>70</v>
      </c>
      <c r="C76" s="23">
        <v>44444</v>
      </c>
      <c r="D76" s="115">
        <v>0.35259259259328246</v>
      </c>
      <c r="E76" s="24" t="s">
        <v>54</v>
      </c>
      <c r="F76" s="25" t="s">
        <v>567</v>
      </c>
    </row>
    <row r="77" spans="2:6" x14ac:dyDescent="0.45">
      <c r="B77" s="108">
        <v>69</v>
      </c>
      <c r="C77" s="23">
        <v>44442</v>
      </c>
      <c r="D77" s="115">
        <v>0.38805555555882165</v>
      </c>
      <c r="E77" s="24" t="s">
        <v>54</v>
      </c>
      <c r="F77" s="25" t="s">
        <v>566</v>
      </c>
    </row>
    <row r="78" spans="2:6" x14ac:dyDescent="0.45">
      <c r="B78" s="108">
        <v>68</v>
      </c>
      <c r="C78" s="23">
        <v>44441</v>
      </c>
      <c r="D78" s="115">
        <v>0.77039351851999527</v>
      </c>
      <c r="E78" s="24" t="s">
        <v>54</v>
      </c>
      <c r="F78" s="25" t="s">
        <v>563</v>
      </c>
    </row>
    <row r="79" spans="2:6" x14ac:dyDescent="0.45">
      <c r="B79" s="108">
        <v>67</v>
      </c>
      <c r="C79" s="23">
        <v>44441</v>
      </c>
      <c r="D79" s="115">
        <v>0.73449074073869269</v>
      </c>
      <c r="E79" s="24" t="s">
        <v>54</v>
      </c>
      <c r="F79" s="25" t="s">
        <v>562</v>
      </c>
    </row>
    <row r="80" spans="2:6" x14ac:dyDescent="0.45">
      <c r="B80" s="108">
        <v>66</v>
      </c>
      <c r="C80" s="23">
        <v>44441</v>
      </c>
      <c r="D80" s="115">
        <v>0.40944444444176042</v>
      </c>
      <c r="E80" s="24" t="s">
        <v>54</v>
      </c>
      <c r="F80" s="25" t="s">
        <v>561</v>
      </c>
    </row>
    <row r="81" spans="2:6" x14ac:dyDescent="0.45">
      <c r="B81" s="108">
        <v>65</v>
      </c>
      <c r="C81" s="23">
        <v>44441</v>
      </c>
      <c r="D81" s="115">
        <v>0.39550925925868796</v>
      </c>
      <c r="E81" s="24" t="s">
        <v>54</v>
      </c>
      <c r="F81" s="25" t="s">
        <v>560</v>
      </c>
    </row>
    <row r="82" spans="2:6" x14ac:dyDescent="0.45">
      <c r="B82" s="108">
        <v>64</v>
      </c>
      <c r="C82" s="23">
        <v>44440</v>
      </c>
      <c r="D82" s="115">
        <v>0.75807870370044839</v>
      </c>
      <c r="E82" s="24" t="s">
        <v>54</v>
      </c>
      <c r="F82" s="25" t="s">
        <v>559</v>
      </c>
    </row>
    <row r="83" spans="2:6" x14ac:dyDescent="0.45">
      <c r="B83" s="108">
        <v>63</v>
      </c>
      <c r="C83" s="23">
        <v>44440</v>
      </c>
      <c r="D83" s="115">
        <v>0.69891203703446081</v>
      </c>
      <c r="E83" s="24" t="s">
        <v>54</v>
      </c>
      <c r="F83" s="25" t="s">
        <v>558</v>
      </c>
    </row>
    <row r="84" spans="2:6" x14ac:dyDescent="0.45">
      <c r="B84" s="108">
        <v>62</v>
      </c>
      <c r="C84" s="23">
        <v>44440</v>
      </c>
      <c r="D84" s="115">
        <v>0.67539351851883112</v>
      </c>
      <c r="E84" s="24" t="s">
        <v>54</v>
      </c>
      <c r="F84" s="25" t="s">
        <v>557</v>
      </c>
    </row>
    <row r="85" spans="2:6" x14ac:dyDescent="0.45">
      <c r="B85" s="108">
        <v>61</v>
      </c>
      <c r="C85" s="23">
        <v>44440</v>
      </c>
      <c r="D85" s="115">
        <v>0.64565972222044365</v>
      </c>
      <c r="E85" s="24" t="s">
        <v>54</v>
      </c>
      <c r="F85" s="25" t="s">
        <v>556</v>
      </c>
    </row>
    <row r="86" spans="2:6" x14ac:dyDescent="0.45">
      <c r="B86" s="108">
        <v>60</v>
      </c>
      <c r="C86" s="23">
        <v>44440</v>
      </c>
      <c r="D86" s="115">
        <v>0.64527777778130258</v>
      </c>
      <c r="E86" s="24" t="s">
        <v>54</v>
      </c>
      <c r="F86" s="25" t="s">
        <v>555</v>
      </c>
    </row>
    <row r="87" spans="2:6" x14ac:dyDescent="0.45">
      <c r="B87" s="108">
        <v>59</v>
      </c>
      <c r="C87" s="23">
        <v>44440</v>
      </c>
      <c r="D87" s="115">
        <v>0.44094907407270512</v>
      </c>
      <c r="E87" s="24" t="s">
        <v>54</v>
      </c>
      <c r="F87" s="25" t="s">
        <v>553</v>
      </c>
    </row>
    <row r="88" spans="2:6" x14ac:dyDescent="0.45">
      <c r="B88" s="108">
        <v>58</v>
      </c>
      <c r="C88" s="23">
        <v>44439</v>
      </c>
      <c r="D88" s="115">
        <v>0.41174768518249039</v>
      </c>
      <c r="E88" s="24" t="s">
        <v>54</v>
      </c>
      <c r="F88" s="25" t="s">
        <v>544</v>
      </c>
    </row>
    <row r="89" spans="2:6" x14ac:dyDescent="0.45">
      <c r="B89" s="108">
        <v>57</v>
      </c>
      <c r="C89" s="23">
        <v>44438</v>
      </c>
      <c r="D89" s="115">
        <v>0.81614583333430346</v>
      </c>
      <c r="E89" s="24" t="s">
        <v>54</v>
      </c>
      <c r="F89" s="25" t="s">
        <v>57</v>
      </c>
    </row>
    <row r="90" spans="2:6" x14ac:dyDescent="0.45">
      <c r="B90" s="108">
        <v>56</v>
      </c>
      <c r="C90" s="23">
        <v>44438</v>
      </c>
      <c r="D90" s="115">
        <v>0.77097222222073469</v>
      </c>
      <c r="E90" s="24" t="s">
        <v>54</v>
      </c>
      <c r="F90" s="25" t="s">
        <v>528</v>
      </c>
    </row>
    <row r="91" spans="2:6" x14ac:dyDescent="0.45">
      <c r="B91" s="108">
        <v>55</v>
      </c>
      <c r="C91" s="23">
        <v>44438</v>
      </c>
      <c r="D91" s="115">
        <v>0.5741319444423425</v>
      </c>
      <c r="E91" s="24" t="s">
        <v>54</v>
      </c>
      <c r="F91" s="25" t="s">
        <v>524</v>
      </c>
    </row>
    <row r="92" spans="2:6" x14ac:dyDescent="0.45">
      <c r="B92" s="108">
        <v>54</v>
      </c>
      <c r="C92" s="23">
        <v>44438</v>
      </c>
      <c r="D92" s="115">
        <v>0.32952546296291985</v>
      </c>
      <c r="E92" s="24" t="s">
        <v>54</v>
      </c>
      <c r="F92" s="25" t="s">
        <v>505</v>
      </c>
    </row>
    <row r="93" spans="2:6" x14ac:dyDescent="0.45">
      <c r="B93" s="108">
        <v>53</v>
      </c>
      <c r="C93" s="23">
        <v>44436</v>
      </c>
      <c r="D93" s="115">
        <v>0.65918981481809169</v>
      </c>
      <c r="E93" s="24" t="s">
        <v>54</v>
      </c>
      <c r="F93" s="25" t="s">
        <v>373</v>
      </c>
    </row>
    <row r="94" spans="2:6" x14ac:dyDescent="0.45">
      <c r="B94" s="108">
        <v>52</v>
      </c>
      <c r="C94" s="23">
        <v>44435</v>
      </c>
      <c r="D94" s="115">
        <v>0.85357638888672227</v>
      </c>
      <c r="E94" s="24" t="s">
        <v>54</v>
      </c>
      <c r="F94" s="26" t="s">
        <v>351</v>
      </c>
    </row>
    <row r="95" spans="2:6" x14ac:dyDescent="0.45">
      <c r="B95" s="108">
        <v>51</v>
      </c>
      <c r="C95" s="23">
        <v>44434</v>
      </c>
      <c r="D95" s="115">
        <v>0.80643518518627388</v>
      </c>
      <c r="E95" s="24" t="s">
        <v>54</v>
      </c>
      <c r="F95" s="25" t="s">
        <v>343</v>
      </c>
    </row>
    <row r="96" spans="2:6" x14ac:dyDescent="0.45">
      <c r="B96" s="108">
        <v>50</v>
      </c>
      <c r="C96" s="23">
        <v>44434</v>
      </c>
      <c r="D96" s="115">
        <v>0.80153935185080627</v>
      </c>
      <c r="E96" s="24" t="s">
        <v>54</v>
      </c>
      <c r="F96" s="25" t="s">
        <v>342</v>
      </c>
    </row>
    <row r="97" spans="2:6" x14ac:dyDescent="0.45">
      <c r="B97" s="108">
        <v>49</v>
      </c>
      <c r="C97" s="23">
        <v>44434</v>
      </c>
      <c r="D97" s="115">
        <v>0.77059027777431766</v>
      </c>
      <c r="E97" s="24" t="s">
        <v>54</v>
      </c>
      <c r="F97" s="25" t="s">
        <v>341</v>
      </c>
    </row>
    <row r="98" spans="2:6" x14ac:dyDescent="0.45">
      <c r="B98" s="108">
        <v>48</v>
      </c>
      <c r="C98" s="23">
        <v>44434</v>
      </c>
      <c r="D98" s="115">
        <v>0.57442129629635019</v>
      </c>
      <c r="E98" s="24" t="s">
        <v>54</v>
      </c>
      <c r="F98" s="26" t="s">
        <v>340</v>
      </c>
    </row>
    <row r="99" spans="2:6" x14ac:dyDescent="0.45">
      <c r="B99" s="108">
        <v>47</v>
      </c>
      <c r="C99" s="23">
        <v>44434</v>
      </c>
      <c r="D99" s="115">
        <v>0.57239583333284827</v>
      </c>
      <c r="E99" s="24" t="s">
        <v>54</v>
      </c>
      <c r="F99" s="25" t="s">
        <v>328</v>
      </c>
    </row>
    <row r="100" spans="2:6" x14ac:dyDescent="0.45">
      <c r="B100" s="108">
        <v>46</v>
      </c>
      <c r="C100" s="23">
        <v>44433</v>
      </c>
      <c r="D100" s="115">
        <v>1.0671296295186039E-2</v>
      </c>
      <c r="E100" s="24" t="s">
        <v>54</v>
      </c>
      <c r="F100" s="25" t="s">
        <v>309</v>
      </c>
    </row>
    <row r="101" spans="2:6" x14ac:dyDescent="0.45">
      <c r="B101" s="108">
        <v>45</v>
      </c>
      <c r="C101" s="23">
        <v>44432</v>
      </c>
      <c r="D101" s="115">
        <v>0.82049768518481869</v>
      </c>
      <c r="E101" s="24" t="s">
        <v>54</v>
      </c>
      <c r="F101" s="25" t="s">
        <v>301</v>
      </c>
    </row>
    <row r="102" spans="2:6" x14ac:dyDescent="0.45">
      <c r="B102" s="108">
        <v>44</v>
      </c>
      <c r="C102" s="23">
        <v>44432</v>
      </c>
      <c r="D102" s="115">
        <v>0.799525462964084</v>
      </c>
      <c r="E102" s="24" t="s">
        <v>54</v>
      </c>
      <c r="F102" s="26" t="s">
        <v>296</v>
      </c>
    </row>
    <row r="103" spans="2:6" x14ac:dyDescent="0.45">
      <c r="B103" s="108">
        <v>43</v>
      </c>
      <c r="C103" s="23">
        <v>44432</v>
      </c>
      <c r="D103" s="115">
        <v>0.43258101851824904</v>
      </c>
      <c r="E103" s="24" t="s">
        <v>54</v>
      </c>
      <c r="F103" s="25" t="s">
        <v>287</v>
      </c>
    </row>
    <row r="104" spans="2:6" x14ac:dyDescent="0.45">
      <c r="B104" s="108">
        <v>42</v>
      </c>
      <c r="C104" s="23">
        <v>44432</v>
      </c>
      <c r="D104" s="115">
        <v>0.40347222222044365</v>
      </c>
      <c r="E104" s="24" t="s">
        <v>54</v>
      </c>
      <c r="F104" s="25" t="s">
        <v>286</v>
      </c>
    </row>
    <row r="105" spans="2:6" x14ac:dyDescent="0.45">
      <c r="B105" s="108">
        <v>41</v>
      </c>
      <c r="C105" s="23">
        <v>44429</v>
      </c>
      <c r="D105" s="115">
        <v>0.79307870370394085</v>
      </c>
      <c r="E105" s="24" t="s">
        <v>54</v>
      </c>
      <c r="F105" s="25" t="s">
        <v>273</v>
      </c>
    </row>
    <row r="106" spans="2:6" x14ac:dyDescent="0.45">
      <c r="B106" s="108">
        <v>40</v>
      </c>
      <c r="C106" s="23">
        <v>44429</v>
      </c>
      <c r="D106" s="115">
        <v>0.49694444444321562</v>
      </c>
      <c r="E106" s="24" t="s">
        <v>54</v>
      </c>
      <c r="F106" s="25" t="s">
        <v>272</v>
      </c>
    </row>
    <row r="107" spans="2:6" x14ac:dyDescent="0.45">
      <c r="B107" s="108">
        <v>39</v>
      </c>
      <c r="C107" s="23">
        <v>44428</v>
      </c>
      <c r="D107" s="115">
        <v>0.52388888888526708</v>
      </c>
      <c r="E107" s="24" t="s">
        <v>54</v>
      </c>
      <c r="F107" s="25" t="s">
        <v>255</v>
      </c>
    </row>
    <row r="108" spans="2:6" x14ac:dyDescent="0.45">
      <c r="B108" s="108">
        <v>38</v>
      </c>
      <c r="C108" s="23">
        <v>44428</v>
      </c>
      <c r="D108" s="115">
        <v>0.37546296296204673</v>
      </c>
      <c r="E108" s="24" t="s">
        <v>54</v>
      </c>
      <c r="F108" s="25" t="s">
        <v>253</v>
      </c>
    </row>
    <row r="109" spans="2:6" x14ac:dyDescent="0.45">
      <c r="B109" s="108">
        <v>37</v>
      </c>
      <c r="C109" s="23">
        <v>44427</v>
      </c>
      <c r="D109" s="115">
        <v>0.80869212962716119</v>
      </c>
      <c r="E109" s="24" t="s">
        <v>54</v>
      </c>
      <c r="F109" s="25" t="s">
        <v>245</v>
      </c>
    </row>
    <row r="110" spans="2:6" x14ac:dyDescent="0.45">
      <c r="B110" s="108">
        <v>36</v>
      </c>
      <c r="C110" s="23">
        <v>44427</v>
      </c>
      <c r="D110" s="115">
        <v>0.74518518518743804</v>
      </c>
      <c r="E110" s="24" t="s">
        <v>54</v>
      </c>
      <c r="F110" s="25" t="s">
        <v>244</v>
      </c>
    </row>
    <row r="111" spans="2:6" x14ac:dyDescent="0.45">
      <c r="B111" s="108">
        <v>35</v>
      </c>
      <c r="C111" s="23">
        <v>44427</v>
      </c>
      <c r="D111" s="115">
        <v>0.51920138888817746</v>
      </c>
      <c r="E111" s="24" t="s">
        <v>54</v>
      </c>
      <c r="F111" s="25" t="s">
        <v>238</v>
      </c>
    </row>
    <row r="112" spans="2:6" x14ac:dyDescent="0.45">
      <c r="B112" s="108">
        <v>34</v>
      </c>
      <c r="C112" s="23">
        <v>44426</v>
      </c>
      <c r="D112" s="115">
        <v>0.84697916666482342</v>
      </c>
      <c r="E112" s="24" t="s">
        <v>54</v>
      </c>
      <c r="F112" s="25" t="s">
        <v>231</v>
      </c>
    </row>
    <row r="113" spans="2:6" x14ac:dyDescent="0.45">
      <c r="B113" s="108">
        <v>33</v>
      </c>
      <c r="C113" s="23">
        <v>44426</v>
      </c>
      <c r="D113" s="115">
        <v>0.84443287036992842</v>
      </c>
      <c r="E113" s="24" t="s">
        <v>54</v>
      </c>
      <c r="F113" s="25" t="s">
        <v>230</v>
      </c>
    </row>
    <row r="114" spans="2:6" x14ac:dyDescent="0.45">
      <c r="B114" s="108">
        <v>32</v>
      </c>
      <c r="C114" s="23">
        <v>44424</v>
      </c>
      <c r="D114" s="115">
        <v>0.93637731481430819</v>
      </c>
      <c r="E114" s="24" t="s">
        <v>54</v>
      </c>
      <c r="F114" s="26" t="s">
        <v>224</v>
      </c>
    </row>
    <row r="115" spans="2:6" x14ac:dyDescent="0.45">
      <c r="B115" s="108">
        <v>31</v>
      </c>
      <c r="C115" s="23">
        <v>44424</v>
      </c>
      <c r="D115" s="115">
        <v>0.49105324073752854</v>
      </c>
      <c r="E115" s="24" t="s">
        <v>54</v>
      </c>
      <c r="F115" s="25" t="s">
        <v>223</v>
      </c>
    </row>
    <row r="116" spans="2:6" x14ac:dyDescent="0.45">
      <c r="B116" s="108">
        <v>30</v>
      </c>
      <c r="C116" s="23">
        <v>44423</v>
      </c>
      <c r="D116" s="115">
        <v>0.49593750000349246</v>
      </c>
      <c r="E116" s="24" t="s">
        <v>54</v>
      </c>
      <c r="F116" s="25" t="s">
        <v>105</v>
      </c>
    </row>
    <row r="117" spans="2:6" x14ac:dyDescent="0.45">
      <c r="B117" s="108">
        <v>29</v>
      </c>
      <c r="C117" s="23">
        <v>44423</v>
      </c>
      <c r="D117" s="115">
        <v>0.437638888892252</v>
      </c>
      <c r="E117" s="24" t="s">
        <v>54</v>
      </c>
      <c r="F117" s="25" t="s">
        <v>55</v>
      </c>
    </row>
    <row r="118" spans="2:6" x14ac:dyDescent="0.45">
      <c r="B118" s="108">
        <v>28</v>
      </c>
      <c r="C118" s="23">
        <v>44423</v>
      </c>
      <c r="D118" s="115">
        <v>0.33465277777577285</v>
      </c>
      <c r="E118" s="24" t="s">
        <v>54</v>
      </c>
      <c r="F118" s="25" t="s">
        <v>56</v>
      </c>
    </row>
    <row r="119" spans="2:6" x14ac:dyDescent="0.45">
      <c r="B119" s="108">
        <v>27</v>
      </c>
      <c r="C119" s="23">
        <v>44421</v>
      </c>
      <c r="D119" s="115">
        <v>0.84150462962861639</v>
      </c>
      <c r="E119" s="24" t="s">
        <v>54</v>
      </c>
      <c r="F119" s="25" t="s">
        <v>57</v>
      </c>
    </row>
    <row r="120" spans="2:6" x14ac:dyDescent="0.45">
      <c r="B120" s="108">
        <v>26</v>
      </c>
      <c r="C120" s="23">
        <v>44421</v>
      </c>
      <c r="D120" s="115">
        <v>0.83098379629518604</v>
      </c>
      <c r="E120" s="24" t="s">
        <v>54</v>
      </c>
      <c r="F120" s="25" t="s">
        <v>58</v>
      </c>
    </row>
    <row r="121" spans="2:6" x14ac:dyDescent="0.45">
      <c r="B121" s="108">
        <v>25</v>
      </c>
      <c r="C121" s="23">
        <v>44421</v>
      </c>
      <c r="D121" s="115">
        <v>0.73097222221986158</v>
      </c>
      <c r="E121" s="24" t="s">
        <v>54</v>
      </c>
      <c r="F121" s="25" t="s">
        <v>59</v>
      </c>
    </row>
    <row r="122" spans="2:6" x14ac:dyDescent="0.45">
      <c r="B122" s="108">
        <v>24</v>
      </c>
      <c r="C122" s="23">
        <v>44421</v>
      </c>
      <c r="D122" s="115">
        <v>0.71106481481547235</v>
      </c>
      <c r="E122" s="24" t="s">
        <v>54</v>
      </c>
      <c r="F122" s="25" t="s">
        <v>60</v>
      </c>
    </row>
    <row r="123" spans="2:6" x14ac:dyDescent="0.45">
      <c r="B123" s="108">
        <v>23</v>
      </c>
      <c r="C123" s="23">
        <v>44420</v>
      </c>
      <c r="D123" s="115">
        <v>0.80428240740729962</v>
      </c>
      <c r="E123" s="24" t="s">
        <v>54</v>
      </c>
      <c r="F123" s="25" t="s">
        <v>61</v>
      </c>
    </row>
    <row r="124" spans="2:6" x14ac:dyDescent="0.45">
      <c r="B124" s="108">
        <v>22</v>
      </c>
      <c r="C124" s="23">
        <v>44420</v>
      </c>
      <c r="D124" s="115">
        <v>0.74781249999796273</v>
      </c>
      <c r="E124" s="24" t="s">
        <v>54</v>
      </c>
      <c r="F124" s="26" t="s">
        <v>62</v>
      </c>
    </row>
    <row r="125" spans="2:6" x14ac:dyDescent="0.45">
      <c r="B125" s="108">
        <v>21</v>
      </c>
      <c r="C125" s="23">
        <v>44419</v>
      </c>
      <c r="D125" s="115">
        <v>0.98854166666569654</v>
      </c>
      <c r="E125" s="24" t="s">
        <v>54</v>
      </c>
      <c r="F125" s="25" t="s">
        <v>63</v>
      </c>
    </row>
    <row r="126" spans="2:6" x14ac:dyDescent="0.45">
      <c r="B126" s="108">
        <v>20</v>
      </c>
      <c r="C126" s="23">
        <v>44419</v>
      </c>
      <c r="D126" s="115">
        <v>0.98135416666627862</v>
      </c>
      <c r="E126" s="24" t="s">
        <v>54</v>
      </c>
      <c r="F126" s="25" t="s">
        <v>64</v>
      </c>
    </row>
    <row r="127" spans="2:6" x14ac:dyDescent="0.45">
      <c r="B127" s="108">
        <v>19</v>
      </c>
      <c r="C127" s="23">
        <v>44419</v>
      </c>
      <c r="D127" s="115">
        <v>0.82271990740991896</v>
      </c>
      <c r="E127" s="24" t="s">
        <v>54</v>
      </c>
      <c r="F127" s="25" t="s">
        <v>65</v>
      </c>
    </row>
    <row r="128" spans="2:6" x14ac:dyDescent="0.45">
      <c r="B128" s="108">
        <v>18</v>
      </c>
      <c r="C128" s="23">
        <v>44419</v>
      </c>
      <c r="D128" s="115">
        <v>0.73975694444379769</v>
      </c>
      <c r="E128" s="24" t="s">
        <v>54</v>
      </c>
      <c r="F128" s="25" t="s">
        <v>66</v>
      </c>
    </row>
    <row r="129" spans="2:6" x14ac:dyDescent="0.45">
      <c r="B129" s="108">
        <v>17</v>
      </c>
      <c r="C129" s="23">
        <v>44419</v>
      </c>
      <c r="D129" s="115">
        <v>0.708356481482042</v>
      </c>
      <c r="E129" s="24" t="s">
        <v>54</v>
      </c>
      <c r="F129" s="25" t="s">
        <v>67</v>
      </c>
    </row>
    <row r="130" spans="2:6" x14ac:dyDescent="0.45">
      <c r="B130" s="108">
        <v>16</v>
      </c>
      <c r="C130" s="23">
        <v>44419</v>
      </c>
      <c r="D130" s="115">
        <v>0.51960648148087785</v>
      </c>
      <c r="E130" s="24" t="s">
        <v>54</v>
      </c>
      <c r="F130" s="25" t="s">
        <v>68</v>
      </c>
    </row>
    <row r="131" spans="2:6" x14ac:dyDescent="0.45">
      <c r="B131" s="108">
        <v>15</v>
      </c>
      <c r="C131" s="23">
        <v>44419</v>
      </c>
      <c r="D131" s="115">
        <v>0.49577546296495711</v>
      </c>
      <c r="E131" s="24" t="s">
        <v>54</v>
      </c>
      <c r="F131" s="26" t="s">
        <v>69</v>
      </c>
    </row>
    <row r="132" spans="2:6" x14ac:dyDescent="0.45">
      <c r="B132" s="108">
        <v>14</v>
      </c>
      <c r="C132" s="23">
        <v>44419</v>
      </c>
      <c r="D132" s="115">
        <v>0.49174768518423662</v>
      </c>
      <c r="E132" s="24" t="s">
        <v>54</v>
      </c>
      <c r="F132" s="25" t="s">
        <v>70</v>
      </c>
    </row>
    <row r="133" spans="2:6" x14ac:dyDescent="0.45">
      <c r="B133" s="108">
        <v>13</v>
      </c>
      <c r="C133" s="23">
        <v>44419</v>
      </c>
      <c r="D133" s="115">
        <v>0.49034722222131677</v>
      </c>
      <c r="E133" s="24" t="s">
        <v>54</v>
      </c>
      <c r="F133" s="25" t="s">
        <v>71</v>
      </c>
    </row>
    <row r="134" spans="2:6" x14ac:dyDescent="0.45">
      <c r="B134" s="108">
        <v>12</v>
      </c>
      <c r="C134" s="23">
        <v>44419</v>
      </c>
      <c r="D134" s="115">
        <v>0.48190972222073469</v>
      </c>
      <c r="E134" s="24" t="s">
        <v>54</v>
      </c>
      <c r="F134" s="25" t="s">
        <v>72</v>
      </c>
    </row>
    <row r="135" spans="2:6" x14ac:dyDescent="0.45">
      <c r="B135" s="108">
        <v>11</v>
      </c>
      <c r="C135" s="23">
        <v>44418</v>
      </c>
      <c r="D135" s="115">
        <v>0.95467592592467554</v>
      </c>
      <c r="E135" s="24" t="s">
        <v>54</v>
      </c>
      <c r="F135" s="26" t="s">
        <v>73</v>
      </c>
    </row>
    <row r="136" spans="2:6" x14ac:dyDescent="0.45">
      <c r="B136" s="108">
        <v>10</v>
      </c>
      <c r="C136" s="23">
        <v>44418</v>
      </c>
      <c r="D136" s="115">
        <v>0.73436342592322035</v>
      </c>
      <c r="E136" s="24" t="s">
        <v>54</v>
      </c>
      <c r="F136" s="26" t="s">
        <v>74</v>
      </c>
    </row>
    <row r="137" spans="2:6" x14ac:dyDescent="0.45">
      <c r="B137" s="108">
        <v>9</v>
      </c>
      <c r="C137" s="23">
        <v>44417</v>
      </c>
      <c r="D137" s="115">
        <v>0.54605324073781958</v>
      </c>
      <c r="E137" s="24" t="s">
        <v>54</v>
      </c>
      <c r="F137" s="25" t="s">
        <v>75</v>
      </c>
    </row>
    <row r="138" spans="2:6" x14ac:dyDescent="0.45">
      <c r="B138" s="108">
        <v>8</v>
      </c>
      <c r="C138" s="23">
        <v>44416</v>
      </c>
      <c r="D138" s="115">
        <v>0.54939814814861165</v>
      </c>
      <c r="E138" s="24" t="s">
        <v>54</v>
      </c>
      <c r="F138" s="25" t="s">
        <v>76</v>
      </c>
    </row>
    <row r="139" spans="2:6" x14ac:dyDescent="0.45">
      <c r="B139" s="108">
        <v>7</v>
      </c>
      <c r="C139" s="23">
        <v>44415</v>
      </c>
      <c r="D139" s="115">
        <v>0.96137731481576338</v>
      </c>
      <c r="E139" s="24" t="s">
        <v>54</v>
      </c>
      <c r="F139" s="25" t="s">
        <v>77</v>
      </c>
    </row>
    <row r="140" spans="2:6" x14ac:dyDescent="0.45">
      <c r="B140" s="108">
        <v>6</v>
      </c>
      <c r="C140" s="23">
        <v>44414</v>
      </c>
      <c r="D140" s="115">
        <v>0.66607638888672227</v>
      </c>
      <c r="E140" s="24" t="s">
        <v>54</v>
      </c>
      <c r="F140" s="26" t="s">
        <v>78</v>
      </c>
    </row>
    <row r="141" spans="2:6" x14ac:dyDescent="0.45">
      <c r="B141" s="108">
        <v>5</v>
      </c>
      <c r="C141" s="23">
        <v>44412</v>
      </c>
      <c r="D141" s="115">
        <v>0.34912037036701804</v>
      </c>
      <c r="E141" s="24" t="s">
        <v>54</v>
      </c>
      <c r="F141" s="26" t="s">
        <v>79</v>
      </c>
    </row>
    <row r="142" spans="2:6" x14ac:dyDescent="0.45">
      <c r="B142" s="108">
        <v>4</v>
      </c>
      <c r="C142" s="23">
        <v>44411</v>
      </c>
      <c r="D142" s="115">
        <v>0.37682870370190358</v>
      </c>
      <c r="E142" s="24" t="s">
        <v>54</v>
      </c>
      <c r="F142" s="25" t="s">
        <v>80</v>
      </c>
    </row>
    <row r="143" spans="2:6" x14ac:dyDescent="0.45">
      <c r="B143" s="108">
        <v>3</v>
      </c>
      <c r="C143" s="23">
        <v>44406</v>
      </c>
      <c r="D143" s="115">
        <v>0.59842592592758592</v>
      </c>
      <c r="E143" s="24" t="s">
        <v>54</v>
      </c>
      <c r="F143" s="25" t="s">
        <v>81</v>
      </c>
    </row>
    <row r="144" spans="2:6" x14ac:dyDescent="0.45">
      <c r="B144" s="108">
        <v>2</v>
      </c>
      <c r="C144" s="23">
        <v>44406</v>
      </c>
      <c r="D144" s="115">
        <v>0.57677083333692281</v>
      </c>
      <c r="E144" s="24" t="s">
        <v>54</v>
      </c>
      <c r="F144" s="26" t="s">
        <v>82</v>
      </c>
    </row>
    <row r="145" spans="2:6" x14ac:dyDescent="0.45">
      <c r="B145" s="27">
        <v>1</v>
      </c>
      <c r="C145" s="28">
        <v>44400</v>
      </c>
      <c r="D145" s="116">
        <v>0.58872685184906004</v>
      </c>
      <c r="E145" s="29" t="s">
        <v>54</v>
      </c>
      <c r="F145"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106</vt:i4>
      </vt:variant>
    </vt:vector>
  </HeadingPairs>
  <TitlesOfParts>
    <vt:vector size="124" baseType="lpstr">
      <vt:lpstr>Demo</vt:lpstr>
      <vt:lpstr>Col-by-col</vt:lpstr>
      <vt:lpstr>Test</vt:lpstr>
      <vt:lpstr>HiddenSheet</vt:lpstr>
      <vt:lpstr>TestResults</vt:lpstr>
      <vt:lpstr>Performance</vt:lpstr>
      <vt:lpstr>Performance (2)</vt:lpstr>
      <vt:lpstr>Performance (3)</vt:lpstr>
      <vt:lpstr>Performance (4)</vt:lpstr>
      <vt:lpstr>Performance (5)</vt:lpstr>
      <vt:lpstr>Performance (6)</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(5)'!JuliaResultsFile</vt:lpstr>
      <vt:lpstr>'Performance (6)'!JuliaResultsFile</vt:lpstr>
      <vt:lpstr>Test!NumFailed</vt:lpstr>
      <vt:lpstr>Test!NumPassed</vt:lpstr>
      <vt:lpstr>Test!NumSkipped</vt:lpstr>
      <vt:lpstr>Performance!ParserNames</vt:lpstr>
      <vt:lpstr>'Performance (4)'!ParserNames</vt:lpstr>
      <vt:lpstr>'Performance (5)'!ParserNames</vt:lpstr>
      <vt:lpstr>'Performance (6)'!ParserNames</vt:lpstr>
      <vt:lpstr>Performance!PasteResultsHere1</vt:lpstr>
      <vt:lpstr>'Performance (2)'!PasteResultsHere1</vt:lpstr>
      <vt:lpstr>'Performance (3)'!PasteResultsHere1</vt:lpstr>
      <vt:lpstr>'Performance (4)'!PasteResultsHere1</vt:lpstr>
      <vt:lpstr>'Performance (5)'!PasteResultsHere1</vt:lpstr>
      <vt:lpstr>'Performance (6)'!PasteResultsHere1</vt:lpstr>
      <vt:lpstr>Performance!PasteResultsHere2</vt:lpstr>
      <vt:lpstr>'Performance (2)'!PasteResultsHere2</vt:lpstr>
      <vt:lpstr>'Performance (3)'!PasteResultsHere2</vt:lpstr>
      <vt:lpstr>'Performance (4)'!PasteResultsHere2</vt:lpstr>
      <vt:lpstr>'Performance (5)'!PasteResultsHere2</vt:lpstr>
      <vt:lpstr>Performance!PasteResultsHere3</vt:lpstr>
      <vt:lpstr>'Performance (2)'!PasteResultsHere3</vt:lpstr>
      <vt:lpstr>'Performance (3)'!PasteResultsHere3</vt:lpstr>
      <vt:lpstr>'Performance (4)'!PasteResultsHere3</vt:lpstr>
      <vt:lpstr>'Performance (5)'!PasteResultsHere3</vt:lpstr>
      <vt:lpstr>Performance!PasteResultsHere4</vt:lpstr>
      <vt:lpstr>'Performance (2)'!PasteResultsHere4</vt:lpstr>
      <vt:lpstr>'Performance (3)'!PasteResultsHere4</vt:lpstr>
      <vt:lpstr>'Performance (4)'!PasteResultsHere4</vt:lpstr>
      <vt:lpstr>'Performance (5)'!PasteResultsHere4</vt:lpstr>
      <vt:lpstr>Performance!PasteResultsHere5</vt:lpstr>
      <vt:lpstr>'Performance (2)'!PasteResultsHere5</vt:lpstr>
      <vt:lpstr>'Performance (3)'!PasteResultsHere5</vt:lpstr>
      <vt:lpstr>'Performance (4)'!PasteResultsHere5</vt:lpstr>
      <vt:lpstr>'Performance (5)'!PasteResultsHere5</vt:lpstr>
      <vt:lpstr>Performance!PasteResultsHere6</vt:lpstr>
      <vt:lpstr>'Performance (2)'!PasteResultsHere6</vt:lpstr>
      <vt:lpstr>'Performance (3)'!PasteResultsHere6</vt:lpstr>
      <vt:lpstr>'Performance (4)'!PasteResultsHere6</vt:lpstr>
      <vt:lpstr>'Performance (5)'!PasteResultsHere6</vt:lpstr>
      <vt:lpstr>Performance!PasteResultsHere7</vt:lpstr>
      <vt:lpstr>'Performance (2)'!PasteResultsHere7</vt:lpstr>
      <vt:lpstr>'Performance (3)'!PasteResultsHere7</vt:lpstr>
      <vt:lpstr>'Performance (4)'!PasteResultsHere7</vt:lpstr>
      <vt:lpstr>'Performance (5)'!PasteResultsHere7</vt:lpstr>
      <vt:lpstr>Demo!QuoteAllStrings</vt:lpstr>
      <vt:lpstr>Test!RowNo</vt:lpstr>
      <vt:lpstr>Performance!rxNoNo</vt:lpstr>
      <vt:lpstr>'Performance (2)'!rxNoNo</vt:lpstr>
      <vt:lpstr>'Performance (3)'!rxNoNo</vt:lpstr>
      <vt:lpstr>'Performance (4)'!rxNoNo</vt:lpstr>
      <vt:lpstr>'Performance (5)'!rxNoNo</vt:lpstr>
      <vt:lpstr>'Performance (6)'!rxNoNo</vt:lpstr>
      <vt:lpstr>rxNoNo</vt:lpstr>
      <vt:lpstr>Performance!rxNoYes</vt:lpstr>
      <vt:lpstr>'Performance (2)'!rxNoYes</vt:lpstr>
      <vt:lpstr>'Performance (3)'!rxNoYes</vt:lpstr>
      <vt:lpstr>'Performance (4)'!rxNoYes</vt:lpstr>
      <vt:lpstr>'Performance (5)'!rxNoYes</vt:lpstr>
      <vt:lpstr>'Performance (6)'!rxNoYes</vt:lpstr>
      <vt:lpstr>rxNoYes</vt:lpstr>
      <vt:lpstr>Performance!rxYesNo</vt:lpstr>
      <vt:lpstr>'Performance (2)'!rxYesNo</vt:lpstr>
      <vt:lpstr>'Performance (3)'!rxYesNo</vt:lpstr>
      <vt:lpstr>'Performance (4)'!rxYesNo</vt:lpstr>
      <vt:lpstr>'Performance (5)'!rxYesNo</vt:lpstr>
      <vt:lpstr>'Performance (6)'!rxYesNo</vt:lpstr>
      <vt:lpstr>rxYesNo</vt:lpstr>
      <vt:lpstr>Performance!rxYesYes</vt:lpstr>
      <vt:lpstr>'Performance (2)'!rxYesYes</vt:lpstr>
      <vt:lpstr>'Performance (3)'!rxYesYes</vt:lpstr>
      <vt:lpstr>'Performance (4)'!rxYesYes</vt:lpstr>
      <vt:lpstr>'Performance (5)'!rxYesYes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(5)'!TimeStamp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2021-10-14T07:27:34Z</dcterms:modified>
</cp:coreProperties>
</file>