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AAC953E6-F740-485C-A384-D09282D10878}"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r:id="rId13"/>
    <sheet name="RegExp" sheetId="11" r:id="rId14"/>
    <sheet name="GIF" sheetId="38" r:id="rId15"/>
    <sheet name="GIF2" sheetId="37" r:id="rId16"/>
    <sheet name="GIF3" sheetId="39" r:id="rId17"/>
    <sheet name="NotRFC4180" sheetId="42" r:id="rId18"/>
    <sheet name="CSVWriteTests" sheetId="50" r:id="rId19"/>
    <sheet name="Audit" sheetId="3" r:id="rId20"/>
    <sheet name="Notes" sheetId="49" state="hidden" r:id="rId21"/>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7">NotRFC4180!$B$16</definedName>
    <definedName name="CSVContents" localSheetId="0">Demo!$E$13</definedName>
    <definedName name="Data" localSheetId="18">CSVWriteTests!$B$7:$C$9</definedName>
    <definedName name="Data" localSheetId="0">Demo!$B$13:$C$52</definedName>
    <definedName name="Data2" localSheetId="18">CSVWriteTests!$B$12:$C$13</definedName>
    <definedName name="Data3" localSheetId="18">CSVWriteTests!$B$16:$C$19</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9">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3">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3">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3">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3">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5" i="4" l="1" a="1"/>
  <c r="AA15" i="4"/>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F5" i="50" l="1"/>
  <c r="Q8" i="50" a="1"/>
  <c r="Q8" i="50"/>
  <c r="O52" i="50" a="1"/>
  <c r="O52" i="50"/>
  <c r="O46" i="50" a="1"/>
  <c r="O46" i="50"/>
  <c r="O51" i="50" a="1"/>
  <c r="O51" i="50"/>
  <c r="J50" i="50"/>
  <c r="J49" i="50"/>
  <c r="O48" i="50" a="1"/>
  <c r="O47" i="50" a="1"/>
  <c r="O43" i="50" a="1"/>
  <c r="O49" i="50" a="1"/>
  <c r="O50" i="50" a="1"/>
  <c r="O50" i="50" l="1"/>
  <c r="O49" i="50"/>
  <c r="O47" i="50"/>
  <c r="O48" i="50"/>
  <c r="O43" i="50"/>
  <c r="C19" i="50"/>
  <c r="B19" i="50"/>
  <c r="C18" i="50"/>
  <c r="N35" i="50"/>
  <c r="N34" i="50"/>
  <c r="O39" i="50" a="1"/>
  <c r="O10" i="50" a="1"/>
  <c r="O14" i="50" a="1"/>
  <c r="O8" i="50" a="1"/>
  <c r="O25" i="50" a="1"/>
  <c r="O12" i="50" a="1"/>
  <c r="O17" i="50" a="1"/>
  <c r="O16" i="50" a="1"/>
  <c r="O33" i="50" a="1"/>
  <c r="O20" i="50" a="1"/>
  <c r="O26" i="50" a="1"/>
  <c r="O19" i="50" a="1"/>
  <c r="O24" i="50" a="1"/>
  <c r="O42" i="50" a="1"/>
  <c r="O30" i="50" a="1"/>
  <c r="O23" i="50" a="1"/>
  <c r="O27" i="50" a="1"/>
  <c r="O13" i="50" a="1"/>
  <c r="O44" i="50" a="1"/>
  <c r="O45" i="50" a="1"/>
  <c r="O40" i="50" a="1"/>
  <c r="O34" i="50" a="1"/>
  <c r="O31" i="50" a="1"/>
  <c r="O35" i="50" a="1"/>
  <c r="O29" i="50" a="1"/>
  <c r="O9" i="50" a="1"/>
  <c r="O38" i="50" a="1"/>
  <c r="O32" i="50" a="1"/>
  <c r="O28" i="50" a="1"/>
  <c r="O36" i="50" a="1"/>
  <c r="O21" i="50" a="1"/>
  <c r="O18" i="50" a="1"/>
  <c r="O37" i="50" a="1"/>
  <c r="O22" i="50" a="1"/>
  <c r="O11" i="50" a="1"/>
  <c r="O41" i="50" a="1"/>
  <c r="O15" i="50" a="1"/>
  <c r="O45" i="50" l="1"/>
  <c r="O44" i="50"/>
  <c r="O42" i="50"/>
  <c r="O41" i="50"/>
  <c r="O40" i="50"/>
  <c r="O29" i="50"/>
  <c r="O13" i="50"/>
  <c r="O24" i="50"/>
  <c r="O20" i="50"/>
  <c r="O16" i="50"/>
  <c r="O12" i="50"/>
  <c r="O21" i="50"/>
  <c r="O32" i="50"/>
  <c r="O35" i="50"/>
  <c r="O27" i="50"/>
  <c r="O19" i="50"/>
  <c r="O11" i="50"/>
  <c r="O37" i="50"/>
  <c r="O25" i="50"/>
  <c r="O36" i="50"/>
  <c r="O39" i="50"/>
  <c r="O31" i="50"/>
  <c r="O23" i="50"/>
  <c r="O15" i="50"/>
  <c r="O33" i="50"/>
  <c r="O17" i="50"/>
  <c r="O8" i="50"/>
  <c r="O28" i="50"/>
  <c r="O38" i="50"/>
  <c r="O34" i="50"/>
  <c r="O30" i="50"/>
  <c r="O26" i="50"/>
  <c r="O22" i="50"/>
  <c r="O18" i="50"/>
  <c r="O14" i="50"/>
  <c r="O10" i="50"/>
  <c r="O9" i="50"/>
  <c r="I168" i="51" l="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V8" i="4" l="1"/>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42" i="4" a="1"/>
  <c r="B40" i="4" a="1"/>
  <c r="B161" i="4" a="1"/>
  <c r="B101" i="4" a="1"/>
  <c r="B16" i="4" a="1"/>
  <c r="B50" i="4" a="1"/>
  <c r="B90" i="4" a="1"/>
  <c r="Y15" i="4" a="1"/>
  <c r="B172" i="4" a="1"/>
  <c r="B45" i="4" a="1"/>
  <c r="B171" i="4" a="1"/>
  <c r="B174" i="4" a="1"/>
  <c r="B51" i="4" a="1"/>
  <c r="B165" i="4" a="1"/>
  <c r="B31" i="4" a="1"/>
  <c r="B18" i="4" a="1"/>
  <c r="B133" i="4" a="1"/>
  <c r="B233" i="4" a="1"/>
  <c r="B30" i="4" a="1"/>
  <c r="B41" i="4" a="1"/>
  <c r="B134" i="4" a="1"/>
  <c r="B75" i="4" a="1"/>
  <c r="B21" i="4" a="1"/>
  <c r="B74" i="4" a="1"/>
  <c r="B130" i="4" a="1"/>
  <c r="B198" i="4" a="1"/>
  <c r="B227" i="4" a="1"/>
  <c r="B65" i="4" a="1"/>
  <c r="B136" i="4" a="1"/>
  <c r="B54" i="4" a="1"/>
  <c r="B66" i="4" a="1"/>
  <c r="B26" i="4" a="1"/>
  <c r="B115" i="4" a="1"/>
  <c r="B164" i="4" a="1"/>
  <c r="B120" i="4" a="1"/>
  <c r="B183" i="4" a="1"/>
  <c r="B127" i="4" a="1"/>
  <c r="B73" i="4" a="1"/>
  <c r="B218" i="4" a="1"/>
  <c r="B19" i="4" a="1"/>
  <c r="B113" i="4" a="1"/>
  <c r="B58" i="4" a="1"/>
  <c r="B63" i="4" a="1"/>
  <c r="B78" i="4" a="1"/>
  <c r="B25" i="4" a="1"/>
  <c r="B39" i="4" a="1"/>
  <c r="B175" i="4" a="1"/>
  <c r="B155" i="4" a="1"/>
  <c r="B207" i="4" a="1"/>
  <c r="B201" i="4" a="1"/>
  <c r="B106" i="4" a="1"/>
  <c r="B231" i="4" a="1"/>
  <c r="B99" i="4" a="1"/>
  <c r="B96" i="4" a="1"/>
  <c r="B150" i="4" a="1"/>
  <c r="B159" i="4" a="1"/>
  <c r="B225" i="4" a="1"/>
  <c r="B122" i="4" a="1"/>
  <c r="B60" i="4" a="1"/>
  <c r="B71" i="4" a="1"/>
  <c r="B156" i="4" a="1"/>
  <c r="B17" i="4" a="1"/>
  <c r="B85" i="4" a="1"/>
  <c r="B107" i="4" a="1"/>
  <c r="B205" i="4" a="1"/>
  <c r="B112" i="4" a="1"/>
  <c r="B24" i="4" a="1"/>
  <c r="B117" i="4" a="1"/>
  <c r="B181" i="4" a="1"/>
  <c r="B162" i="4" a="1"/>
  <c r="B67" i="4" a="1"/>
  <c r="B178" i="4" a="1"/>
  <c r="B49" i="4" a="1"/>
  <c r="B189" i="4" a="1"/>
  <c r="B23" i="4" a="1"/>
  <c r="B194" i="4" a="1"/>
  <c r="B124" i="4" a="1"/>
  <c r="B209" i="4" a="1"/>
  <c r="B219" i="4" a="1"/>
  <c r="B110" i="4" a="1"/>
  <c r="B139" i="4" a="1"/>
  <c r="B131" i="4" a="1"/>
  <c r="B214" i="4" a="1"/>
  <c r="B200" i="4" a="1"/>
  <c r="B236" i="4" a="1"/>
  <c r="B84" i="4" a="1"/>
  <c r="B190" i="4" a="1"/>
  <c r="B163" i="4" a="1"/>
  <c r="B213" i="4" a="1"/>
  <c r="B226" i="4" a="1"/>
  <c r="B59" i="4" a="1"/>
  <c r="B148" i="4" a="1"/>
  <c r="B135" i="4" a="1"/>
  <c r="B168" i="4" a="1"/>
  <c r="B144" i="4" a="1"/>
  <c r="B146" i="4" a="1"/>
  <c r="B76" i="4" a="1"/>
  <c r="B191" i="4" a="1"/>
  <c r="B193" i="4" a="1"/>
  <c r="B93" i="4" a="1"/>
  <c r="B116" i="4" a="1"/>
  <c r="B100" i="4" a="1"/>
  <c r="B187" i="4" a="1"/>
  <c r="B204" i="4" a="1"/>
  <c r="B212" i="4" a="1"/>
  <c r="B68" i="4" a="1"/>
  <c r="B153" i="4" a="1"/>
  <c r="B137" i="4" a="1"/>
  <c r="B152" i="4" a="1"/>
  <c r="B238" i="4" a="1"/>
  <c r="B151" i="4" a="1"/>
  <c r="B33" i="4" a="1"/>
  <c r="B140" i="4" a="1"/>
  <c r="B167" i="4" a="1"/>
  <c r="B62" i="4" a="1"/>
  <c r="B224" i="4" a="1"/>
  <c r="B29" i="4" a="1"/>
  <c r="B55" i="4" a="1"/>
  <c r="B241" i="4" a="1"/>
  <c r="B157" i="4" a="1"/>
  <c r="B94" i="4" a="1"/>
  <c r="B186" i="4" a="1"/>
  <c r="B237" i="4" a="1"/>
  <c r="B53" i="4" a="1"/>
  <c r="B118" i="4" a="1"/>
  <c r="B169" i="4" a="1"/>
  <c r="B179" i="4" a="1"/>
  <c r="B199" i="4" a="1"/>
  <c r="B35" i="4" a="1"/>
  <c r="B72" i="4" a="1"/>
  <c r="B132" i="4" a="1"/>
  <c r="B103" i="4" a="1"/>
  <c r="B102" i="4" a="1"/>
  <c r="B111" i="4" a="1"/>
  <c r="B79" i="4" a="1"/>
  <c r="B36" i="4" a="1"/>
  <c r="B64" i="4" a="1"/>
  <c r="B88" i="4" a="1"/>
  <c r="B109" i="4" a="1"/>
  <c r="B123" i="4" a="1"/>
  <c r="B105" i="4" a="1"/>
  <c r="B80" i="4" a="1"/>
  <c r="B48" i="4" a="1"/>
  <c r="B170" i="4" a="1"/>
  <c r="B56" i="4" a="1"/>
  <c r="B87" i="4" a="1"/>
  <c r="B145" i="4" a="1"/>
  <c r="B142" i="4" a="1"/>
  <c r="B69" i="4" a="1"/>
  <c r="B97" i="4" a="1"/>
  <c r="B138" i="4" a="1"/>
  <c r="B95" i="4" a="1"/>
  <c r="B240" i="4" a="1"/>
  <c r="B34" i="4" a="1"/>
  <c r="B128" i="4" a="1"/>
  <c r="B86" i="4" a="1"/>
  <c r="B185" i="4" a="1"/>
  <c r="B232" i="4" a="1"/>
  <c r="B98" i="4" a="1"/>
  <c r="B129" i="4" a="1"/>
  <c r="B147" i="4" a="1"/>
  <c r="B61" i="4" a="1"/>
  <c r="B119" i="4" a="1"/>
  <c r="B229" i="4" a="1"/>
  <c r="B22" i="4" a="1"/>
  <c r="B180" i="4" a="1"/>
  <c r="B196" i="4" a="1"/>
  <c r="B177" i="4" a="1"/>
  <c r="B91" i="4" a="1"/>
  <c r="B228" i="4" a="1"/>
  <c r="B210" i="4" a="1"/>
  <c r="B15" i="4" a="1"/>
  <c r="B27" i="4" a="1"/>
  <c r="B121" i="4" a="1"/>
  <c r="B154" i="4" a="1"/>
  <c r="B197" i="4" a="1"/>
  <c r="B28" i="4" a="1"/>
  <c r="B149" i="4" a="1"/>
  <c r="B126" i="4" a="1"/>
  <c r="B160" i="4" a="1"/>
  <c r="B166" i="4" a="1"/>
  <c r="B44" i="4" a="1"/>
  <c r="B217" i="4" a="1"/>
  <c r="B216" i="4" a="1"/>
  <c r="B81" i="4" a="1"/>
  <c r="B125" i="4" a="1"/>
  <c r="B188" i="4" a="1"/>
  <c r="B206" i="4" a="1"/>
  <c r="B141" i="4" a="1"/>
  <c r="B89" i="4" a="1"/>
  <c r="B47" i="4" a="1"/>
  <c r="B176" i="4" a="1"/>
  <c r="B20" i="4" a="1"/>
  <c r="B46" i="4" a="1"/>
  <c r="B143" i="4" a="1"/>
  <c r="B52" i="4" a="1"/>
  <c r="B37" i="4" a="1"/>
  <c r="B215" i="4" a="1"/>
  <c r="B182" i="4" a="1"/>
  <c r="B211" i="4" a="1"/>
  <c r="B208" i="4" a="1"/>
  <c r="B83" i="4" a="1"/>
  <c r="B70" i="4" a="1"/>
  <c r="B77" i="4" a="1"/>
  <c r="B32" i="4" a="1"/>
  <c r="B92" i="4" a="1"/>
  <c r="B223" i="4" a="1"/>
  <c r="B108" i="4" a="1"/>
  <c r="B43" i="4" a="1"/>
  <c r="B173" i="4" a="1"/>
  <c r="B104" i="4" a="1"/>
  <c r="B114" i="4" a="1"/>
  <c r="B158" i="4" a="1"/>
  <c r="B82" i="4" a="1"/>
  <c r="B235" i="4" a="1"/>
  <c r="B38" i="4" a="1"/>
  <c r="B57" i="4" a="1"/>
  <c r="Y15" i="4" l="1"/>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<sst xmlns="http://schemas.openxmlformats.org/spreadsheetml/2006/main" count="4362" uniqueCount="1085">
  <si>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</si>
  <si>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</si>
  <si>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</si>
  <si>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</si>
  <si>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</si>
  <si>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</si>
  <si>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</si>
  <si>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</si>
  <si>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</si>
  <si>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</si>
  <si>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</si>
  <si>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</si>
  <si>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</si>
  <si>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</si>
  <si>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</si>
  <si>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</si>
  <si>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</si>
  <si>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</si>
  <si>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</si>
  <si>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</si>
  <si>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</si>
  <si>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</si>
  <si>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</si>
  <si>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</si>
  <si>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</si>
  <si>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</si>
  <si>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</si>
  <si>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</si>
  <si>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</si>
  <si>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</si>
  <si>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</si>
  <si>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</si>
  <si>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</si>
  <si>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</si>
  <si>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</si>
  <si>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</si>
  <si>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</si>
  <si>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</si>
  <si>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</si>
  <si>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</si>
  <si>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</si>
  <si>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</si>
  <si>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</si>
  <si>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</si>
  <si>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</si>
  <si>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</si>
  <si>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</si>
  <si>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</si>
  <si>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</si>
  <si>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</si>
  <si>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</si>
  <si>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</si>
  <si>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</si>
  <si>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</si>
  <si>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</si>
  <si>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</si>
  <si>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</si>
  <si>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</si>
  <si>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</si>
  <si>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</si>
  <si>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</si>
  <si>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</si>
  <si>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</si>
  <si>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</si>
  <si>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</si>
  <si>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</si>
  <si>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</si>
  <si>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</si>
  <si>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</si>
  <si>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</si>
  <si>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</si>
  <si>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</si>
  <si>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</si>
  <si>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</si>
  <si>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</si>
  <si>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</si>
  <si>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</si>
  <si>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</si>
  <si>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</si>
  <si>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</si>
  <si>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</si>
  <si>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</si>
  <si>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</si>
  <si>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</si>
  <si>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</si>
  <si>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</si>
  <si>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</si>
  <si>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</si>
  <si>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</si>
  <si>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</si>
  <si>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</si>
  <si>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</si>
  <si>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</si>
  <si>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</si>
  <si>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</si>
  <si>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</si>
  <si>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</si>
  <si>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</si>
  <si>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</si>
  <si>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</si>
  <si>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</si>
  <si>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</si>
  <si>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</si>
  <si>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</si>
  <si>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</si>
  <si>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</si>
  <si>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</si>
  <si>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</si>
  <si>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</si>
  <si>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</si>
  <si>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</si>
  <si>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</si>
  <si>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</si>
  <si>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</si>
  <si>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</si>
  <si>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</si>
  <si>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</si>
  <si>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</si>
  <si>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</si>
  <si>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</si>
  <si>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</si>
  <si>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</si>
  <si>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</si>
  <si>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</si>
  <si>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</si>
  <si>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</si>
  <si>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</si>
  <si>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</si>
  <si>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</si>
  <si>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</si>
  <si>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</si>
  <si>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</si>
  <si>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</si>
  <si>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</si>
  <si>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</si>
  <si>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</si>
  <si>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</si>
  <si>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</si>
  <si>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</si>
  <si>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</si>
  <si>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</si>
  <si>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</si>
  <si>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</si>
  <si>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</si>
  <si>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</si>
  <si>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</si>
  <si>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</si>
  <si>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</si>
  <si>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</si>
  <si>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</si>
  <si>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</si>
  <si>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</si>
  <si>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</si>
  <si>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</si>
  <si>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</si>
  <si>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</si>
  <si>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</si>
  <si>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</si>
  <si>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</si>
  <si>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</si>
  <si>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</si>
  <si>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</si>
  <si>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</si>
  <si>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</si>
  <si>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</si>
  <si>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</si>
  <si>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</si>
  <si>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</si>
  <si>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</si>
  <si>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</si>
  <si>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</si>
  <si>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</si>
  <si>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</si>
  <si>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</si>
  <si>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</si>
  <si>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</si>
  <si>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</si>
  <si>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</si>
  <si>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</si>
  <si>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</si>
  <si>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</si>
  <si>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</si>
  <si>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</si>
  <si>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</si>
  <si>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</si>
  <si>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</si>
  <si>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</si>
  <si>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</si>
  <si>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</si>
  <si>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</si>
  <si>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</si>
  <si>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</si>
  <si>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</si>
  <si>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</si>
  <si>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</si>
  <si>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</si>
  <si>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</si>
  <si>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</si>
  <si>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</si>
  <si>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</si>
  <si>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</si>
  <si>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</si>
  <si>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</si>
  <si>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</si>
  <si>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</si>
  <si>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</si>
  <si>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</si>
  <si>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</si>
  <si>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</si>
  <si>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</si>
  <si>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</si>
  <si>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</si>
  <si>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</si>
  <si>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</si>
  <si>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</si>
  <si>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</si>
  <si>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</si>
  <si>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</si>
  <si>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</si>
  <si>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</si>
  <si>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</si>
  <si>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</si>
  <si>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</si>
  <si>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</si>
  <si>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</si>
  <si>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</si>
  <si>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</si>
  <si>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</si>
  <si>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</si>
  <si>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</si>
  <si>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</si>
  <si>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</si>
  <si>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</si>
  <si>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</si>
  <si>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</si>
  <si>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</si>
  <si>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</si>
  <si>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</si>
  <si>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</si>
  <si>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</si>
  <si>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</si>
  <si>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</si>
  <si>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</si>
  <si>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</si>
  <si>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</si>
  <si>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</si>
  <si>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</si>
  <si>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</si>
  <si>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</si>
  <si>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</si>
  <si>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</si>
  <si>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</si>
  <si>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</si>
  <si>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</si>
  <si>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</si>
  <si>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</si>
  <si>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</si>
  <si>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</si>
  <si>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</si>
  <si>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</si>
  <si>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</si>
  <si>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</si>
  <si>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</si>
  <si>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</si>
  <si>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</si>
  <si>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</si>
  <si>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</si>
  <si>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</si>
  <si>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</si>
  <si>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</si>
  <si>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</si>
  <si>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</si>
  <si>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</si>
  <si>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</si>
  <si>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</si>
  <si>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</si>
  <si>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</si>
  <si>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</si>
  <si>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</si>
  <si>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</si>
  <si>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</si>
  <si>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</si>
  <si>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</si>
  <si>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</si>
  <si>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</si>
  <si>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</si>
  <si>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</si>
  <si>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</si>
  <si>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</si>
  <si>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</si>
  <si>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</si>
  <si>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</si>
  <si>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</si>
  <si>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</si>
  <si>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</si>
  <si>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</si>
  <si>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</si>
  <si>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</si>
  <si>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</si>
  <si>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</si>
  <si>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</si>
  <si>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</si>
  <si>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</si>
  <si>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</si>
  <si>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</si>
  <si>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</si>
  <si>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</si>
  <si>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</si>
  <si>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</si>
  <si>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</si>
  <si>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</si>
  <si>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</si>
  <si>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</si>
  <si>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</si>
  <si>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</si>
  <si>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</si>
  <si>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</si>
  <si>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</si>
  <si>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</si>
  <si>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</si>
  <si>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</si>
  <si>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</si>
  <si>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</si>
  <si>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</si>
  <si>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</si>
  <si>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</si>
  <si>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</si>
  <si>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</si>
  <si>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</si>
  <si>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</si>
  <si>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</si>
  <si>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</si>
  <si>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</si>
  <si>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</si>
  <si>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</si>
  <si>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</si>
  <si>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</si>
  <si>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</si>
  <si>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</si>
  <si>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</si>
  <si>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</si>
  <si>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</si>
  <si>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</si>
  <si>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</si>
  <si>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</si>
  <si>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</si>
  <si>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</si>
  <si>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</si>
  <si>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</si>
  <si>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</si>
  <si>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</si>
  <si>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</si>
  <si>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</si>
  <si>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</si>
  <si>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</si>
  <si>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</si>
  <si>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</si>
  <si>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</si>
  <si>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</si>
  <si>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</si>
  <si>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</si>
  <si>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</si>
  <si>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</si>
  <si>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</si>
  <si>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</si>
  <si>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</si>
  <si>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</si>
  <si>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</si>
  <si>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</si>
  <si>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</si>
  <si>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</si>
  <si>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</si>
  <si>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</si>
  <si>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</si>
  <si>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</si>
  <si>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</si>
  <si>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</si>
  <si>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</si>
  <si>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</si>
  <si>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</si>
  <si>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</si>
  <si>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</si>
  <si>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</si>
  <si>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</si>
  <si>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</si>
  <si>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</si>
  <si>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</si>
  <si>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</si>
  <si>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</si>
  <si>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</si>
  <si>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</si>
  <si>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</si>
  <si>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</si>
  <si>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</si>
  <si>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</si>
  <si>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</si>
  <si>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</si>
  <si>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</si>
  <si>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</si>
  <si>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</si>
  <si>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</si>
  <si>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</si>
  <si>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</si>
  <si>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</si>
  <si>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</si>
  <si>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</si>
  <si>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</si>
  <si>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</si>
  <si>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</si>
  <si>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</si>
  <si>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</si>
  <si>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</si>
  <si>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</si>
  <si>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</si>
  <si>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</si>
  <si>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</si>
  <si>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</si>
  <si>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</si>
  <si>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</si>
  <si>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</si>
  <si>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</si>
  <si>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</si>
  <si>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</si>
  <si>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</si>
  <si>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</si>
  <si>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</si>
  <si>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</si>
  <si>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</si>
  <si>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</si>
  <si>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</si>
  <si>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</si>
  <si>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</si>
  <si>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</si>
  <si>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</si>
  <si>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</si>
  <si>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</si>
  <si>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</si>
  <si>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</si>
  <si>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</si>
  <si>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</si>
  <si>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</si>
  <si>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</si>
  <si>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</si>
  <si>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</si>
  <si>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</si>
  <si>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</si>
  <si>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</si>
  <si>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</si>
  <si>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</si>
  <si>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</si>
  <si>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</si>
  <si>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</si>
  <si>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</si>
  <si>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</si>
  <si>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</si>
  <si>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</si>
  <si>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</si>
  <si>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</si>
  <si>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</si>
  <si>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</si>
  <si>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</si>
  <si>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</si>
  <si>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</si>
  <si>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</si>
  <si>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</si>
  <si>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</si>
  <si>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</si>
  <si>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</si>
  <si>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</si>
  <si>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</si>
  <si>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</si>
  <si>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</si>
  <si>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</si>
  <si>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</si>
  <si>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</si>
  <si>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</si>
  <si>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</si>
  <si>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</si>
  <si>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</si>
  <si>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</si>
  <si>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</si>
  <si>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</si>
  <si>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</si>
  <si>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</si>
  <si>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</si>
  <si>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</si>
  <si>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</si>
  <si>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</si>
  <si>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</si>
  <si>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</si>
  <si>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</si>
  <si>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</si>
  <si>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</si>
  <si>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</si>
  <si>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</si>
  <si>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</si>
  <si>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</si>
  <si>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</si>
  <si>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</si>
  <si>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</si>
  <si>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</si>
  <si>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</si>
  <si>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</si>
  <si>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</si>
  <si>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</si>
  <si>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</si>
  <si>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</si>
  <si>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</si>
  <si>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</si>
  <si>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</si>
  <si>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</si>
  <si>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</si>
  <si>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</si>
  <si>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</si>
  <si>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</si>
  <si>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</si>
  <si>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</si>
  <si>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</si>
  <si>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</si>
  <si>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</si>
  <si>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</si>
  <si>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</si>
  <si>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</si>
  <si>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</si>
  <si>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</si>
  <si>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</si>
  <si>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</si>
  <si>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</si>
  <si>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</si>
  <si>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</si>
  <si>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</si>
  <si>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</si>
  <si>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</si>
  <si>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</si>
  <si>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</si>
  <si>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</si>
  <si>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</si>
  <si>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</si>
  <si>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</si>
  <si>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</si>
  <si>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</si>
  <si>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</si>
  <si>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</si>
  <si>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</si>
  <si>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</si>
  <si>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</si>
  <si>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</si>
  <si>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</si>
  <si>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</si>
  <si>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</si>
  <si>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</si>
  <si>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</si>
  <si>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</si>
  <si>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</si>
  <si>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</si>
  <si>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</si>
  <si>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</si>
  <si>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</si>
  <si>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</si>
  <si>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</si>
  <si>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</si>
  <si>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</si>
  <si>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</si>
  <si>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</si>
  <si>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</si>
  <si>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</si>
  <si>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</si>
  <si>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</si>
  <si>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</si>
  <si>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</si>
  <si>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</si>
  <si>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</si>
  <si>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</si>
  <si>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</si>
  <si>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</si>
  <si>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</si>
  <si>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</si>
  <si>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</si>
  <si>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</si>
  <si>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</si>
  <si>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</si>
  <si>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</si>
  <si>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</si>
  <si>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</si>
  <si>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</si>
  <si>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</si>
  <si>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</si>
  <si>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</si>
  <si>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</si>
  <si>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</si>
  <si>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</si>
  <si>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</si>
  <si>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</si>
  <si>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</si>
  <si>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</si>
  <si>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</si>
  <si>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</si>
  <si>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</si>
  <si>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</si>
  <si>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</si>
  <si>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</si>
  <si>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</si>
  <si>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</si>
  <si>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</si>
  <si>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</si>
  <si>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</si>
  <si>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</si>
  <si>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</si>
  <si>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</si>
  <si>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</si>
  <si>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</si>
  <si>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</si>
  <si>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</si>
  <si>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</si>
  <si>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</si>
  <si>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</si>
  <si>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</si>
  <si>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</si>
  <si>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</si>
  <si>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</si>
  <si>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</si>
  <si>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</si>
  <si>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</si>
  <si>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</si>
  <si>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</si>
  <si>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</si>
  <si>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</si>
  <si>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</si>
  <si>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</si>
  <si>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</si>
  <si>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</si>
  <si>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</si>
  <si>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</si>
  <si>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</si>
  <si>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</si>
  <si>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</si>
  <si>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</si>
  <si>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</si>
  <si>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</si>
  <si>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</si>
  <si>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</si>
  <si>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</si>
  <si>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</si>
  <si>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</si>
  <si>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</si>
  <si>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</si>
  <si>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</si>
  <si>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</si>
  <si>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</si>
  <si>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</si>
  <si>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</si>
  <si>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</si>
  <si>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</si>
  <si>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</si>
  <si>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</si>
  <si>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</si>
  <si>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</si>
  <si>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</si>
  <si>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</si>
  <si>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</si>
  <si>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</si>
  <si>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</si>
  <si>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</si>
  <si>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</si>
  <si>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</si>
  <si>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</si>
  <si>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</si>
  <si>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</si>
  <si>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</si>
  <si>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</si>
  <si>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</si>
  <si>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</si>
  <si>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</si>
  <si>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</si>
  <si>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</si>
  <si>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</si>
  <si>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</si>
  <si>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</si>
  <si>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</si>
  <si>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</si>
  <si>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</si>
  <si>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</si>
  <si>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</si>
  <si>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</si>
  <si>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</si>
  <si>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</si>
  <si>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</si>
  <si>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</si>
  <si>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</si>
  <si>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</si>
  <si>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</si>
  <si>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</si>
  <si>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</si>
  <si>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</si>
  <si>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</si>
  <si>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</si>
  <si>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</si>
  <si>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</si>
  <si>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</si>
  <si>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</si>
  <si>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</si>
  <si>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</si>
  <si>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</si>
  <si>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</si>
  <si>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</si>
  <si>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</si>
  <si>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</si>
  <si>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</si>
  <si>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</si>
  <si>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</si>
  <si>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</si>
  <si>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</si>
  <si>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</si>
  <si>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</si>
  <si>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</si>
  <si>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</si>
  <si>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</si>
  <si>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</si>
  <si>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</si>
  <si>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</si>
  <si>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</si>
  <si>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</si>
  <si>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</si>
  <si>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</si>
  <si>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</si>
  <si>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</si>
  <si>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</si>
  <si>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</si>
  <si>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</si>
  <si>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</si>
  <si>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</si>
  <si>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</si>
  <si>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</si>
  <si>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</si>
  <si>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</si>
  <si>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</si>
  <si>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</si>
  <si>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</si>
  <si>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</si>
  <si>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</si>
  <si>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</si>
  <si>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</si>
  <si>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</si>
  <si>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</si>
  <si>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</si>
  <si>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</si>
  <si>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</si>
  <si>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</si>
  <si>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</si>
  <si>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</si>
  <si>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</si>
  <si>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</si>
  <si>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</si>
  <si>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</si>
  <si>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</si>
  <si>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</si>
  <si>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</si>
  <si>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</si>
  <si>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</si>
  <si>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</si>
  <si>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</si>
  <si>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</si>
  <si>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</si>
  <si>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</si>
  <si>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</si>
  <si>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</si>
  <si>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</si>
  <si>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</si>
  <si>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</si>
  <si>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</si>
  <si>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</si>
  <si>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</si>
  <si>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</si>
  <si>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</si>
  <si>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</si>
  <si>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</si>
  <si>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</si>
  <si>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</si>
  <si>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</si>
  <si>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</si>
  <si>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</si>
  <si>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</si>
  <si>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</si>
  <si>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</si>
  <si>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</si>
  <si>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</si>
  <si>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</si>
  <si>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</si>
  <si>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</si>
  <si>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</si>
  <si>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</si>
  <si>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</si>
  <si>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</si>
  <si>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</si>
  <si>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</si>
  <si>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</si>
  <si>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</si>
  <si>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</si>
  <si>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</si>
  <si>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</si>
  <si>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</si>
  <si>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</si>
  <si>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</si>
  <si>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</si>
  <si>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</si>
  <si>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</si>
  <si>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</si>
  <si>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</si>
  <si>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</si>
  <si>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</si>
  <si>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</si>
  <si>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</si>
  <si>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</si>
  <si>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</si>
  <si>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</si>
  <si>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</si>
  <si>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</si>
  <si>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</si>
  <si>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</si>
  <si>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</si>
  <si>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</si>
  <si>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</si>
  <si>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</si>
  <si>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</si>
  <si>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</si>
  <si>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</si>
  <si>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</si>
  <si>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</si>
  <si>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</si>
  <si>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</si>
  <si>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</si>
  <si>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</si>
  <si>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</si>
  <si>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</si>
  <si>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</si>
  <si>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</si>
  <si>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</si>
  <si>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</si>
  <si>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</si>
  <si>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</si>
  <si>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</si>
  <si>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</si>
  <si>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</si>
  <si>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</si>
  <si>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</si>
  <si>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</si>
  <si>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</si>
  <si>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</si>
  <si>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</si>
  <si>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</si>
  <si>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</si>
  <si>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</si>
  <si>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</si>
  <si>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</si>
  <si>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</si>
  <si>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</si>
  <si>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</si>
  <si>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</si>
  <si>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</si>
  <si>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</si>
  <si>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</si>
  <si>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</si>
  <si>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</si>
  <si>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</si>
  <si>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</si>
  <si>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</si>
  <si>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</si>
  <si>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</si>
  <si>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</si>
  <si>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</si>
  <si>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</si>
  <si>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</si>
  <si>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</si>
  <si>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</si>
  <si>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</si>
  <si>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</si>
  <si>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</si>
  <si>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</si>
  <si>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</si>
  <si>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</si>
  <si>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</si>
  <si>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</si>
  <si>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</si>
  <si>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</si>
  <si>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</si>
  <si>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</si>
  <si>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</si>
  <si>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</si>
  <si>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</si>
  <si>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</si>
  <si>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</si>
  <si>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</si>
  <si>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</si>
  <si>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</si>
  <si>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</si>
  <si>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</si>
  <si>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</si>
  <si>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</si>
  <si>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</si>
  <si>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</si>
  <si>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</si>
  <si>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</si>
  <si>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</si>
  <si>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</si>
  <si>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</si>
  <si>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</si>
  <si>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</si>
  <si>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</si>
  <si>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</si>
  <si>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</si>
  <si>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</si>
  <si>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</si>
  <si>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</si>
  <si>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</si>
  <si>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</si>
  <si>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</si>
  <si>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</si>
  <si>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</si>
  <si>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</si>
  <si>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</si>
  <si>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</si>
  <si>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</si>
  <si>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</si>
  <si>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</si>
  <si>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</si>
  <si>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</si>
  <si>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</si>
  <si>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</si>
  <si>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</si>
  <si>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</si>
  <si>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</si>
  <si>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</si>
  <si>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</si>
  <si>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</si>
  <si>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</si>
  <si>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</si>
  <si>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</si>
  <si>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</si>
  <si>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</si>
  <si>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</si>
  <si>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</si>
  <si>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</si>
  <si>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</si>
  <si>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</si>
  <si>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</si>
  <si>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</si>
  <si>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</si>
  <si>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</si>
  <si>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</si>
  <si>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</si>
  <si>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</si>
  <si>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</si>
  <si>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</si>
  <si>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</si>
  <si>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</si>
  <si>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</si>
  <si>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</si>
  <si>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</si>
  <si>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</si>
  <si>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</si>
  <si>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</si>
  <si>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</si>
  <si>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</si>
  <si>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</si>
  <si>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</si>
  <si>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</si>
  <si>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</si>
  <si>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</si>
  <si>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</si>
  <si>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</si>
  <si>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</si>
  <si>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</si>
  <si>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</si>
  <si>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</si>
  <si>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</si>
  <si>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</si>
  <si>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</si>
  <si>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</si>
  <si>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</si>
  <si>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</si>
  <si>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</si>
  <si>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</si>
  <si>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</si>
  <si>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</si>
  <si>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</si>
  <si>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</si>
  <si>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</si>
  <si>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</si>
  <si>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</si>
  <si>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</si>
  <si>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</si>
  <si>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</si>
  <si>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</si>
  <si>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</si>
  <si>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</si>
  <si>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</si>
  <si>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</si>
  <si>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</si>
  <si>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</si>
  <si>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</si>
  <si>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</si>
  <si>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</si>
  <si>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</si>
  <si>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</si>
  <si>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</si>
  <si>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</si>
  <si>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</si>
  <si>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</si>
  <si>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</si>
  <si>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</si>
  <si>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</si>
  <si>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</si>
  <si>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</si>
  <si>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</si>
  <si>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</si>
  <si>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</si>
  <si>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</si>
  <si>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</si>
  <si>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</si>
  <si>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</si>
  <si>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</si>
  <si>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</si>
  <si>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</si>
  <si>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</si>
  <si>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</si>
  <si>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</si>
  <si>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</si>
  <si>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</si>
  <si>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</si>
  <si>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</si>
  <si>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</si>
  <si>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</si>
  <si>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</si>
  <si>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</si>
  <si>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</si>
  <si>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</si>
  <si>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</si>
  <si>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</si>
  <si>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</si>
  <si>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</si>
  <si>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</si>
  <si>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</si>
  <si>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</si>
  <si>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</si>
  <si>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</si>
  <si>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</si>
  <si>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</si>
  <si>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</si>
  <si>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</si>
  <si>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</si>
  <si>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</si>
  <si>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#CSVWrite: Path not found!</t>
  </si>
  <si>
    <t>#CSVWrite: #OStoEOL: EOL must be one of "Windows", "Unix" or "Mac", or the associated end of line characters.!!</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</si>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</sst>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3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15" dataDxfId="113" headerRowBorderDxfId="114" tableBorderDxfId="112" totalsRowBorderDxfId="111">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9.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0.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540</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325</v>
      </c>
      <c r="C9" s="50"/>
    </row>
    <row r="10" spans="1:14" x14ac:dyDescent="0.45">
      <c r="C10" s="5"/>
      <c r="M10" s="3" t="s">
        <v>6</v>
      </c>
    </row>
    <row r="11" spans="1:14" x14ac:dyDescent="0.45">
      <c r="B11" s="2" t="s">
        <v>7</v>
      </c>
      <c r="E11" s="3" t="s">
        <v>8</v>
      </c>
      <c r="G11" s="2" t="s">
        <v>543</v>
      </c>
      <c r="M11" s="10" t="b">
        <f ca="1">AND(ROWS(B13:C52)=ROWS(_xlfn.ANCHORARRAY(G13)),COLUMNS(B13:C52)=COLUMNS(_xlfn.ANCHORARRAY(G13)),AND(M13:N52))</f>
        <v>1</v>
      </c>
    </row>
    <row r="12" spans="1:14" x14ac:dyDescent="0.45">
      <c r="G12" s="2" t="s">
        <v>542</v>
      </c>
      <c r="J12" s="2" t="s">
        <v>541</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545</v>
      </c>
    </row>
    <row r="3" spans="2:21" x14ac:dyDescent="0.45">
      <c r="B3" s="3" t="s">
        <v>544</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354</v>
      </c>
      <c r="C6" s="66" t="s">
        <v>355</v>
      </c>
      <c r="D6" s="66" t="s">
        <v>356</v>
      </c>
      <c r="E6" s="66" t="s">
        <v>357</v>
      </c>
      <c r="F6" s="66" t="s">
        <v>358</v>
      </c>
      <c r="G6" s="66" t="s">
        <v>359</v>
      </c>
      <c r="H6" s="66" t="s">
        <v>360</v>
      </c>
      <c r="I6" s="66" t="s">
        <v>361</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356</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357</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358</v>
      </c>
      <c r="L9" s="65" t="s">
        <v>362</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359</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6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360</v>
      </c>
      <c r="L11" s="9" t="s">
        <v>215</v>
      </c>
      <c r="N11" s="66" t="str">
        <f ca="1"/>
        <v>String</v>
      </c>
      <c r="O11" s="66" t="str">
        <f ca="1"/>
        <v>1</v>
      </c>
      <c r="P11" s="66" t="str">
        <f ca="1"/>
        <v>1</v>
      </c>
      <c r="Q11" s="66" t="str">
        <f ca="1"/>
        <v>1</v>
      </c>
      <c r="R11" s="66" t="str">
        <f ca="1"/>
        <v>1</v>
      </c>
      <c r="S11" s="66">
        <f ca="1"/>
        <v>1</v>
      </c>
      <c r="T11" s="66" t="str">
        <f ca="1"/>
        <v>1</v>
      </c>
      <c r="U11" s="66" t="str">
        <f ca="1"/>
        <v>1</v>
      </c>
    </row>
    <row r="12" spans="2:21" ht="13.9" customHeight="1" x14ac:dyDescent="0.45">
      <c r="B12" s="66" t="s">
        <v>3</v>
      </c>
      <c r="C12" s="66" t="s">
        <v>283</v>
      </c>
      <c r="D12" s="66" t="s">
        <v>283</v>
      </c>
      <c r="E12" s="66" t="s">
        <v>283</v>
      </c>
      <c r="F12" s="66" t="s">
        <v>283</v>
      </c>
      <c r="G12" s="66" t="s">
        <v>283</v>
      </c>
      <c r="H12" s="66" t="s">
        <v>283</v>
      </c>
      <c r="I12" s="66" t="s">
        <v>283</v>
      </c>
      <c r="K12" s="67" t="s">
        <v>361</v>
      </c>
      <c r="L12" s="42" t="s">
        <v>363</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324</v>
      </c>
      <c r="D17" s="66" t="s">
        <v>324</v>
      </c>
      <c r="E17" s="66" t="s">
        <v>324</v>
      </c>
      <c r="F17" s="66" t="s">
        <v>324</v>
      </c>
      <c r="G17" s="66" t="s">
        <v>324</v>
      </c>
      <c r="H17" s="66" t="s">
        <v>324</v>
      </c>
      <c r="I17" s="66" t="s">
        <v>324</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5.265625" bestFit="1" customWidth="1"/>
    <col min="26" max="26" width="9.86328125" bestFit="1" customWidth="1"/>
    <col min="27" max="27" width="50.59765625" customWidth="1"/>
    <col min="28"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525</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x""y,z</v>
      </c>
      <c r="I3" s="49" t="s">
        <v>321</v>
      </c>
      <c r="J3" s="45" t="b">
        <v>0</v>
      </c>
    </row>
    <row r="4" spans="2:41" x14ac:dyDescent="0.45">
      <c r="B4" s="35" t="s">
        <v>559</v>
      </c>
      <c r="C4" s="45">
        <v>228</v>
      </c>
      <c r="I4" s="35" t="s">
        <v>237</v>
      </c>
      <c r="J4">
        <v>250</v>
      </c>
      <c r="AF4" s="34"/>
      <c r="AG4" s="34"/>
      <c r="AH4" s="34"/>
    </row>
    <row r="5" spans="2:41" x14ac:dyDescent="0.45">
      <c r="B5" s="35" t="s">
        <v>235</v>
      </c>
      <c r="C5">
        <f ca="1">MATCH(TestNo,Tests[TestNo],0)</f>
        <v>228</v>
      </c>
      <c r="I5" s="35" t="s">
        <v>238</v>
      </c>
      <c r="J5">
        <v>0</v>
      </c>
      <c r="K5" s="3" t="s">
        <v>547</v>
      </c>
      <c r="AF5" s="34"/>
      <c r="AG5" s="34"/>
      <c r="AH5" s="34"/>
    </row>
    <row r="6" spans="2:41" x14ac:dyDescent="0.45">
      <c r="I6" s="35" t="s">
        <v>322</v>
      </c>
      <c r="J6">
        <v>3</v>
      </c>
    </row>
    <row r="7" spans="2:41" x14ac:dyDescent="0.45">
      <c r="N7" s="35"/>
      <c r="AB7" s="56"/>
    </row>
    <row r="8" spans="2:41" x14ac:dyDescent="0.45">
      <c r="B8" s="136" t="str">
        <f ca="1">B14</f>
        <v>File Size</v>
      </c>
      <c r="C8" s="136" t="s">
        <v>559</v>
      </c>
      <c r="D8" s="136" t="str">
        <f t="shared" ref="D8:U8" ca="1" si="0">D14</f>
        <v>FileName</v>
      </c>
      <c r="E8" s="136" t="str">
        <f t="shared" ca="1" si="0"/>
        <v>ConvertTypes</v>
      </c>
      <c r="F8" s="136" t="str">
        <f t="shared" ca="1" si="0"/>
        <v>Delimiter</v>
      </c>
      <c r="G8" s="136" t="str">
        <f t="shared" ca="1" si="0"/>
        <v>IgnoreRepeated</v>
      </c>
      <c r="H8" s="136" t="str">
        <f t="shared" ca="1" si="0"/>
        <v>DateFormat</v>
      </c>
      <c r="I8" s="136" t="str">
        <f t="shared" ca="1" si="0"/>
        <v>Comment</v>
      </c>
      <c r="J8" s="136" t="str">
        <f t="shared" ca="1" si="0"/>
        <v>IgnoreEmptyLines</v>
      </c>
      <c r="K8" s="136" t="str">
        <f t="shared" ca="1" si="0"/>
        <v>HeaderRowNum</v>
      </c>
      <c r="L8" s="136" t="str">
        <f t="shared" ca="1" si="0"/>
        <v>SkipToRow</v>
      </c>
      <c r="M8" s="136" t="str">
        <f t="shared" ca="1" si="0"/>
        <v>SkipToCol</v>
      </c>
      <c r="N8" s="136" t="str">
        <f t="shared" ca="1" si="0"/>
        <v>NumRows</v>
      </c>
      <c r="O8" s="136" t="str">
        <f t="shared" ca="1" si="0"/>
        <v>NumCols</v>
      </c>
      <c r="P8" s="136" t="str">
        <f t="shared" ca="1" si="0"/>
        <v>TrueStrings</v>
      </c>
      <c r="Q8" s="136" t="str">
        <f t="shared" ca="1" si="0"/>
        <v>FalseStrings</v>
      </c>
      <c r="R8" s="136" t="str">
        <f t="shared" ca="1" si="0"/>
        <v>MissingStrings</v>
      </c>
      <c r="S8" s="136" t="str">
        <f t="shared" ca="1" si="0"/>
        <v>Encoding</v>
      </c>
      <c r="T8" s="136" t="str">
        <f t="shared" ca="1" si="0"/>
        <v>DecimalSeparator</v>
      </c>
      <c r="U8" s="136" t="str">
        <f t="shared" ca="1" si="0"/>
        <v>Notes</v>
      </c>
      <c r="V8" s="63" t="str" cm="1">
        <f t="array" aca="1" ref="V8:V267" ca="1">fill(" ",ROWS(Tests[TestNo])+7,1)</f>
        <v xml:space="preserve"> </v>
      </c>
      <c r="AB8" s="56"/>
    </row>
    <row r="9" spans="2:41" ht="14.25" customHeight="1" x14ac:dyDescent="0.45">
      <c r="B9" s="136"/>
      <c r="C9" s="136"/>
      <c r="D9" s="136"/>
      <c r="E9" s="136"/>
      <c r="F9" s="136"/>
      <c r="G9" s="136"/>
      <c r="H9" s="136"/>
      <c r="I9" s="136"/>
      <c r="J9" s="136"/>
      <c r="K9" s="136"/>
      <c r="L9" s="136"/>
      <c r="M9" s="136"/>
      <c r="N9" s="136"/>
      <c r="O9" s="136"/>
      <c r="P9" s="136"/>
      <c r="Q9" s="136"/>
      <c r="R9" s="136"/>
      <c r="S9" s="136"/>
      <c r="T9" s="136"/>
      <c r="U9" s="136"/>
      <c r="V9" s="63" t="str">
        <f ca="1"/>
        <v xml:space="preserve"> </v>
      </c>
      <c r="AA9" s="55"/>
      <c r="AB9" s="56"/>
    </row>
    <row r="10" spans="2:41" ht="14.25" customHeight="1" x14ac:dyDescent="0.45">
      <c r="B10" s="136"/>
      <c r="C10" s="136"/>
      <c r="D10" s="136"/>
      <c r="E10" s="136"/>
      <c r="F10" s="136"/>
      <c r="G10" s="136"/>
      <c r="H10" s="136"/>
      <c r="I10" s="136"/>
      <c r="J10" s="136"/>
      <c r="K10" s="136"/>
      <c r="L10" s="136"/>
      <c r="M10" s="136"/>
      <c r="N10" s="136"/>
      <c r="O10" s="136"/>
      <c r="P10" s="136"/>
      <c r="Q10" s="136"/>
      <c r="R10" s="136"/>
      <c r="S10" s="136"/>
      <c r="T10" s="136"/>
      <c r="U10" s="136"/>
      <c r="V10" s="63" t="str">
        <f ca="1"/>
        <v xml:space="preserve"> </v>
      </c>
      <c r="AA10" s="55"/>
      <c r="AB10" s="56"/>
    </row>
    <row r="11" spans="2:41" x14ac:dyDescent="0.45">
      <c r="B11" s="136"/>
      <c r="C11" s="136"/>
      <c r="D11" s="136"/>
      <c r="E11" s="136"/>
      <c r="F11" s="136"/>
      <c r="G11" s="136"/>
      <c r="H11" s="136"/>
      <c r="I11" s="136"/>
      <c r="J11" s="136"/>
      <c r="K11" s="136"/>
      <c r="L11" s="136"/>
      <c r="M11" s="136"/>
      <c r="N11" s="136"/>
      <c r="O11" s="136"/>
      <c r="P11" s="136"/>
      <c r="Q11" s="136"/>
      <c r="R11" s="136"/>
      <c r="S11" s="136"/>
      <c r="T11" s="136"/>
      <c r="U11" s="136"/>
      <c r="V11" s="63" t="str">
        <f ca="1"/>
        <v xml:space="preserve"> </v>
      </c>
      <c r="AB11" s="56"/>
    </row>
    <row r="12" spans="2:41" x14ac:dyDescent="0.45">
      <c r="B12" s="136"/>
      <c r="C12" s="136"/>
      <c r="D12" s="136"/>
      <c r="E12" s="136"/>
      <c r="F12" s="136"/>
      <c r="G12" s="136"/>
      <c r="H12" s="136"/>
      <c r="I12" s="136"/>
      <c r="J12" s="136"/>
      <c r="K12" s="136"/>
      <c r="L12" s="136"/>
      <c r="M12" s="136"/>
      <c r="N12" s="136"/>
      <c r="O12" s="136"/>
      <c r="P12" s="136"/>
      <c r="Q12" s="136"/>
      <c r="R12" s="136"/>
      <c r="S12" s="136"/>
      <c r="T12" s="136"/>
      <c r="U12" s="136"/>
      <c r="V12" s="63" t="str">
        <f ca="1"/>
        <v xml:space="preserve"> </v>
      </c>
      <c r="AB12" s="56"/>
    </row>
    <row r="13" spans="2:41" x14ac:dyDescent="0.45">
      <c r="B13" s="137"/>
      <c r="C13" s="137"/>
      <c r="D13" s="137"/>
      <c r="E13" s="137"/>
      <c r="F13" s="137"/>
      <c r="G13" s="137"/>
      <c r="H13" s="137"/>
      <c r="I13" s="137"/>
      <c r="J13" s="137"/>
      <c r="K13" s="137"/>
      <c r="L13" s="137"/>
      <c r="M13" s="137"/>
      <c r="N13" s="137"/>
      <c r="O13" s="137"/>
      <c r="P13" s="137"/>
      <c r="Q13" s="137"/>
      <c r="R13" s="137"/>
      <c r="S13" s="137"/>
      <c r="T13" s="137"/>
      <c r="U13" s="137"/>
      <c r="V13" s="63" t="str">
        <f ca="1"/>
        <v xml:space="preserve"> </v>
      </c>
      <c r="Z13" s="49" t="s">
        <v>343</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559</v>
      </c>
      <c r="D14" s="74" t="s">
        <v>1</v>
      </c>
      <c r="E14" s="74" t="s">
        <v>82</v>
      </c>
      <c r="F14" s="74" t="s">
        <v>83</v>
      </c>
      <c r="G14" s="74" t="s">
        <v>84</v>
      </c>
      <c r="H14" s="74" t="s">
        <v>4</v>
      </c>
      <c r="I14" s="74" t="s">
        <v>51</v>
      </c>
      <c r="J14" s="74" t="s">
        <v>306</v>
      </c>
      <c r="K14" s="74" t="s">
        <v>342</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Test228</v>
      </c>
      <c r="X14" s="40"/>
      <c r="Y14" s="3" t="s">
        <v>367</v>
      </c>
      <c r="Z14" t="s">
        <v>366</v>
      </c>
      <c r="AA14" t="str">
        <f ca="1">ROWS(_xlfn.ANCHORARRAY(CallToCSVRead))&amp;" x "&amp;COLUMNS(_xlfn.ANCHORARRAY(CallToCSVRead))</f>
        <v>1 x 1</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5"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Test228(Folder As String, ByRef NumPassed As Long, ByRef NumFailed As Long, ByRef Failures() As String)</v>
      </c>
      <c r="X15" t="str">
        <f t="array" aca="1" ref="X15:X60" ca="1">""</f>
        <v/>
      </c>
      <c r="Y15" s="62" t="str" cm="1">
        <f t="array" aca="1" ref="Y15" ca="1">CSVRead(FileName,FALSE,FALSE,,,,,,,,,,,,,,INDEX(Tests[Encoding],RowNo))</f>
        <v>x""y,z</v>
      </c>
      <c r="Z15" t="str" cm="1">
        <f t="array" aca="1" ref="Z15" ca="1">fill(" ",ROWS(_xlfn.ANCHORARRAY(Y15)),1)</f>
        <v xml:space="preserve"> </v>
      </c>
      <c r="AA15" s="53" t="str" cm="1">
        <f t="array" aca="1" ref="AA15:AB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x""y</v>
      </c>
      <c r="AB15" s="53" t="str">
        <f ca="1"/>
        <v>z</v>
      </c>
      <c r="AC15" s="53"/>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"xDQDQy,z"</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"#CSVRead: #InferDelimiter: Object variable or With block variable not set!!"</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"x""""y,z"</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TestCSVRead(228, TestDescription, Expected,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ShowMissingsAs := Empty)</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AccumulateResults TestRes, NumPassed, NumFailed, WhatDiffers, Failures</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xml:space="preserve">    Exit Sub</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272</v>
      </c>
      <c r="S33" s="31"/>
      <c r="T33" s="31" t="s">
        <v>92</v>
      </c>
      <c r="U33" s="38"/>
      <c r="V33" s="57" t="str">
        <f ca="1"/>
        <v xml:space="preserve"> </v>
      </c>
      <c r="W33" t="str">
        <f ca="1"/>
        <v>ErrHandler:</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 xml:space="preserve">    Throw "#Test228 (line " &amp; CStr(Erl) &amp; "): " &amp; Err.Description &amp; "!"</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End Sub</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273</v>
      </c>
      <c r="Q45" s="31" t="s">
        <v>274</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513</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272</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275</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276</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589</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589</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280</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277</v>
      </c>
      <c r="S67" s="31" t="s">
        <v>580</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280</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596</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597</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280</v>
      </c>
      <c r="I90" s="33"/>
      <c r="J90" s="33" t="b">
        <v>1</v>
      </c>
      <c r="K90" s="33"/>
      <c r="L90" s="31">
        <v>1</v>
      </c>
      <c r="M90" s="31">
        <v>1</v>
      </c>
      <c r="N90" s="31">
        <v>0</v>
      </c>
      <c r="O90" s="31">
        <v>0</v>
      </c>
      <c r="P90" s="31"/>
      <c r="Q90" s="31"/>
      <c r="R90" s="42" t="s">
        <v>331</v>
      </c>
      <c r="S90" s="31"/>
      <c r="T90" s="31"/>
      <c r="U90" s="38" t="s">
        <v>332</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333</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334</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326</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327</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279</v>
      </c>
      <c r="E113" s="31" t="s">
        <v>210</v>
      </c>
      <c r="F113" s="33"/>
      <c r="G113" s="33" t="b">
        <v>0</v>
      </c>
      <c r="H113" s="33" t="s">
        <v>280</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279</v>
      </c>
      <c r="E114" s="31" t="s">
        <v>210</v>
      </c>
      <c r="F114" s="33" t="s">
        <v>93</v>
      </c>
      <c r="G114" s="33" t="b">
        <v>0</v>
      </c>
      <c r="H114" s="33" t="s">
        <v>320</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278</v>
      </c>
      <c r="E115" s="31" t="s">
        <v>210</v>
      </c>
      <c r="F115" s="33" t="s">
        <v>93</v>
      </c>
      <c r="G115" s="33" t="b">
        <v>0</v>
      </c>
      <c r="H115" s="33" t="s">
        <v>280</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301</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598</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277</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302</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303</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280</v>
      </c>
      <c r="I131" s="33" t="s">
        <v>91</v>
      </c>
      <c r="J131" s="33" t="b">
        <v>1</v>
      </c>
      <c r="K131" s="33"/>
      <c r="L131" s="31">
        <v>1</v>
      </c>
      <c r="M131" s="31">
        <v>1</v>
      </c>
      <c r="N131" s="31">
        <v>20</v>
      </c>
      <c r="O131" s="31">
        <v>0</v>
      </c>
      <c r="P131" s="31"/>
      <c r="Q131" s="31"/>
      <c r="R131" s="31"/>
      <c r="S131" s="31"/>
      <c r="T131" s="31" t="s">
        <v>92</v>
      </c>
      <c r="U131" s="36" t="s">
        <v>328</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329</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330</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301</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301</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305</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308</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309</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309</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280</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280</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344</v>
      </c>
      <c r="E146" s="31" t="b">
        <v>1</v>
      </c>
      <c r="F146" s="33"/>
      <c r="G146" s="33" t="b">
        <v>0</v>
      </c>
      <c r="H146" s="33" t="s">
        <v>280</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345</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347</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347</v>
      </c>
      <c r="E150" s="31"/>
      <c r="F150" s="42" t="s">
        <v>348</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347</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347</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347</v>
      </c>
      <c r="E153" s="31"/>
      <c r="F153" s="33"/>
      <c r="G153" s="33"/>
      <c r="H153" s="33"/>
      <c r="I153" s="33"/>
      <c r="J153" s="33"/>
      <c r="K153" s="33"/>
      <c r="L153" s="31"/>
      <c r="M153" s="31"/>
      <c r="N153" s="31"/>
      <c r="O153" s="31"/>
      <c r="P153" s="31"/>
      <c r="Q153" s="31"/>
      <c r="R153" s="31"/>
      <c r="S153" s="31"/>
      <c r="T153" s="31" t="s">
        <v>349</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347</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347</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347</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347</v>
      </c>
      <c r="E157" s="31"/>
      <c r="F157" s="33"/>
      <c r="G157" s="33"/>
      <c r="H157" s="33"/>
      <c r="I157" s="33" t="s">
        <v>350</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347</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347</v>
      </c>
      <c r="E159" s="31"/>
      <c r="F159" s="33"/>
      <c r="G159" s="33"/>
      <c r="H159" s="33"/>
      <c r="I159" s="33"/>
      <c r="J159" s="33"/>
      <c r="K159" s="33"/>
      <c r="L159" s="31"/>
      <c r="M159" s="31"/>
      <c r="N159" s="31"/>
      <c r="O159" s="31"/>
      <c r="P159" s="31"/>
      <c r="Q159" s="31"/>
      <c r="R159" s="31"/>
      <c r="S159" s="31" t="s">
        <v>351</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347</v>
      </c>
      <c r="E160" s="31" t="s">
        <v>351</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347</v>
      </c>
      <c r="E161" s="31" t="s">
        <v>351</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347</v>
      </c>
      <c r="E162" s="31" t="s">
        <v>351</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347</v>
      </c>
      <c r="E163" s="31" t="s">
        <v>352</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347</v>
      </c>
      <c r="E164" s="31"/>
      <c r="F164" s="42" t="s">
        <v>353</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347</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347</v>
      </c>
      <c r="E166" s="31"/>
      <c r="F166" s="33"/>
      <c r="G166" s="33"/>
      <c r="H166" s="33"/>
      <c r="I166" s="33"/>
      <c r="J166" s="33"/>
      <c r="K166" s="33"/>
      <c r="L166" s="31"/>
      <c r="M166" s="31"/>
      <c r="N166" s="31"/>
      <c r="O166" s="31"/>
      <c r="P166" s="31" t="s">
        <v>295</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347</v>
      </c>
      <c r="E167" s="31"/>
      <c r="F167" s="33"/>
      <c r="G167" s="33"/>
      <c r="H167" s="33"/>
      <c r="I167" s="33"/>
      <c r="J167" s="33"/>
      <c r="K167" s="33"/>
      <c r="L167" s="31"/>
      <c r="M167" s="31"/>
      <c r="N167" s="31"/>
      <c r="O167" s="31"/>
      <c r="P167" s="31"/>
      <c r="Q167" s="31" t="s">
        <v>295</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345</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364</v>
      </c>
      <c r="E169" s="31" t="s">
        <v>365</v>
      </c>
      <c r="F169" s="33"/>
      <c r="G169" s="33"/>
      <c r="H169" s="33" t="s">
        <v>280</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501</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347</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347</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502</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347</v>
      </c>
      <c r="E174" s="31" t="s">
        <v>503</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504</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347</v>
      </c>
      <c r="E176" s="31" t="b">
        <v>1</v>
      </c>
      <c r="F176" s="33"/>
      <c r="G176" s="33"/>
      <c r="H176" s="33" t="s">
        <v>351</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347</v>
      </c>
      <c r="E177" s="31" t="b">
        <v>1</v>
      </c>
      <c r="F177" s="33"/>
      <c r="G177" s="33"/>
      <c r="H177" s="33" t="s">
        <v>505</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347</v>
      </c>
      <c r="E178" s="31" t="s">
        <v>506</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347</v>
      </c>
      <c r="E179" s="31" t="s">
        <v>507</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501</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508</v>
      </c>
      <c r="E181" s="31" t="b">
        <v>1</v>
      </c>
      <c r="F181" s="33"/>
      <c r="G181" s="33"/>
      <c r="H181" s="33" t="s">
        <v>509</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347</v>
      </c>
      <c r="E182" s="31" t="s">
        <v>510</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347</v>
      </c>
      <c r="E183" s="31" t="s">
        <v>511</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512</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364</v>
      </c>
      <c r="E185" s="31" t="s">
        <v>514</v>
      </c>
      <c r="F185" s="33"/>
      <c r="G185" s="33"/>
      <c r="H185" s="33" t="s">
        <v>280</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364</v>
      </c>
      <c r="E186" s="31" t="s">
        <v>515</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364</v>
      </c>
      <c r="E187" s="31" t="s">
        <v>516</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364</v>
      </c>
      <c r="E188" s="31" t="s">
        <v>517</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364</v>
      </c>
      <c r="E189" s="31" t="s">
        <v>518</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520</v>
      </c>
      <c r="E190" s="33" t="s">
        <v>521</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522</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549</v>
      </c>
      <c r="E192" s="31" t="b">
        <v>1</v>
      </c>
      <c r="F192" s="33"/>
      <c r="G192" s="33"/>
      <c r="H192" s="33"/>
      <c r="I192" s="33"/>
      <c r="J192" s="33"/>
      <c r="K192" s="33">
        <v>1</v>
      </c>
      <c r="L192" s="31">
        <v>1</v>
      </c>
      <c r="M192" s="31">
        <v>1</v>
      </c>
      <c r="N192" s="31">
        <v>17</v>
      </c>
      <c r="O192" s="31">
        <v>0</v>
      </c>
      <c r="P192" s="31"/>
      <c r="Q192" s="31"/>
      <c r="R192" s="31" t="s">
        <v>302</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560</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566</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573</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583</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584</v>
      </c>
      <c r="E197" s="31" t="b">
        <v>0</v>
      </c>
      <c r="F197" s="33"/>
      <c r="G197" s="33"/>
      <c r="H197" s="33"/>
      <c r="I197" s="33"/>
      <c r="J197" s="33"/>
      <c r="K197" s="33"/>
      <c r="L197" s="31"/>
      <c r="M197" s="31"/>
      <c r="N197" s="31"/>
      <c r="O197" s="31"/>
      <c r="P197" s="31"/>
      <c r="Q197" s="31"/>
      <c r="R197" s="31"/>
      <c r="S197" s="31" t="s">
        <v>580</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585</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586</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587</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272</v>
      </c>
      <c r="S204" s="31" t="s">
        <v>580</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580</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603</v>
      </c>
      <c r="E206" s="31" t="b">
        <v>1</v>
      </c>
      <c r="F206" s="33"/>
      <c r="G206" s="33"/>
      <c r="H206" s="33" t="s">
        <v>320</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603</v>
      </c>
      <c r="E207" s="31" t="b">
        <v>1</v>
      </c>
      <c r="F207" s="33"/>
      <c r="G207" s="33"/>
      <c r="H207" s="33" t="s">
        <v>320</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610</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604</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605</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606</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607</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608</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609</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618</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618</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903</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904</v>
      </c>
      <c r="E218" s="108" t="b">
        <v>1</v>
      </c>
      <c r="F218" s="108"/>
      <c r="G218" s="108"/>
      <c r="H218" s="108" t="s">
        <v>905</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911</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913</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549</v>
      </c>
      <c r="E221" s="31" t="s">
        <v>216</v>
      </c>
      <c r="F221" s="33"/>
      <c r="G221" s="33"/>
      <c r="H221" s="33"/>
      <c r="I221" s="33"/>
      <c r="J221" s="33"/>
      <c r="K221" s="33">
        <v>1</v>
      </c>
      <c r="L221" s="31">
        <v>1</v>
      </c>
      <c r="M221" s="31">
        <v>1</v>
      </c>
      <c r="N221" s="31">
        <v>4</v>
      </c>
      <c r="O221" s="31">
        <v>0</v>
      </c>
      <c r="P221" s="31" t="s">
        <v>915</v>
      </c>
      <c r="Q221" s="31" t="s">
        <v>916</v>
      </c>
      <c r="R221" s="31" t="s">
        <v>302</v>
      </c>
      <c r="S221" s="108"/>
      <c r="T221" s="108"/>
      <c r="U221" s="109"/>
      <c r="V221" t="str">
        <f ca="1"/>
        <v xml:space="preserve"> </v>
      </c>
      <c r="AA221" s="41"/>
      <c r="AB221" s="41"/>
    </row>
    <row r="222" spans="2:28" x14ac:dyDescent="0.45">
      <c r="B222" s="111"/>
      <c r="C222" s="106">
        <v>208</v>
      </c>
      <c r="D222" s="42" t="s">
        <v>549</v>
      </c>
      <c r="E222" s="108" t="s">
        <v>211</v>
      </c>
      <c r="F222" s="108"/>
      <c r="G222" s="108"/>
      <c r="H222" s="108"/>
      <c r="I222" s="108"/>
      <c r="J222" s="108"/>
      <c r="K222" s="108">
        <v>1</v>
      </c>
      <c r="L222" s="108">
        <v>1</v>
      </c>
      <c r="M222" s="108">
        <v>1</v>
      </c>
      <c r="N222" s="108">
        <v>4</v>
      </c>
      <c r="O222" s="108">
        <v>0</v>
      </c>
      <c r="P222" s="110" t="s">
        <v>935</v>
      </c>
      <c r="Q222" s="110" t="s">
        <v>936</v>
      </c>
      <c r="R222" s="108" t="s">
        <v>302</v>
      </c>
      <c r="S222" s="108"/>
      <c r="T222" s="108"/>
      <c r="U222" s="109"/>
      <c r="V222" t="str">
        <f ca="1"/>
        <v xml:space="preserve"> </v>
      </c>
      <c r="AA222" s="41"/>
      <c r="AB222" s="41"/>
    </row>
    <row r="223" spans="2:28" x14ac:dyDescent="0.45">
      <c r="B223" s="73" cm="1">
        <f t="array" aca="1" ref="B223" ca="1">FileSize(Folder&amp;Tests[[#This Row],[FileName]])</f>
        <v>37</v>
      </c>
      <c r="C223" s="72">
        <v>209</v>
      </c>
      <c r="D223" s="32" t="s">
        <v>347</v>
      </c>
      <c r="E223" s="31" t="s">
        <v>211</v>
      </c>
      <c r="F223" s="31"/>
      <c r="G223" s="31"/>
      <c r="H223" s="31"/>
      <c r="I223" s="31"/>
      <c r="J223" s="31"/>
      <c r="K223" s="31"/>
      <c r="L223" s="31"/>
      <c r="M223" s="31"/>
      <c r="N223" s="31"/>
      <c r="O223" s="31"/>
      <c r="P223" s="31" t="s">
        <v>986</v>
      </c>
      <c r="Q223" s="31" t="s">
        <v>986</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347</v>
      </c>
      <c r="E224" s="31" t="s">
        <v>211</v>
      </c>
      <c r="F224" s="31"/>
      <c r="G224" s="31"/>
      <c r="H224" s="31"/>
      <c r="I224" s="31"/>
      <c r="J224" s="31"/>
      <c r="K224" s="31"/>
      <c r="L224" s="31"/>
      <c r="M224" s="31"/>
      <c r="N224" s="31"/>
      <c r="O224" s="31"/>
      <c r="P224" s="31" t="s">
        <v>986</v>
      </c>
      <c r="Q224" s="31"/>
      <c r="R224" s="31" t="s">
        <v>986</v>
      </c>
      <c r="S224" s="31"/>
      <c r="T224" s="31"/>
      <c r="U224" s="38"/>
      <c r="V224" t="str">
        <f ca="1"/>
        <v xml:space="preserve"> </v>
      </c>
      <c r="AA224" s="41"/>
      <c r="AB224" s="41"/>
    </row>
    <row r="225" spans="2:28" x14ac:dyDescent="0.45">
      <c r="B225" s="73" cm="1">
        <f t="array" aca="1" ref="B225" ca="1">FileSize(Folder&amp;Tests[[#This Row],[FileName]])</f>
        <v>37</v>
      </c>
      <c r="C225" s="106">
        <v>211</v>
      </c>
      <c r="D225" s="32" t="s">
        <v>347</v>
      </c>
      <c r="E225" s="108" t="s">
        <v>211</v>
      </c>
      <c r="F225" s="108"/>
      <c r="G225" s="108"/>
      <c r="H225" s="108"/>
      <c r="I225" s="108"/>
      <c r="J225" s="108"/>
      <c r="K225" s="108"/>
      <c r="L225" s="108"/>
      <c r="M225" s="108"/>
      <c r="N225" s="108"/>
      <c r="O225" s="108"/>
      <c r="P225" s="108"/>
      <c r="Q225" s="108" t="s">
        <v>986</v>
      </c>
      <c r="R225" s="108" t="s">
        <v>986</v>
      </c>
      <c r="S225" s="108"/>
      <c r="T225" s="108"/>
      <c r="U225" s="109"/>
      <c r="V225" t="str">
        <f ca="1"/>
        <v xml:space="preserve"> </v>
      </c>
      <c r="AA225" s="41"/>
      <c r="AB225" s="41"/>
    </row>
    <row r="226" spans="2:28" x14ac:dyDescent="0.45">
      <c r="B226" s="73" cm="1">
        <f t="array" aca="1" ref="B226" ca="1">FileSize(Folder&amp;Tests[[#This Row],[FileName]])</f>
        <v>37</v>
      </c>
      <c r="C226" s="106">
        <v>212</v>
      </c>
      <c r="D226" s="32" t="s">
        <v>347</v>
      </c>
      <c r="E226" s="108" t="s">
        <v>216</v>
      </c>
      <c r="F226" s="108"/>
      <c r="G226" s="108"/>
      <c r="H226" s="108"/>
      <c r="I226" s="108"/>
      <c r="J226" s="108"/>
      <c r="K226" s="108"/>
      <c r="L226" s="108"/>
      <c r="M226" s="108"/>
      <c r="N226" s="108"/>
      <c r="O226" s="108"/>
      <c r="P226" s="108" t="s">
        <v>986</v>
      </c>
      <c r="Q226" s="110" t="s">
        <v>987</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347</v>
      </c>
      <c r="E227" s="108" t="s">
        <v>211</v>
      </c>
      <c r="F227" s="108"/>
      <c r="G227" s="108"/>
      <c r="H227" s="108"/>
      <c r="I227" s="108"/>
      <c r="J227" s="108"/>
      <c r="K227" s="108"/>
      <c r="L227" s="108"/>
      <c r="M227" s="108"/>
      <c r="N227" s="108"/>
      <c r="O227" s="108"/>
      <c r="P227" s="110" t="s">
        <v>988</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347</v>
      </c>
      <c r="E228" s="31" t="s">
        <v>211</v>
      </c>
      <c r="F228" s="31"/>
      <c r="G228" s="31"/>
      <c r="H228" s="31"/>
      <c r="I228" s="31"/>
      <c r="J228" s="31"/>
      <c r="K228" s="31"/>
      <c r="L228" s="31"/>
      <c r="M228" s="31"/>
      <c r="N228" s="31"/>
      <c r="O228" s="31"/>
      <c r="P228" s="31"/>
      <c r="Q228" s="42" t="s">
        <v>988</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347</v>
      </c>
      <c r="E229" s="31" t="s">
        <v>211</v>
      </c>
      <c r="F229" s="31"/>
      <c r="G229" s="31"/>
      <c r="H229" s="31"/>
      <c r="I229" s="31"/>
      <c r="J229" s="31"/>
      <c r="K229" s="31"/>
      <c r="L229" s="31"/>
      <c r="M229" s="31"/>
      <c r="N229" s="31"/>
      <c r="O229" s="31"/>
      <c r="P229" s="31"/>
      <c r="Q229" s="31"/>
      <c r="R229" s="42" t="s">
        <v>988</v>
      </c>
      <c r="S229" s="31"/>
      <c r="T229" s="31"/>
      <c r="U229" s="38"/>
      <c r="V229" t="str">
        <f ca="1"/>
        <v xml:space="preserve"> </v>
      </c>
      <c r="AA229" s="41"/>
      <c r="AB229" s="41"/>
    </row>
    <row r="230" spans="2:28" x14ac:dyDescent="0.45">
      <c r="B230" s="73"/>
      <c r="C230" s="106">
        <v>216</v>
      </c>
      <c r="D230" s="110" t="s">
        <v>989</v>
      </c>
      <c r="E230" s="108" t="s">
        <v>211</v>
      </c>
      <c r="F230" s="108"/>
      <c r="G230" s="108"/>
      <c r="H230" s="108"/>
      <c r="I230" s="108"/>
      <c r="J230" s="108"/>
      <c r="K230" s="108"/>
      <c r="L230" s="108"/>
      <c r="M230" s="108"/>
      <c r="N230" s="108"/>
      <c r="O230" s="108"/>
      <c r="P230" s="108" t="s">
        <v>986</v>
      </c>
      <c r="Q230" s="110" t="s">
        <v>987</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347</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347</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347</v>
      </c>
      <c r="E233" s="108" t="b">
        <v>1</v>
      </c>
      <c r="F233" s="108"/>
      <c r="G233" s="108"/>
      <c r="H233" s="108" t="s">
        <v>991</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992</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347</v>
      </c>
      <c r="E235" s="108"/>
      <c r="F235" s="108"/>
      <c r="G235" s="108"/>
      <c r="H235" s="108"/>
      <c r="I235" s="108"/>
      <c r="J235" s="108"/>
      <c r="K235" s="108"/>
      <c r="L235" s="108"/>
      <c r="M235" s="108"/>
      <c r="N235" s="108"/>
      <c r="O235" s="108"/>
      <c r="P235" s="108"/>
      <c r="Q235" s="108"/>
      <c r="R235" s="108"/>
      <c r="S235" s="108" t="s">
        <v>993</v>
      </c>
      <c r="T235" s="108"/>
      <c r="U235" s="109"/>
      <c r="V235" t="str">
        <f ca="1"/>
        <v xml:space="preserve"> </v>
      </c>
      <c r="AA235" s="41"/>
      <c r="AB235" s="41"/>
    </row>
    <row r="236" spans="2:28" x14ac:dyDescent="0.45">
      <c r="B236" s="73" cm="1">
        <f t="array" aca="1" ref="B236" ca="1">FileSize(Folder&amp;Tests[[#This Row],[FileName]])</f>
        <v>31</v>
      </c>
      <c r="C236" s="106">
        <v>222</v>
      </c>
      <c r="D236" s="107" t="s">
        <v>994</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994</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347</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995</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347</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347</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998</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347</v>
      </c>
      <c r="E243" s="108" t="b">
        <v>1</v>
      </c>
      <c r="F243" s="108"/>
      <c r="G243" s="108"/>
      <c r="H243" s="108"/>
      <c r="I243" s="108"/>
      <c r="J243" s="108"/>
      <c r="K243" s="108"/>
      <c r="L243" s="108"/>
      <c r="M243" s="108"/>
      <c r="N243" s="108"/>
      <c r="O243" s="108"/>
      <c r="P243" s="108" t="s">
        <v>999</v>
      </c>
      <c r="Q243" s="108"/>
      <c r="R243" s="108"/>
      <c r="S243" s="108"/>
      <c r="T243" s="108"/>
      <c r="U243" s="109"/>
      <c r="V243" t="str">
        <f ca="1"/>
        <v xml:space="preserve"> </v>
      </c>
      <c r="AA243" s="41"/>
      <c r="AB243" s="41"/>
    </row>
    <row r="244" spans="2:28" x14ac:dyDescent="0.45">
      <c r="B244" s="111"/>
      <c r="C244" s="106">
        <v>230</v>
      </c>
      <c r="D244" s="32" t="s">
        <v>347</v>
      </c>
      <c r="E244" s="108" t="b">
        <v>1</v>
      </c>
      <c r="F244" s="108"/>
      <c r="G244" s="108"/>
      <c r="H244" s="108"/>
      <c r="I244" s="108"/>
      <c r="J244" s="108"/>
      <c r="K244" s="108"/>
      <c r="L244" s="108"/>
      <c r="M244" s="108"/>
      <c r="N244" s="108"/>
      <c r="O244" s="108"/>
      <c r="P244" s="115" t="s">
        <v>1000</v>
      </c>
      <c r="Q244" s="108"/>
      <c r="R244" s="108"/>
      <c r="S244" s="108"/>
      <c r="T244" s="108"/>
      <c r="U244" s="109"/>
      <c r="V244" t="str">
        <f ca="1"/>
        <v xml:space="preserve"> </v>
      </c>
      <c r="AA244" s="41"/>
      <c r="AB244" s="41"/>
    </row>
    <row r="245" spans="2:28" x14ac:dyDescent="0.45">
      <c r="B245" s="111"/>
      <c r="C245" s="106">
        <v>231</v>
      </c>
      <c r="D245" s="32" t="s">
        <v>347</v>
      </c>
      <c r="E245" s="108" t="b">
        <v>1</v>
      </c>
      <c r="F245" s="108"/>
      <c r="G245" s="108"/>
      <c r="H245" s="108"/>
      <c r="I245" s="108"/>
      <c r="J245" s="108"/>
      <c r="K245" s="108"/>
      <c r="L245" s="108"/>
      <c r="M245" s="108"/>
      <c r="N245" s="108"/>
      <c r="O245" s="108"/>
      <c r="P245" s="110" t="s">
        <v>353</v>
      </c>
      <c r="Q245" s="108"/>
      <c r="R245" s="108"/>
      <c r="S245" s="108"/>
      <c r="T245" s="108"/>
      <c r="U245" s="109"/>
      <c r="V245" t="str">
        <f ca="1"/>
        <v xml:space="preserve"> </v>
      </c>
      <c r="AA245" s="41"/>
      <c r="AB245" s="41"/>
    </row>
    <row r="246" spans="2:28" x14ac:dyDescent="0.45">
      <c r="B246" s="111"/>
      <c r="C246" s="106">
        <v>232</v>
      </c>
      <c r="D246" s="32" t="s">
        <v>364</v>
      </c>
      <c r="E246" s="33" t="s">
        <v>1001</v>
      </c>
      <c r="F246" s="33"/>
      <c r="G246" s="33"/>
      <c r="H246" s="33" t="s">
        <v>280</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1003</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1003</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1003</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1031</v>
      </c>
      <c r="E250" s="108" t="b">
        <v>1</v>
      </c>
      <c r="F250" s="108"/>
      <c r="G250" s="108"/>
      <c r="H250" s="108" t="s">
        <v>280</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1032</v>
      </c>
      <c r="E251" s="108" t="b">
        <v>1</v>
      </c>
      <c r="F251" s="31"/>
      <c r="G251" s="31"/>
      <c r="H251" s="108" t="s">
        <v>280</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1033</v>
      </c>
      <c r="E252" s="108" t="b">
        <v>1</v>
      </c>
      <c r="F252" s="31"/>
      <c r="G252" s="31"/>
      <c r="H252" s="108" t="s">
        <v>280</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1034</v>
      </c>
      <c r="E253" s="108" t="b">
        <v>1</v>
      </c>
      <c r="F253" s="31"/>
      <c r="G253" s="31"/>
      <c r="H253" s="108" t="s">
        <v>280</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1035</v>
      </c>
      <c r="E254" s="108" t="b">
        <v>1</v>
      </c>
      <c r="F254" s="31"/>
      <c r="G254" s="31"/>
      <c r="H254" s="108" t="s">
        <v>280</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1036</v>
      </c>
      <c r="E255" s="108" t="b">
        <v>1</v>
      </c>
      <c r="F255" s="31"/>
      <c r="G255" s="31"/>
      <c r="H255" s="108" t="s">
        <v>280</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1037</v>
      </c>
      <c r="E256" s="108" t="b">
        <v>1</v>
      </c>
      <c r="F256" s="31"/>
      <c r="G256" s="31"/>
      <c r="H256" s="108" t="s">
        <v>280</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1038</v>
      </c>
      <c r="E257" s="108" t="b">
        <v>1</v>
      </c>
      <c r="F257" s="31"/>
      <c r="G257" s="31"/>
      <c r="H257" s="108" t="s">
        <v>280</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1039</v>
      </c>
      <c r="E258" s="108" t="b">
        <v>1</v>
      </c>
      <c r="F258" s="31"/>
      <c r="G258" s="31"/>
      <c r="H258" s="108" t="s">
        <v>280</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1040</v>
      </c>
      <c r="E259" s="108" t="b">
        <v>1</v>
      </c>
      <c r="F259" s="31"/>
      <c r="G259" s="31"/>
      <c r="H259" s="108" t="s">
        <v>280</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1041</v>
      </c>
      <c r="E260" s="108" t="b">
        <v>1</v>
      </c>
      <c r="F260" s="31"/>
      <c r="G260" s="31"/>
      <c r="H260" s="108" t="s">
        <v>280</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1042</v>
      </c>
      <c r="E261" s="108" t="b">
        <v>1</v>
      </c>
      <c r="F261" s="31"/>
      <c r="G261" s="31"/>
      <c r="H261" s="108" t="s">
        <v>280</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1043</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1062</v>
      </c>
      <c r="E263" s="31" t="b">
        <v>0</v>
      </c>
      <c r="F263" s="31"/>
      <c r="G263" s="31"/>
      <c r="H263" s="31"/>
      <c r="I263" s="31"/>
      <c r="J263" s="31"/>
      <c r="K263" s="31"/>
      <c r="L263" s="31"/>
      <c r="M263" s="31">
        <v>2</v>
      </c>
      <c r="N263" s="31">
        <v>10</v>
      </c>
      <c r="O263" s="31"/>
      <c r="P263" s="31"/>
      <c r="Q263" s="31"/>
      <c r="R263" s="31"/>
      <c r="S263" s="31" t="s">
        <v>580</v>
      </c>
      <c r="T263" s="31"/>
      <c r="U263" s="38"/>
      <c r="V263" t="str">
        <f ca="1"/>
        <v xml:space="preserve"> </v>
      </c>
      <c r="AA263" s="41"/>
      <c r="AB263" s="41"/>
    </row>
    <row r="264" spans="2:28" x14ac:dyDescent="0.45">
      <c r="B264" s="127"/>
      <c r="C264" s="106">
        <v>250</v>
      </c>
      <c r="D264" s="42" t="s">
        <v>1063</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1064</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1065</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1071</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10">
      <formula>ISLOGICAL(AB7)</formula>
    </cfRule>
    <cfRule type="expression" dxfId="55" priority="111">
      <formula>ISNUMBER(AB7)</formula>
    </cfRule>
    <cfRule type="expression" dxfId="54" priority="112">
      <formula>ISNUMBER(SEARCH("""",AB7))</formula>
    </cfRule>
    <cfRule type="expression" dxfId="53" priority="113">
      <formula>ISTEXT(AB7)</formula>
    </cfRule>
    <cfRule type="expression" dxfId="52" priority="114">
      <formula>ISERROR(AB7)</formula>
    </cfRule>
  </conditionalFormatting>
  <conditionalFormatting sqref="B15:U256 B263 C263:C266 B257:C262 E257:U263 D257:D266">
    <cfRule type="expression" dxfId="51" priority="152">
      <formula>$C15=$C$4</formula>
    </cfRule>
  </conditionalFormatting>
  <conditionalFormatting sqref="J5">
    <cfRule type="expression" dxfId="50" priority="51">
      <formula>$J$5&gt;0</formula>
    </cfRule>
  </conditionalFormatting>
  <conditionalFormatting sqref="AA15:AO50">
    <cfRule type="expression" dxfId="49" priority="14">
      <formula>ISNUMBER(AA15)</formula>
    </cfRule>
    <cfRule type="expression" dxfId="48" priority="15">
      <formula>ISLOGICAL(AA15)</formula>
    </cfRule>
    <cfRule type="expression" dxfId="47" priority="16">
      <formula>ISERROR(AA15)</formula>
    </cfRule>
    <cfRule type="expression" dxfId="46" priority="17">
      <formula>ISNUMBER(SEARCH(CHAR(10),AA15))</formula>
    </cfRule>
    <cfRule type="expression" dxfId="45" priority="18">
      <formula>ISNUMBER(SEARCH("""",AA15))</formula>
    </cfRule>
    <cfRule type="expression" dxfId="44" priority="19">
      <formula>ISTEXT(AA15)</formula>
    </cfRule>
  </conditionalFormatting>
  <conditionalFormatting sqref="AA13:AO13">
    <cfRule type="expression" dxfId="43" priority="8">
      <formula>ISNUMBER(AA13)</formula>
    </cfRule>
    <cfRule type="expression" dxfId="42" priority="9">
      <formula>ISLOGICAL(AA13)</formula>
    </cfRule>
    <cfRule type="expression" dxfId="41" priority="10">
      <formula>ISERROR(AA13)</formula>
    </cfRule>
    <cfRule type="expression" dxfId="40" priority="11">
      <formula>ISNUMBER(SEARCH(CHAR(10),AA13))</formula>
    </cfRule>
    <cfRule type="expression" dxfId="39" priority="12">
      <formula>ISNUMBER(SEARCH("""",AA13))</formula>
    </cfRule>
    <cfRule type="expression" dxfId="38" priority="13">
      <formula>ISTEXT(AA13)</formula>
    </cfRule>
  </conditionalFormatting>
  <conditionalFormatting sqref="Y15:Y50">
    <cfRule type="expression" dxfId="37" priority="2">
      <formula>ISNUMBER(Y15)</formula>
    </cfRule>
    <cfRule type="expression" dxfId="36" priority="3">
      <formula>ISLOGICAL(Y15)</formula>
    </cfRule>
    <cfRule type="expression" dxfId="35" priority="4">
      <formula>ISERROR(Y15)</formula>
    </cfRule>
    <cfRule type="expression" dxfId="34" priority="5">
      <formula>ISNUMBER(SEARCH(CHAR(10),Y15))</formula>
    </cfRule>
    <cfRule type="expression" dxfId="33" priority="6">
      <formula>ISNUMBER(SEARCH("""",Y15))</formula>
    </cfRule>
    <cfRule type="expression" dxfId="32"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524</v>
      </c>
    </row>
    <row r="3" spans="1:1" x14ac:dyDescent="0.45">
      <c r="A3" t="s">
        <v>1072</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5"/>
    </row>
    <row r="4" spans="1:14" x14ac:dyDescent="0.45">
      <c r="A4" s="14" t="s">
        <v>582</v>
      </c>
      <c r="M4" s="14" t="s">
        <v>528</v>
      </c>
    </row>
    <row r="5" spans="1:14" x14ac:dyDescent="0.45">
      <c r="M5" t="s">
        <v>499</v>
      </c>
    </row>
    <row r="6" spans="1:14" ht="42.75" x14ac:dyDescent="0.45">
      <c r="A6" s="12" t="s">
        <v>10</v>
      </c>
      <c r="B6" s="12" t="s">
        <v>11</v>
      </c>
      <c r="C6" s="12" t="s">
        <v>12</v>
      </c>
      <c r="D6" s="12" t="s">
        <v>13</v>
      </c>
      <c r="E6" s="13" t="s">
        <v>665</v>
      </c>
      <c r="F6" s="13" t="s">
        <v>369</v>
      </c>
      <c r="G6" s="13" t="s">
        <v>370</v>
      </c>
      <c r="H6" s="13" t="s">
        <v>371</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372</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373</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374</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375</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376</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377</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378</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379</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380</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381</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382</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383</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384</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385</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386</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387</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388</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389</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390</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391</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392</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393</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527</v>
      </c>
      <c r="N31" s="55">
        <f ca="1">C28*D28/E28</f>
        <v>710425.92367464525</v>
      </c>
    </row>
    <row r="32" spans="1:14" x14ac:dyDescent="0.45">
      <c r="I32" s="55"/>
      <c r="J32" s="55"/>
      <c r="K32" s="55"/>
      <c r="L32" s="55"/>
      <c r="M32" t="s">
        <v>533</v>
      </c>
    </row>
    <row r="33" spans="1:14" ht="42.75" x14ac:dyDescent="0.45">
      <c r="A33" s="12" t="s">
        <v>10</v>
      </c>
      <c r="B33" s="12" t="s">
        <v>11</v>
      </c>
      <c r="C33" s="12" t="s">
        <v>12</v>
      </c>
      <c r="D33" s="12" t="s">
        <v>13</v>
      </c>
      <c r="E33" s="13" t="s">
        <v>665</v>
      </c>
      <c r="F33" s="13" t="s">
        <v>369</v>
      </c>
      <c r="G33" s="13" t="s">
        <v>370</v>
      </c>
      <c r="H33" s="13" t="s">
        <v>371</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394</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395</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396</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397</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398</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399</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400</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401</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402</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403</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404</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405</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406</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407</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408</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409</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410</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411</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412</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413</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414</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526</v>
      </c>
    </row>
    <row r="59" spans="1:14" x14ac:dyDescent="0.45">
      <c r="I59" s="55"/>
      <c r="J59" s="55"/>
      <c r="K59" s="55"/>
      <c r="L59" s="55"/>
      <c r="M59" t="s">
        <v>534</v>
      </c>
    </row>
    <row r="60" spans="1:14" ht="42.75" x14ac:dyDescent="0.45">
      <c r="A60" s="12" t="s">
        <v>10</v>
      </c>
      <c r="B60" s="12" t="s">
        <v>11</v>
      </c>
      <c r="C60" s="12" t="s">
        <v>12</v>
      </c>
      <c r="D60" s="12" t="s">
        <v>13</v>
      </c>
      <c r="E60" s="13" t="s">
        <v>665</v>
      </c>
      <c r="F60" s="13" t="s">
        <v>369</v>
      </c>
      <c r="G60" s="13" t="s">
        <v>370</v>
      </c>
      <c r="H60" s="13" t="s">
        <v>371</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415</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416</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417</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418</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419</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420</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421</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422</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423</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424</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425</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426</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427</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428</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429</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430</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431</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432</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433</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434</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435</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529</v>
      </c>
    </row>
    <row r="86" spans="1:14" x14ac:dyDescent="0.45">
      <c r="I86" s="55"/>
      <c r="J86" s="55"/>
      <c r="K86" s="55"/>
      <c r="L86" s="55"/>
      <c r="M86" t="s">
        <v>535</v>
      </c>
    </row>
    <row r="87" spans="1:14" ht="42.75" x14ac:dyDescent="0.45">
      <c r="A87" s="12" t="s">
        <v>10</v>
      </c>
      <c r="B87" s="12" t="s">
        <v>11</v>
      </c>
      <c r="C87" s="12" t="s">
        <v>12</v>
      </c>
      <c r="D87" s="12" t="s">
        <v>13</v>
      </c>
      <c r="E87" s="13" t="s">
        <v>665</v>
      </c>
      <c r="F87" s="13" t="s">
        <v>369</v>
      </c>
      <c r="G87" s="13" t="s">
        <v>370</v>
      </c>
      <c r="H87" s="13" t="s">
        <v>371</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436</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437</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438</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439</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440</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441</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442</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443</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444</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445</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446</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447</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448</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449</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450</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451</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452</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453</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454</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530</v>
      </c>
    </row>
    <row r="113" spans="1:14" x14ac:dyDescent="0.45">
      <c r="I113" s="55"/>
      <c r="J113" s="55"/>
      <c r="K113" s="55"/>
      <c r="L113" s="55"/>
      <c r="M113" t="s">
        <v>536</v>
      </c>
    </row>
    <row r="114" spans="1:14" ht="42.75" x14ac:dyDescent="0.45">
      <c r="A114" s="12" t="s">
        <v>10</v>
      </c>
      <c r="B114" s="12" t="s">
        <v>11</v>
      </c>
      <c r="C114" s="12" t="s">
        <v>12</v>
      </c>
      <c r="D114" s="12" t="s">
        <v>13</v>
      </c>
      <c r="E114" s="13" t="s">
        <v>665</v>
      </c>
      <c r="F114" s="13" t="s">
        <v>369</v>
      </c>
      <c r="G114" s="13" t="s">
        <v>370</v>
      </c>
      <c r="H114" s="13" t="s">
        <v>371</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455</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456</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457</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458</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459</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460</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461</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462</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463</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464</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465</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466</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467</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468</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531</v>
      </c>
    </row>
    <row r="140" spans="1:14" x14ac:dyDescent="0.45">
      <c r="I140" s="55"/>
      <c r="J140" s="55"/>
      <c r="K140" s="55"/>
      <c r="L140" s="55"/>
      <c r="M140" t="s">
        <v>537</v>
      </c>
    </row>
    <row r="141" spans="1:14" ht="42.75" x14ac:dyDescent="0.45">
      <c r="A141" s="12" t="s">
        <v>10</v>
      </c>
      <c r="B141" s="12" t="s">
        <v>11</v>
      </c>
      <c r="C141" s="12" t="s">
        <v>12</v>
      </c>
      <c r="D141" s="12" t="s">
        <v>13</v>
      </c>
      <c r="E141" s="13" t="s">
        <v>665</v>
      </c>
      <c r="F141" s="13" t="s">
        <v>369</v>
      </c>
      <c r="G141" s="13" t="s">
        <v>370</v>
      </c>
      <c r="H141" s="13" t="s">
        <v>371</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469</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470</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471</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472</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473</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474</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475</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476</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477</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478</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479</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480</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481</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482</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483</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532</v>
      </c>
    </row>
    <row r="167" spans="1:14" ht="57" x14ac:dyDescent="0.45">
      <c r="I167" s="55"/>
      <c r="J167" s="55"/>
      <c r="K167" s="55"/>
      <c r="L167" s="55"/>
      <c r="M167" s="64" t="s">
        <v>538</v>
      </c>
    </row>
    <row r="168" spans="1:14" ht="42.75" x14ac:dyDescent="0.45">
      <c r="A168" s="12" t="s">
        <v>10</v>
      </c>
      <c r="B168" s="12" t="s">
        <v>11</v>
      </c>
      <c r="C168" s="12" t="s">
        <v>12</v>
      </c>
      <c r="D168" s="12" t="s">
        <v>13</v>
      </c>
      <c r="E168" s="13" t="s">
        <v>665</v>
      </c>
      <c r="F168" s="13" t="s">
        <v>369</v>
      </c>
      <c r="G168" s="13" t="s">
        <v>370</v>
      </c>
      <c r="H168" s="13" t="s">
        <v>371</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484</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485</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486</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487</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488</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489</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490</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491</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492</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493</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494</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495</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496</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497</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498</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2" t="s">
        <v>662</v>
      </c>
      <c r="P2" s="55"/>
    </row>
    <row r="4" spans="1:16" x14ac:dyDescent="0.45">
      <c r="A4" s="14" t="s">
        <v>658</v>
      </c>
      <c r="H4" s="54" t="s">
        <v>659</v>
      </c>
      <c r="I4" s="54" t="s">
        <v>660</v>
      </c>
      <c r="O4" s="14" t="s">
        <v>528</v>
      </c>
    </row>
    <row r="5" spans="1:16" x14ac:dyDescent="0.45">
      <c r="O5" t="s">
        <v>499</v>
      </c>
    </row>
    <row r="6" spans="1:16" ht="42.75" x14ac:dyDescent="0.45">
      <c r="A6" s="12" t="s">
        <v>10</v>
      </c>
      <c r="B6" s="12" t="s">
        <v>11</v>
      </c>
      <c r="C6" s="12" t="s">
        <v>12</v>
      </c>
      <c r="D6" s="12" t="s">
        <v>13</v>
      </c>
      <c r="E6" s="13" t="s">
        <v>664</v>
      </c>
      <c r="F6" s="13" t="s">
        <v>369</v>
      </c>
      <c r="G6" s="13" t="s">
        <v>370</v>
      </c>
      <c r="H6" s="13" t="s">
        <v>371</v>
      </c>
      <c r="I6" s="13" t="s">
        <v>661</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372</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373</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374</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375</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376</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377</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378</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379</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380</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381</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382</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383</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384</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385</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386</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387</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388</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389</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390</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391</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392</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393</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527</v>
      </c>
      <c r="P31" s="55">
        <f ca="1">C28*D28/E28</f>
        <v>521313.10721184569</v>
      </c>
    </row>
    <row r="32" spans="1:16" x14ac:dyDescent="0.45">
      <c r="J32" s="55"/>
      <c r="K32" s="55"/>
      <c r="L32" s="55"/>
      <c r="M32" s="55"/>
      <c r="N32" s="55"/>
      <c r="O32" t="s">
        <v>533</v>
      </c>
    </row>
    <row r="33" spans="1:16" ht="42.75" x14ac:dyDescent="0.45">
      <c r="A33" s="12" t="s">
        <v>10</v>
      </c>
      <c r="B33" s="12" t="s">
        <v>11</v>
      </c>
      <c r="C33" s="12" t="s">
        <v>12</v>
      </c>
      <c r="D33" s="12" t="s">
        <v>13</v>
      </c>
      <c r="E33" s="13" t="s">
        <v>664</v>
      </c>
      <c r="F33" s="13" t="s">
        <v>369</v>
      </c>
      <c r="G33" s="13" t="s">
        <v>370</v>
      </c>
      <c r="H33" s="13" t="s">
        <v>371</v>
      </c>
      <c r="I33" s="13" t="s">
        <v>661</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394</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395</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396</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397</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398</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399</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400</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401</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402</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403</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404</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405</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406</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407</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408</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409</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410</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411</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412</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413</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414</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526</v>
      </c>
    </row>
    <row r="59" spans="1:16" x14ac:dyDescent="0.45">
      <c r="J59" s="55"/>
      <c r="K59" s="55"/>
      <c r="L59" s="55"/>
      <c r="M59" s="55"/>
      <c r="N59" s="55"/>
      <c r="O59" t="s">
        <v>534</v>
      </c>
    </row>
    <row r="60" spans="1:16" ht="42.75" x14ac:dyDescent="0.45">
      <c r="A60" s="12" t="s">
        <v>10</v>
      </c>
      <c r="B60" s="12" t="s">
        <v>11</v>
      </c>
      <c r="C60" s="12" t="s">
        <v>12</v>
      </c>
      <c r="D60" s="12" t="s">
        <v>13</v>
      </c>
      <c r="E60" s="13" t="s">
        <v>664</v>
      </c>
      <c r="F60" s="13" t="s">
        <v>369</v>
      </c>
      <c r="G60" s="13" t="s">
        <v>370</v>
      </c>
      <c r="H60" s="13" t="s">
        <v>371</v>
      </c>
      <c r="I60" s="13" t="s">
        <v>661</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415</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416</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417</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418</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419</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420</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421</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422</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423</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424</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425</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426</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427</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428</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429</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430</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431</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432</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433</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434</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435</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529</v>
      </c>
    </row>
    <row r="86" spans="1:16" x14ac:dyDescent="0.45">
      <c r="J86" s="55"/>
      <c r="K86" s="55"/>
      <c r="L86" s="55"/>
      <c r="M86" s="55"/>
      <c r="N86" s="55"/>
      <c r="O86" t="s">
        <v>535</v>
      </c>
    </row>
    <row r="87" spans="1:16" ht="42.75" x14ac:dyDescent="0.45">
      <c r="A87" s="12" t="s">
        <v>10</v>
      </c>
      <c r="B87" s="12" t="s">
        <v>11</v>
      </c>
      <c r="C87" s="12" t="s">
        <v>12</v>
      </c>
      <c r="D87" s="12" t="s">
        <v>13</v>
      </c>
      <c r="E87" s="13" t="s">
        <v>664</v>
      </c>
      <c r="F87" s="13" t="s">
        <v>369</v>
      </c>
      <c r="G87" s="13" t="s">
        <v>370</v>
      </c>
      <c r="H87" s="13" t="s">
        <v>371</v>
      </c>
      <c r="I87" s="13" t="s">
        <v>661</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436</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437</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438</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439</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440</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441</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442</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443</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444</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445</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446</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447</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448</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449</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450</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451</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452</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453</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454</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530</v>
      </c>
    </row>
    <row r="113" spans="1:16" x14ac:dyDescent="0.45">
      <c r="J113" s="55"/>
      <c r="K113" s="55"/>
      <c r="L113" s="55"/>
      <c r="M113" s="55"/>
      <c r="N113" s="55"/>
      <c r="O113" t="s">
        <v>536</v>
      </c>
    </row>
    <row r="114" spans="1:16" ht="42.75" x14ac:dyDescent="0.45">
      <c r="A114" s="12" t="s">
        <v>10</v>
      </c>
      <c r="B114" s="12" t="s">
        <v>11</v>
      </c>
      <c r="C114" s="12" t="s">
        <v>12</v>
      </c>
      <c r="D114" s="12" t="s">
        <v>13</v>
      </c>
      <c r="E114" s="13" t="s">
        <v>664</v>
      </c>
      <c r="F114" s="13" t="s">
        <v>369</v>
      </c>
      <c r="G114" s="13" t="s">
        <v>370</v>
      </c>
      <c r="H114" s="13" t="s">
        <v>371</v>
      </c>
      <c r="I114" s="13" t="s">
        <v>661</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455</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456</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457</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458</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459</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460</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461</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462</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463</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464</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465</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466</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467</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468</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531</v>
      </c>
    </row>
    <row r="140" spans="1:16" x14ac:dyDescent="0.45">
      <c r="J140" s="55"/>
      <c r="K140" s="55"/>
      <c r="L140" s="55"/>
      <c r="M140" s="55"/>
      <c r="N140" s="55"/>
      <c r="O140" t="s">
        <v>537</v>
      </c>
    </row>
    <row r="141" spans="1:16" ht="42.75" x14ac:dyDescent="0.45">
      <c r="A141" s="12" t="s">
        <v>10</v>
      </c>
      <c r="B141" s="12" t="s">
        <v>11</v>
      </c>
      <c r="C141" s="12" t="s">
        <v>12</v>
      </c>
      <c r="D141" s="12" t="s">
        <v>13</v>
      </c>
      <c r="E141" s="13" t="s">
        <v>664</v>
      </c>
      <c r="F141" s="13" t="s">
        <v>369</v>
      </c>
      <c r="G141" s="13" t="s">
        <v>370</v>
      </c>
      <c r="H141" s="13" t="s">
        <v>371</v>
      </c>
      <c r="I141" s="13" t="s">
        <v>661</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469</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470</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471</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472</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473</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474</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475</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476</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477</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478</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479</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480</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481</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482</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483</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532</v>
      </c>
    </row>
    <row r="167" spans="1:16" ht="57" x14ac:dyDescent="0.45">
      <c r="J167" s="55"/>
      <c r="K167" s="55"/>
      <c r="L167" s="55"/>
      <c r="M167" s="55"/>
      <c r="N167" s="55"/>
      <c r="O167" s="64" t="s">
        <v>538</v>
      </c>
    </row>
    <row r="168" spans="1:16" ht="42.75" x14ac:dyDescent="0.45">
      <c r="A168" s="12" t="s">
        <v>10</v>
      </c>
      <c r="B168" s="12" t="s">
        <v>11</v>
      </c>
      <c r="C168" s="12" t="s">
        <v>12</v>
      </c>
      <c r="D168" s="12" t="s">
        <v>13</v>
      </c>
      <c r="E168" s="13" t="s">
        <v>664</v>
      </c>
      <c r="F168" s="13" t="s">
        <v>369</v>
      </c>
      <c r="G168" s="13" t="s">
        <v>370</v>
      </c>
      <c r="H168" s="13" t="s">
        <v>371</v>
      </c>
      <c r="I168" s="13" t="s">
        <v>661</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484</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485</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486</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487</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488</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489</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490</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491</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492</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493</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494</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495</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496</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497</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498</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663</v>
      </c>
      <c r="M4" s="14" t="s">
        <v>528</v>
      </c>
    </row>
    <row r="5" spans="1:14" x14ac:dyDescent="0.45">
      <c r="M5" t="s">
        <v>499</v>
      </c>
    </row>
    <row r="6" spans="1:14" ht="42.75" x14ac:dyDescent="0.45">
      <c r="A6" s="12" t="s">
        <v>10</v>
      </c>
      <c r="B6" s="12" t="s">
        <v>11</v>
      </c>
      <c r="C6" s="12" t="s">
        <v>12</v>
      </c>
      <c r="D6" s="12" t="s">
        <v>13</v>
      </c>
      <c r="E6" s="13" t="s">
        <v>664</v>
      </c>
      <c r="F6" s="13" t="s">
        <v>369</v>
      </c>
      <c r="G6" s="13" t="s">
        <v>370</v>
      </c>
      <c r="H6" s="13" t="s">
        <v>371</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372</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373</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374</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375</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376</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377</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378</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379</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380</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381</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382</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383</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384</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385</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386</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387</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388</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389</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390</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391</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392</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393</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527</v>
      </c>
      <c r="N31" s="91">
        <f ca="1">C28*D28/E28</f>
        <v>423205.58426245005</v>
      </c>
    </row>
    <row r="32" spans="1:14" x14ac:dyDescent="0.45">
      <c r="I32" s="91"/>
      <c r="J32" s="91"/>
      <c r="K32" s="91"/>
      <c r="L32" s="91"/>
      <c r="M32" t="s">
        <v>533</v>
      </c>
    </row>
    <row r="33" spans="1:14" ht="42.75" x14ac:dyDescent="0.45">
      <c r="A33" s="12" t="s">
        <v>10</v>
      </c>
      <c r="B33" s="12" t="s">
        <v>11</v>
      </c>
      <c r="C33" s="12" t="s">
        <v>12</v>
      </c>
      <c r="D33" s="12" t="s">
        <v>13</v>
      </c>
      <c r="E33" s="13" t="s">
        <v>664</v>
      </c>
      <c r="F33" s="13" t="s">
        <v>369</v>
      </c>
      <c r="G33" s="13" t="s">
        <v>370</v>
      </c>
      <c r="H33" s="13" t="s">
        <v>371</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394</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395</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396</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397</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398</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399</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400</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401</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402</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403</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404</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405</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406</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407</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408</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409</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410</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411</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412</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413</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414</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
        <v>664</v>
      </c>
      <c r="F60" s="13" t="s">
        <v>369</v>
      </c>
      <c r="G60" s="13" t="s">
        <v>370</v>
      </c>
      <c r="H60" s="13" t="s">
        <v>371</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416</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417</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418</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419</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420</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421</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422</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423</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424</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425</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426</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427</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428</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429</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430</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431</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432</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433</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434</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
        <v>664</v>
      </c>
      <c r="F87" s="13" t="s">
        <v>369</v>
      </c>
      <c r="G87" s="13" t="s">
        <v>370</v>
      </c>
      <c r="H87" s="13" t="s">
        <v>371</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436</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437</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438</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439</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440</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441</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442</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443</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444</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445</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446</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447</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448</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449</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450</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451</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452</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453</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
        <v>664</v>
      </c>
      <c r="F114" s="13" t="s">
        <v>369</v>
      </c>
      <c r="G114" s="13" t="s">
        <v>370</v>
      </c>
      <c r="H114" s="13" t="s">
        <v>371</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455</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456</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457</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458</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459</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460</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461</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462</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463</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464</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465</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466</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467</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
        <v>664</v>
      </c>
      <c r="F141" s="13" t="s">
        <v>369</v>
      </c>
      <c r="G141" s="13" t="s">
        <v>370</v>
      </c>
      <c r="H141" s="13" t="s">
        <v>371</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469</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470</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471</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472</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473</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474</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475</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476</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477</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478</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479</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480</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481</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482</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483</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
        <v>664</v>
      </c>
      <c r="F168" s="13" t="s">
        <v>369</v>
      </c>
      <c r="G168" s="13" t="s">
        <v>370</v>
      </c>
      <c r="H168" s="13" t="s">
        <v>371</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484</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485</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486</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487</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488</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489</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490</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491</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492</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493</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494</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495</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496</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497</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1"/>
    </row>
    <row r="5" spans="1:16" x14ac:dyDescent="0.45">
      <c r="A5" s="14" t="s">
        <v>851</v>
      </c>
      <c r="O5" s="14" t="s">
        <v>528</v>
      </c>
    </row>
    <row r="6" spans="1:16" x14ac:dyDescent="0.45">
      <c r="O6" t="s">
        <v>499</v>
      </c>
    </row>
    <row r="7" spans="1:16" ht="42.75" x14ac:dyDescent="0.45">
      <c r="A7" s="12" t="s">
        <v>10</v>
      </c>
      <c r="B7" s="12" t="s">
        <v>11</v>
      </c>
      <c r="C7" s="12" t="s">
        <v>12</v>
      </c>
      <c r="D7" s="12" t="s">
        <v>13</v>
      </c>
      <c r="E7" s="13" t="s">
        <v>665</v>
      </c>
      <c r="F7" s="13" t="s">
        <v>369</v>
      </c>
      <c r="G7" s="13" t="s">
        <v>370</v>
      </c>
      <c r="H7" s="13" t="s">
        <v>850</v>
      </c>
      <c r="I7" s="13" t="s">
        <v>371</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372</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373</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374</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375</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376</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377</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378</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379</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380</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381</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382</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383</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384</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385</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386</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387</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388</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389</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390</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391</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392</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393</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527</v>
      </c>
      <c r="P32" s="91">
        <f ca="1">C29*D29/E29</f>
        <v>575160.08250447176</v>
      </c>
    </row>
    <row r="33" spans="1:16" x14ac:dyDescent="0.45">
      <c r="J33" s="91"/>
      <c r="K33" s="91"/>
      <c r="L33" s="91"/>
      <c r="M33" s="91"/>
      <c r="N33" s="91"/>
      <c r="O33" t="s">
        <v>533</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394</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395</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396</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397</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398</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399</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400</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401</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402</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403</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404</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405</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406</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407</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408</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409</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410</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411</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412</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413</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414</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526</v>
      </c>
    </row>
    <row r="60" spans="1:16" x14ac:dyDescent="0.45">
      <c r="J60" s="91"/>
      <c r="K60" s="91"/>
      <c r="L60" s="91"/>
      <c r="M60" s="91"/>
      <c r="N60" s="91"/>
      <c r="O60" t="s">
        <v>534</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415</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416</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417</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418</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419</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420</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421</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422</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423</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424</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425</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426</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427</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428</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429</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430</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431</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432</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433</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434</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435</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529</v>
      </c>
    </row>
    <row r="87" spans="1:16" x14ac:dyDescent="0.45">
      <c r="J87" s="91"/>
      <c r="K87" s="91"/>
      <c r="L87" s="91"/>
      <c r="M87" s="91"/>
      <c r="N87" s="91"/>
      <c r="O87" t="s">
        <v>535</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436</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437</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438</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439</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440</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441</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442</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443</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444</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445</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446</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447</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448</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449</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450</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451</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452</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453</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454</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530</v>
      </c>
    </row>
    <row r="114" spans="1:16" x14ac:dyDescent="0.45">
      <c r="J114" s="91"/>
      <c r="K114" s="91"/>
      <c r="L114" s="91"/>
      <c r="M114" s="91"/>
      <c r="N114" s="91"/>
      <c r="O114" t="s">
        <v>536</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455</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456</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457</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458</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459</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460</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461</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462</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463</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464</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465</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466</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467</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468</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531</v>
      </c>
    </row>
    <row r="141" spans="1:16" x14ac:dyDescent="0.45">
      <c r="J141" s="91"/>
      <c r="K141" s="91"/>
      <c r="L141" s="91"/>
      <c r="M141" s="91"/>
      <c r="N141" s="91"/>
      <c r="O141" t="s">
        <v>537</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469</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470</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471</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472</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473</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474</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475</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476</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477</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478</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479</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480</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481</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482</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483</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532</v>
      </c>
    </row>
    <row r="168" spans="1:16" ht="57" x14ac:dyDescent="0.45">
      <c r="J168" s="91"/>
      <c r="K168" s="91"/>
      <c r="L168" s="91"/>
      <c r="M168" s="91"/>
      <c r="N168" s="91"/>
      <c r="O168" s="64" t="s">
        <v>538</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484</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485</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486</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487</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488</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489</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490</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491</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492</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493</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494</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495</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496</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497</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498</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1"/>
    </row>
    <row r="5" spans="1:12" x14ac:dyDescent="0.45">
      <c r="A5" s="14" t="s">
        <v>876</v>
      </c>
      <c r="K5" s="14" t="s">
        <v>874</v>
      </c>
    </row>
    <row r="6" spans="1:12" ht="42.75" x14ac:dyDescent="0.45">
      <c r="K6" s="105" t="s">
        <v>875</v>
      </c>
    </row>
    <row r="7" spans="1:12" ht="42.75" x14ac:dyDescent="0.45">
      <c r="A7" s="12" t="s">
        <v>10</v>
      </c>
      <c r="B7" s="12" t="s">
        <v>11</v>
      </c>
      <c r="C7" s="12" t="s">
        <v>12</v>
      </c>
      <c r="D7" s="104" t="s">
        <v>873</v>
      </c>
      <c r="E7" s="13" t="s">
        <v>664</v>
      </c>
      <c r="F7" s="13" t="s">
        <v>369</v>
      </c>
      <c r="G7" s="13" t="s">
        <v>850</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372</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860</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861</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862</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863</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864</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865</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866</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867</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868</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869</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870</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871</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872</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949</v>
      </c>
      <c r="M4" s="14" t="s">
        <v>528</v>
      </c>
    </row>
    <row r="5" spans="1:14" x14ac:dyDescent="0.45">
      <c r="M5" t="s">
        <v>499</v>
      </c>
    </row>
    <row r="6" spans="1:14" ht="42.75" x14ac:dyDescent="0.45">
      <c r="A6" s="12" t="s">
        <v>10</v>
      </c>
      <c r="B6" s="12" t="s">
        <v>11</v>
      </c>
      <c r="C6" s="12" t="s">
        <v>12</v>
      </c>
      <c r="D6" s="12" t="s">
        <v>13</v>
      </c>
      <c r="E6" s="13" t="s">
        <v>950</v>
      </c>
      <c r="F6" s="13" t="s">
        <v>369</v>
      </c>
      <c r="G6" s="13" t="s">
        <v>370</v>
      </c>
      <c r="H6" s="13" t="s">
        <v>371</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372</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373</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374</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375</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376</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377</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378</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379</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380</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381</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382</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383</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384</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385</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386</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387</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388</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389</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390</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391</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392</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393</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527</v>
      </c>
      <c r="N31" s="91">
        <f ca="1">C28*D28/E28</f>
        <v>820856.98776147119</v>
      </c>
    </row>
    <row r="32" spans="1:14" x14ac:dyDescent="0.45">
      <c r="I32" s="91"/>
      <c r="J32" s="91"/>
      <c r="K32" s="91"/>
      <c r="L32" s="91"/>
      <c r="M32" t="s">
        <v>533</v>
      </c>
    </row>
    <row r="33" spans="1:14" ht="42.75" x14ac:dyDescent="0.45">
      <c r="A33" s="12" t="s">
        <v>10</v>
      </c>
      <c r="B33" s="12" t="s">
        <v>11</v>
      </c>
      <c r="C33" s="12" t="s">
        <v>12</v>
      </c>
      <c r="D33" s="12" t="s">
        <v>13</v>
      </c>
      <c r="E33" s="13" t="s">
        <v>950</v>
      </c>
      <c r="F33" s="13" t="s">
        <v>369</v>
      </c>
      <c r="G33" s="13" t="s">
        <v>370</v>
      </c>
      <c r="H33" s="13" t="s">
        <v>371</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394</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395</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396</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397</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398</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399</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400</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401</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402</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403</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404</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405</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406</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407</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408</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409</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410</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411</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412</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
        <v>950</v>
      </c>
      <c r="F60" s="13" t="s">
        <v>369</v>
      </c>
      <c r="G60" s="13" t="s">
        <v>370</v>
      </c>
      <c r="H60" s="13" t="s">
        <v>371</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416</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417</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418</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419</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420</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421</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422</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423</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424</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425</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426</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427</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428</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429</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430</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431</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432</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433</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434</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
        <v>950</v>
      </c>
      <c r="F87" s="13" t="s">
        <v>369</v>
      </c>
      <c r="G87" s="13" t="s">
        <v>370</v>
      </c>
      <c r="H87" s="13" t="s">
        <v>371</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436</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437</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438</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439</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440</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441</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442</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443</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444</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445</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446</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447</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448</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449</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450</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451</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452</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453</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
        <v>950</v>
      </c>
      <c r="F114" s="13" t="s">
        <v>369</v>
      </c>
      <c r="G114" s="13" t="s">
        <v>370</v>
      </c>
      <c r="H114" s="13" t="s">
        <v>371</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455</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456</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457</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458</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459</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460</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461</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462</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463</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464</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465</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466</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467</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
        <v>950</v>
      </c>
      <c r="F141" s="13" t="s">
        <v>369</v>
      </c>
      <c r="G141" s="13" t="s">
        <v>370</v>
      </c>
      <c r="H141" s="13" t="s">
        <v>371</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469</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470</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471</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472</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473</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474</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475</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476</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477</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478</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479</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480</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481</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482</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483</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
        <v>950</v>
      </c>
      <c r="F168" s="13" t="s">
        <v>369</v>
      </c>
      <c r="G168" s="13" t="s">
        <v>370</v>
      </c>
      <c r="H168" s="13" t="s">
        <v>371</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484</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485</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486</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487</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488</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489</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490</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491</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492</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493</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494</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495</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496</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497</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1059</v>
      </c>
      <c r="M4" s="14" t="s">
        <v>528</v>
      </c>
    </row>
    <row r="5" spans="1:14" x14ac:dyDescent="0.45">
      <c r="M5" t="s">
        <v>499</v>
      </c>
    </row>
    <row r="6" spans="1:14" ht="42.75" x14ac:dyDescent="0.45">
      <c r="A6" s="12" t="s">
        <v>10</v>
      </c>
      <c r="B6" s="12" t="s">
        <v>11</v>
      </c>
      <c r="C6" s="12" t="s">
        <v>12</v>
      </c>
      <c r="D6" s="12" t="s">
        <v>13</v>
      </c>
      <c r="E6" s="130" t="s">
        <v>1067</v>
      </c>
      <c r="F6" s="13" t="s">
        <v>369</v>
      </c>
      <c r="G6" s="13" t="s">
        <v>370</v>
      </c>
      <c r="H6" s="13" t="s">
        <v>371</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372</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373</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374</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375</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376</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377</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378</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379</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380</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381</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382</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383</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384</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385</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386</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387</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388</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389</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390</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391</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392</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393</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527</v>
      </c>
      <c r="N31" s="91">
        <f ca="1">C28*D28/E28</f>
        <v>847355.85378370923</v>
      </c>
    </row>
    <row r="32" spans="1:14" x14ac:dyDescent="0.45">
      <c r="I32" s="91"/>
      <c r="J32" s="91"/>
      <c r="K32" s="91"/>
      <c r="L32" s="91"/>
      <c r="M32" t="s">
        <v>533</v>
      </c>
    </row>
    <row r="33" spans="1:14" ht="42.75" x14ac:dyDescent="0.45">
      <c r="A33" s="12" t="s">
        <v>10</v>
      </c>
      <c r="B33" s="12" t="s">
        <v>11</v>
      </c>
      <c r="C33" s="12" t="s">
        <v>12</v>
      </c>
      <c r="D33" s="12" t="s">
        <v>13</v>
      </c>
      <c r="E33" s="13" t="str">
        <f ca="1">$E$6</f>
        <v>CSVRead
v0.21(176)</v>
      </c>
      <c r="F33" s="13" t="s">
        <v>369</v>
      </c>
      <c r="G33" s="13" t="s">
        <v>370</v>
      </c>
      <c r="H33" s="13" t="s">
        <v>371</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394</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395</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396</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397</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398</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399</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400</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401</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402</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403</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404</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405</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406</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407</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408</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409</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410</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411</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412</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tr">
        <f ca="1">$E$6</f>
        <v>CSVRead
v0.21(176)</v>
      </c>
      <c r="F60" s="13" t="s">
        <v>369</v>
      </c>
      <c r="G60" s="13" t="s">
        <v>370</v>
      </c>
      <c r="H60" s="13" t="s">
        <v>371</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416</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417</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418</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419</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420</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421</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422</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423</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424</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425</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426</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427</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428</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429</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430</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431</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432</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433</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434</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tr">
        <f ca="1">$E$6</f>
        <v>CSVRead
v0.21(176)</v>
      </c>
      <c r="F87" s="13" t="s">
        <v>369</v>
      </c>
      <c r="G87" s="13" t="s">
        <v>370</v>
      </c>
      <c r="H87" s="13" t="s">
        <v>371</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436</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437</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438</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439</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440</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441</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442</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443</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444</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445</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446</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447</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448</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449</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450</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451</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452</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453</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tr">
        <f ca="1">$E$6</f>
        <v>CSVRead
v0.21(176)</v>
      </c>
      <c r="F114" s="13" t="s">
        <v>369</v>
      </c>
      <c r="G114" s="13" t="s">
        <v>370</v>
      </c>
      <c r="H114" s="13" t="s">
        <v>371</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455</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456</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457</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458</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459</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460</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461</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462</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463</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464</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465</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466</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467</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tr">
        <f ca="1">$E$6</f>
        <v>CSVRead
v0.21(176)</v>
      </c>
      <c r="F141" s="13" t="s">
        <v>369</v>
      </c>
      <c r="G141" s="13" t="s">
        <v>370</v>
      </c>
      <c r="H141" s="13" t="s">
        <v>371</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469</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470</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471</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472</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473</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474</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475</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476</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477</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478</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479</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480</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481</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482</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483</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tr">
        <f ca="1">$E$6</f>
        <v>CSVRead
v0.21(176)</v>
      </c>
      <c r="F168" s="13" t="s">
        <v>369</v>
      </c>
      <c r="G168" s="13" t="s">
        <v>370</v>
      </c>
      <c r="H168" s="13" t="s">
        <v>371</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484</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485</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486</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487</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488</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489</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490</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491</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492</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493</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494</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495</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496</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497</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1061</v>
      </c>
      <c r="M4" s="14" t="s">
        <v>528</v>
      </c>
    </row>
    <row r="5" spans="1:14" x14ac:dyDescent="0.45">
      <c r="M5" t="s">
        <v>499</v>
      </c>
    </row>
    <row r="6" spans="1:14" ht="42.75" x14ac:dyDescent="0.45">
      <c r="A6" s="12" t="s">
        <v>10</v>
      </c>
      <c r="B6" s="12" t="s">
        <v>11</v>
      </c>
      <c r="C6" s="12" t="s">
        <v>12</v>
      </c>
      <c r="D6" s="12" t="s">
        <v>13</v>
      </c>
      <c r="E6" s="130" t="s">
        <v>1068</v>
      </c>
      <c r="F6" s="13" t="s">
        <v>369</v>
      </c>
      <c r="G6" s="13" t="s">
        <v>370</v>
      </c>
      <c r="H6" s="13" t="s">
        <v>371</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372</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373</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374</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375</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376</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377</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378</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379</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380</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381</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382</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383</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384</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385</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386</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387</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388</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389</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390</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391</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392</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393</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527</v>
      </c>
      <c r="N31" s="91">
        <f ca="1">C28*D28/E28</f>
        <v>905356.67110425408</v>
      </c>
    </row>
    <row r="32" spans="1:14" x14ac:dyDescent="0.45">
      <c r="I32" s="91"/>
      <c r="J32" s="91"/>
      <c r="K32" s="91"/>
      <c r="L32" s="91"/>
      <c r="M32" t="s">
        <v>533</v>
      </c>
    </row>
    <row r="33" spans="1:14" ht="42.75" x14ac:dyDescent="0.45">
      <c r="A33" s="12" t="s">
        <v>10</v>
      </c>
      <c r="B33" s="12" t="s">
        <v>11</v>
      </c>
      <c r="C33" s="12" t="s">
        <v>12</v>
      </c>
      <c r="D33" s="12" t="s">
        <v>13</v>
      </c>
      <c r="E33" s="13" t="str">
        <f ca="1">$E$6</f>
        <v>CSVRead
v0.21(177)</v>
      </c>
      <c r="F33" s="13" t="s">
        <v>369</v>
      </c>
      <c r="G33" s="13" t="s">
        <v>370</v>
      </c>
      <c r="H33" s="13" t="s">
        <v>371</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394</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395</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396</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397</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398</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399</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400</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401</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402</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403</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404</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405</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406</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407</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408</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409</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410</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411</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412</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tr">
        <f ca="1">$E$6</f>
        <v>CSVRead
v0.21(177)</v>
      </c>
      <c r="F60" s="13" t="s">
        <v>369</v>
      </c>
      <c r="G60" s="13" t="s">
        <v>370</v>
      </c>
      <c r="H60" s="13" t="s">
        <v>371</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416</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417</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418</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419</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420</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421</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422</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423</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424</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425</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426</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427</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428</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429</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430</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431</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432</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433</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434</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tr">
        <f ca="1">$E$6</f>
        <v>CSVRead
v0.21(177)</v>
      </c>
      <c r="F87" s="13" t="s">
        <v>369</v>
      </c>
      <c r="G87" s="13" t="s">
        <v>370</v>
      </c>
      <c r="H87" s="13" t="s">
        <v>371</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436</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437</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438</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439</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440</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441</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442</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443</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444</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445</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446</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447</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448</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449</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450</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451</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452</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453</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tr">
        <f ca="1">$E$6</f>
        <v>CSVRead
v0.21(177)</v>
      </c>
      <c r="F114" s="13" t="s">
        <v>369</v>
      </c>
      <c r="G114" s="13" t="s">
        <v>370</v>
      </c>
      <c r="H114" s="13" t="s">
        <v>371</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455</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456</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457</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458</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459</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460</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461</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462</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463</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464</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465</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466</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467</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tr">
        <f ca="1">$E$6</f>
        <v>CSVRead
v0.21(177)</v>
      </c>
      <c r="F141" s="13" t="s">
        <v>369</v>
      </c>
      <c r="G141" s="13" t="s">
        <v>370</v>
      </c>
      <c r="H141" s="13" t="s">
        <v>371</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469</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470</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471</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472</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473</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474</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475</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476</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477</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478</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479</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480</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481</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482</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483</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tr">
        <f ca="1">$E$6</f>
        <v>CSVRead
v0.21(177)</v>
      </c>
      <c r="F168" s="13" t="s">
        <v>369</v>
      </c>
      <c r="G168" s="13" t="s">
        <v>370</v>
      </c>
      <c r="H168" s="13" t="s">
        <v>371</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484</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485</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486</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487</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488</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489</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490</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491</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492</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493</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494</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495</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496</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497</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314</v>
      </c>
    </row>
    <row r="2" spans="2:13" x14ac:dyDescent="0.45">
      <c r="K2" s="35" t="s">
        <v>284</v>
      </c>
      <c r="L2" s="14" t="s">
        <v>286</v>
      </c>
    </row>
    <row r="3" spans="2:13" x14ac:dyDescent="0.45">
      <c r="B3" s="14" t="s">
        <v>313</v>
      </c>
      <c r="K3" s="35" t="s">
        <v>287</v>
      </c>
      <c r="L3" s="14" t="s">
        <v>299</v>
      </c>
    </row>
    <row r="4" spans="2:13" x14ac:dyDescent="0.45">
      <c r="B4" s="47" t="s">
        <v>546</v>
      </c>
      <c r="F4" s="14"/>
      <c r="G4" s="14"/>
      <c r="H4" s="14"/>
      <c r="I4" s="14"/>
      <c r="K4" s="49" t="s">
        <v>285</v>
      </c>
      <c r="L4" s="14" t="s">
        <v>300</v>
      </c>
    </row>
    <row r="5" spans="2:13" x14ac:dyDescent="0.45">
      <c r="B5" s="48" t="s">
        <v>312</v>
      </c>
      <c r="F5" s="14"/>
      <c r="G5" s="14"/>
      <c r="H5" s="14"/>
      <c r="I5" s="14"/>
      <c r="K5" s="49" t="s">
        <v>298</v>
      </c>
      <c r="L5" s="14" t="s">
        <v>290</v>
      </c>
    </row>
    <row r="6" spans="2:13" x14ac:dyDescent="0.45">
      <c r="F6" s="14"/>
      <c r="G6" s="14"/>
      <c r="H6" s="14"/>
      <c r="I6" s="14"/>
      <c r="K6" s="49" t="s">
        <v>297</v>
      </c>
      <c r="L6" t="str">
        <f ca="1">L4&amp;"("&amp;L5&amp;")?"</f>
        <v>T[0-2][0-9]:[0-5][0-9]:[0-5][0-9](\.[0-9]+)?</v>
      </c>
    </row>
    <row r="7" spans="2:13" x14ac:dyDescent="0.45">
      <c r="K7" s="35" t="s">
        <v>310</v>
      </c>
      <c r="L7" s="14" t="s">
        <v>307</v>
      </c>
    </row>
    <row r="8" spans="2:13" x14ac:dyDescent="0.45">
      <c r="F8" s="14"/>
      <c r="G8" s="14"/>
      <c r="H8" s="14"/>
      <c r="I8" s="14"/>
      <c r="K8" s="49" t="s">
        <v>315</v>
      </c>
      <c r="L8" t="str">
        <f ca="1">L6&amp;"("&amp;L7&amp;")?"</f>
        <v>T[0-2][0-9]:[0-5][0-9]:[0-5][0-9](\.[0-9]+)?((Z|((\+|\-)[0-2][0-9]:[0-5][0-9])))?</v>
      </c>
    </row>
    <row r="9" spans="2:13" x14ac:dyDescent="0.45">
      <c r="B9" s="40"/>
      <c r="F9" s="46"/>
      <c r="G9" s="46"/>
      <c r="H9" s="46"/>
      <c r="I9" s="46"/>
      <c r="K9" s="49" t="s">
        <v>311</v>
      </c>
      <c r="L9" t="str">
        <f ca="1">L6&amp;L7</f>
        <v>T[0-2][0-9]:[0-5][0-9]:[0-5][0-9](\.[0-9]+)?(Z|((\+|\-)[0-2][0-9]:[0-5][0-9]))</v>
      </c>
    </row>
    <row r="10" spans="2:13" x14ac:dyDescent="0.45">
      <c r="F10" s="14"/>
      <c r="G10" s="14"/>
      <c r="H10" s="14"/>
      <c r="I10" s="14"/>
      <c r="K10" s="35" t="s">
        <v>288</v>
      </c>
      <c r="L10" t="s">
        <v>289</v>
      </c>
    </row>
    <row r="11" spans="2:13" x14ac:dyDescent="0.45">
      <c r="B11" t="s">
        <v>292</v>
      </c>
      <c r="F11" s="14"/>
      <c r="G11" s="14"/>
      <c r="H11" s="14"/>
      <c r="I11" s="14"/>
      <c r="K11" s="49" t="s">
        <v>316</v>
      </c>
      <c r="L11" s="52" t="str">
        <f ca="1">L2&amp;L3&amp;L10</f>
        <v>^[0-9][0-9][0-9][0-9]\-[[0-1][0-9]\-[0-3][0-9]$</v>
      </c>
    </row>
    <row r="12" spans="2:13" x14ac:dyDescent="0.45">
      <c r="B12" s="68" t="str" cm="1">
        <f t="array" aca="1" ref="B12" ca="1">TestFolder()&amp;"\test_good_ISO8601.csv"</f>
        <v>C:\Projects\VBA-CSV\testfiles\\test_good_ISO8601.csv</v>
      </c>
      <c r="K12" s="49" t="s">
        <v>317</v>
      </c>
      <c r="L12" s="52" t="str">
        <f ca="1">L2&amp;L3&amp;"("&amp;L6&amp;")?"&amp;L10</f>
        <v>^[0-9][0-9][0-9][0-9]\-[[0-1][0-9]\-[0-3][0-9](T[0-2][0-9]:[0-5][0-9]:[0-5][0-9](\.[0-9]+)?)?$</v>
      </c>
    </row>
    <row r="13" spans="2:13" x14ac:dyDescent="0.45">
      <c r="B13" t="s">
        <v>293</v>
      </c>
      <c r="K13" s="49" t="s">
        <v>318</v>
      </c>
      <c r="L13" s="52" t="str">
        <f ca="1">L2&amp;L3&amp;"("&amp;L9&amp;")?"&amp;L10</f>
        <v>^[0-9][0-9][0-9][0-9]\-[[0-1][0-9]\-[0-3][0-9](T[0-2][0-9]:[0-5][0-9]:[0-5][0-9](\.[0-9]+)?(Z|((\+|\-)[0-2][0-9]:[0-5][0-9])))?$</v>
      </c>
    </row>
    <row r="14" spans="2:13" x14ac:dyDescent="0.45">
      <c r="B14" s="68" t="str" cm="1">
        <f t="array" aca="1" ref="B14" ca="1">TestFolder()&amp;"\test_bad_ISO8601.csv"</f>
        <v>C:\Projects\VBA-CSV\testfiles\\test_bad_ISO8601.csv</v>
      </c>
      <c r="K14" s="49" t="s">
        <v>319</v>
      </c>
      <c r="L14" s="52" t="str">
        <f ca="1">L2&amp;L3&amp;"("&amp;L8&amp;")?"&amp;L10</f>
        <v>^[0-9][0-9][0-9][0-9]\-[[0-1][0-9]\-[0-3][0-9](T[0-2][0-9]:[0-5][0-9]:[0-5][0-9](\.[0-9]+)?((Z|((\+|\-)[0-2][0-9]:[0-5][0-9])))?)?$</v>
      </c>
    </row>
    <row r="15" spans="2:13" x14ac:dyDescent="0.45">
      <c r="E15" s="46"/>
    </row>
    <row r="16" spans="2:13" x14ac:dyDescent="0.45">
      <c r="B16" t="s">
        <v>294</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295</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549</v>
      </c>
    </row>
    <row r="2" spans="1:6" x14ac:dyDescent="0.45">
      <c r="B2" s="14"/>
    </row>
    <row r="3" spans="1:6" x14ac:dyDescent="0.45">
      <c r="A3" s="3" t="s">
        <v>629</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2" t="s">
        <v>627</v>
      </c>
      <c r="B1" s="83"/>
      <c r="C1" s="83"/>
      <c r="D1" s="83"/>
      <c r="E1" s="83"/>
      <c r="F1" s="82" t="s">
        <v>628</v>
      </c>
      <c r="G1" s="83"/>
      <c r="H1" s="84" t="s">
        <v>631</v>
      </c>
      <c r="I1" s="83"/>
      <c r="J1" s="82" t="s">
        <v>629</v>
      </c>
      <c r="K1" s="83"/>
      <c r="L1" s="83"/>
      <c r="M1" s="77"/>
      <c r="N1" s="75"/>
      <c r="O1" s="75"/>
      <c r="P1" s="12"/>
    </row>
    <row r="2" spans="1:16" ht="28.5" x14ac:dyDescent="0.45">
      <c r="A2" s="77" t="s">
        <v>632</v>
      </c>
      <c r="B2" s="77" t="s">
        <v>636</v>
      </c>
      <c r="C2" s="81" t="s">
        <v>623</v>
      </c>
      <c r="D2" s="81" t="s">
        <v>625</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626</v>
      </c>
      <c r="E3" s="81"/>
      <c r="F3" s="77"/>
      <c r="G3" s="77"/>
      <c r="H3" s="77" t="str">
        <f ca="1"/>
        <v>1,False,2021-11-02,"Text"</v>
      </c>
      <c r="I3" s="77"/>
      <c r="J3" s="77">
        <f ca="1"/>
        <v>1</v>
      </c>
      <c r="K3" s="77" t="b">
        <f ca="1"/>
        <v>0</v>
      </c>
      <c r="L3" s="81">
        <f ca="1"/>
        <v>44502</v>
      </c>
      <c r="M3" s="77" t="str">
        <f ca="1"/>
        <v>Text</v>
      </c>
      <c r="N3" s="75"/>
      <c r="O3" s="75"/>
      <c r="P3" s="12"/>
    </row>
    <row r="4" spans="1:16" x14ac:dyDescent="0.45">
      <c r="A4" s="77">
        <f ca="1"/>
        <v>2</v>
      </c>
      <c r="B4" s="77" t="b">
        <f ca="1"/>
        <v>1</v>
      </c>
      <c r="C4" s="81">
        <f ca="1"/>
        <v>44503</v>
      </c>
      <c r="D4" s="13" t="s">
        <v>638</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640</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639</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626</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2" t="s">
        <v>627</v>
      </c>
      <c r="B1" s="83"/>
      <c r="C1" s="83"/>
      <c r="D1" s="83"/>
    </row>
    <row r="2" spans="1:4" x14ac:dyDescent="0.45">
      <c r="A2" s="77" t="s">
        <v>632</v>
      </c>
      <c r="B2" s="77" t="s">
        <v>636</v>
      </c>
      <c r="C2" s="81" t="s">
        <v>623</v>
      </c>
      <c r="D2" s="81" t="s">
        <v>625</v>
      </c>
    </row>
    <row r="3" spans="1:4" x14ac:dyDescent="0.45">
      <c r="A3" s="77" cm="1">
        <f t="array" aca="1" ref="A3:A7" ca="1">_xlfn.SEQUENCE(5)</f>
        <v>1</v>
      </c>
      <c r="B3" s="77" t="b" cm="1">
        <f t="array" aca="1" ref="B3:B7" ca="1">MOD(_xlfn.ANCHORARRAY(A3),2)=0</f>
        <v>0</v>
      </c>
      <c r="C3" s="81" cm="1">
        <f t="array" aca="1" ref="C3:C7" ca="1">TODAY()+_xlfn.ANCHORARRAY(A3)</f>
        <v>44502</v>
      </c>
      <c r="D3" s="80" t="s">
        <v>626</v>
      </c>
    </row>
    <row r="4" spans="1:4" x14ac:dyDescent="0.45">
      <c r="A4" s="77">
        <f ca="1"/>
        <v>2</v>
      </c>
      <c r="B4" s="77" t="b">
        <f ca="1"/>
        <v>1</v>
      </c>
      <c r="C4" s="81">
        <f ca="1"/>
        <v>44503</v>
      </c>
      <c r="D4" s="13" t="s">
        <v>638</v>
      </c>
    </row>
    <row r="5" spans="1:4" ht="28.5" x14ac:dyDescent="0.45">
      <c r="A5" s="77">
        <f ca="1"/>
        <v>3</v>
      </c>
      <c r="B5" s="77" t="b">
        <f ca="1"/>
        <v>0</v>
      </c>
      <c r="C5" s="81">
        <f ca="1"/>
        <v>44504</v>
      </c>
      <c r="D5" s="80" t="s">
        <v>640</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639</v>
      </c>
    </row>
    <row r="9" spans="1:4" x14ac:dyDescent="0.45">
      <c r="A9" s="86" t="s">
        <v>628</v>
      </c>
    </row>
    <row r="10" spans="1:4" x14ac:dyDescent="0.45">
      <c r="A10" t="str" cm="1">
        <f t="array" aca="1" ref="A10" ca="1">CSVWrite(A2:D7,"C:\Temp\Test.csv")</f>
        <v>C:\Temp\Test.csv</v>
      </c>
    </row>
    <row r="12" spans="1:4" x14ac:dyDescent="0.45">
      <c r="A12" s="87" t="s">
        <v>631</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629</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641</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773</v>
      </c>
    </row>
    <row r="3" spans="1:23" x14ac:dyDescent="0.45">
      <c r="B3" t="s">
        <v>757</v>
      </c>
    </row>
    <row r="4" spans="1:23" x14ac:dyDescent="0.45">
      <c r="B4" s="18" t="s">
        <v>756</v>
      </c>
    </row>
    <row r="6" spans="1:23" ht="16.5" x14ac:dyDescent="0.6">
      <c r="B6" s="94" t="s">
        <v>763</v>
      </c>
      <c r="C6" s="94" t="s">
        <v>764</v>
      </c>
      <c r="D6" s="96" t="s">
        <v>771</v>
      </c>
    </row>
    <row r="7" spans="1:23" ht="16.5" x14ac:dyDescent="0.6">
      <c r="B7" s="94" t="s">
        <v>739</v>
      </c>
      <c r="C7" s="94" t="s">
        <v>765</v>
      </c>
      <c r="D7" s="96">
        <f ca="1">_xlfn.UNICODE(B7)</f>
        <v>9251</v>
      </c>
    </row>
    <row r="8" spans="1:23" ht="16.5" x14ac:dyDescent="0.6">
      <c r="B8" s="94" t="s">
        <v>759</v>
      </c>
      <c r="C8" s="94" t="s">
        <v>766</v>
      </c>
      <c r="D8" s="96">
        <f t="shared" ref="D8:D14" ca="1" si="0">_xlfn.UNICODE(B8)</f>
        <v>9229</v>
      </c>
    </row>
    <row r="9" spans="1:23" ht="16.5" x14ac:dyDescent="0.6">
      <c r="B9" s="94" t="s">
        <v>758</v>
      </c>
      <c r="C9" s="94" t="s">
        <v>767</v>
      </c>
      <c r="D9" s="96">
        <f t="shared" ca="1" si="0"/>
        <v>9226</v>
      </c>
    </row>
    <row r="10" spans="1:23" ht="16.5" x14ac:dyDescent="0.6">
      <c r="B10" s="94" t="s">
        <v>715</v>
      </c>
      <c r="C10" s="95" t="s">
        <v>772</v>
      </c>
      <c r="D10" s="96"/>
    </row>
    <row r="11" spans="1:23" ht="16.5" x14ac:dyDescent="0.6">
      <c r="B11" s="94" t="s">
        <v>760</v>
      </c>
      <c r="C11" s="94" t="s">
        <v>768</v>
      </c>
      <c r="D11" s="96">
        <f t="shared" ca="1" si="0"/>
        <v>9166</v>
      </c>
    </row>
    <row r="12" spans="1:23" ht="16.5" x14ac:dyDescent="0.6">
      <c r="B12" s="94" t="s">
        <v>761</v>
      </c>
      <c r="C12" s="94" t="s">
        <v>769</v>
      </c>
      <c r="D12" s="96">
        <f t="shared" ca="1" si="0"/>
        <v>8631</v>
      </c>
    </row>
    <row r="13" spans="1:23" ht="16.5" x14ac:dyDescent="0.6">
      <c r="B13" s="101" t="s">
        <v>762</v>
      </c>
      <c r="C13" s="101" t="s">
        <v>770</v>
      </c>
      <c r="D13" s="102">
        <f t="shared" ca="1" si="0"/>
        <v>9711</v>
      </c>
    </row>
    <row r="14" spans="1:23" ht="16.5" x14ac:dyDescent="0.6">
      <c r="B14" s="94" t="s">
        <v>714</v>
      </c>
      <c r="C14" s="94" t="s">
        <v>780</v>
      </c>
      <c r="D14" s="96">
        <f t="shared" ca="1" si="0"/>
        <v>10134</v>
      </c>
    </row>
    <row r="15" spans="1:23" ht="16.5" x14ac:dyDescent="0.6">
      <c r="B15" s="94" t="s">
        <v>667</v>
      </c>
      <c r="C15" s="99" t="s">
        <v>781</v>
      </c>
      <c r="D15" s="96">
        <f ca="1">_xlfn.UNICODE(B15)</f>
        <v>9989</v>
      </c>
    </row>
    <row r="16" spans="1:23" ht="16.5" x14ac:dyDescent="0.6">
      <c r="B16" s="103" t="s">
        <v>673</v>
      </c>
      <c r="C16" s="94" t="s">
        <v>782</v>
      </c>
      <c r="D16" s="100">
        <f ca="1">_xlfn.UNICODE(B16)</f>
        <v>128165</v>
      </c>
      <c r="U16" t="s">
        <v>832</v>
      </c>
      <c r="W16" s="14"/>
    </row>
    <row r="17" spans="1:25" x14ac:dyDescent="0.45">
      <c r="E17" s="139" t="s">
        <v>848</v>
      </c>
      <c r="F17" s="139"/>
      <c r="G17" s="139"/>
      <c r="H17" s="139"/>
      <c r="I17" s="139"/>
      <c r="J17" s="139"/>
      <c r="K17" s="139"/>
      <c r="L17" s="139"/>
      <c r="M17" s="139"/>
      <c r="O17" s="138" t="s">
        <v>847</v>
      </c>
      <c r="P17" s="138"/>
      <c r="Q17" s="138"/>
    </row>
    <row r="18" spans="1:25" ht="16.5" x14ac:dyDescent="0.6">
      <c r="A18" s="96"/>
      <c r="B18" s="94" t="s">
        <v>755</v>
      </c>
      <c r="C18" s="94" t="s">
        <v>754</v>
      </c>
      <c r="D18" s="94" t="s">
        <v>753</v>
      </c>
      <c r="E18" s="94" t="s">
        <v>752</v>
      </c>
      <c r="F18" s="94" t="s">
        <v>751</v>
      </c>
      <c r="G18" s="94" t="s">
        <v>750</v>
      </c>
      <c r="H18" s="94" t="s">
        <v>749</v>
      </c>
      <c r="I18" s="94" t="s">
        <v>748</v>
      </c>
      <c r="J18" s="94" t="s">
        <v>747</v>
      </c>
      <c r="K18" s="94" t="s">
        <v>746</v>
      </c>
      <c r="L18" s="94" t="s">
        <v>745</v>
      </c>
      <c r="M18" s="94" t="s">
        <v>744</v>
      </c>
      <c r="N18" s="94"/>
      <c r="O18" s="94" t="s">
        <v>629</v>
      </c>
      <c r="P18" s="97" t="s">
        <v>776</v>
      </c>
      <c r="Q18" s="98" t="s">
        <v>777</v>
      </c>
      <c r="R18" s="95" t="s">
        <v>743</v>
      </c>
      <c r="S18" s="94" t="s">
        <v>51</v>
      </c>
    </row>
    <row r="19" spans="1:25" ht="16.5" x14ac:dyDescent="0.6">
      <c r="A19" s="96" cm="1">
        <f t="array" aca="1" ref="A19:A67" ca="1">_xlfn.SEQUENCE(49)</f>
        <v>1</v>
      </c>
      <c r="B19" s="94" t="s">
        <v>210</v>
      </c>
      <c r="C19" s="94" t="s">
        <v>669</v>
      </c>
      <c r="D19" s="94" t="s">
        <v>210</v>
      </c>
      <c r="E19" s="94" t="s">
        <v>667</v>
      </c>
      <c r="F19" s="94" t="s">
        <v>667</v>
      </c>
      <c r="G19" s="94" t="s">
        <v>667</v>
      </c>
      <c r="H19" s="94" t="s">
        <v>667</v>
      </c>
      <c r="I19" s="94" t="s">
        <v>667</v>
      </c>
      <c r="J19" s="94" t="s">
        <v>667</v>
      </c>
      <c r="K19" s="94" t="s">
        <v>667</v>
      </c>
      <c r="L19" s="94" t="s">
        <v>667</v>
      </c>
      <c r="M19" s="94" t="s">
        <v>667</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783</v>
      </c>
      <c r="Y19" s="93"/>
    </row>
    <row r="20" spans="1:25" ht="16.5" x14ac:dyDescent="0.6">
      <c r="A20" s="96">
        <f ca="1"/>
        <v>2</v>
      </c>
      <c r="B20" s="94" t="s">
        <v>742</v>
      </c>
      <c r="C20" s="94" t="s">
        <v>669</v>
      </c>
      <c r="D20" s="94" t="s">
        <v>708</v>
      </c>
      <c r="E20" s="94" t="s">
        <v>667</v>
      </c>
      <c r="F20" s="94" t="s">
        <v>667</v>
      </c>
      <c r="G20" s="94" t="s">
        <v>667</v>
      </c>
      <c r="H20" s="94" t="s">
        <v>667</v>
      </c>
      <c r="I20" s="94" t="s">
        <v>667</v>
      </c>
      <c r="J20" s="94" t="s">
        <v>667</v>
      </c>
      <c r="K20" s="94" t="s">
        <v>667</v>
      </c>
      <c r="L20" s="94" t="s">
        <v>667</v>
      </c>
      <c r="M20" s="94" t="s">
        <v>667</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784</v>
      </c>
      <c r="Y20" s="93"/>
    </row>
    <row r="21" spans="1:25" ht="16.5" x14ac:dyDescent="0.6">
      <c r="A21" s="96">
        <f ca="1"/>
        <v>3</v>
      </c>
      <c r="B21" s="94" t="s">
        <v>741</v>
      </c>
      <c r="C21" s="94" t="s">
        <v>669</v>
      </c>
      <c r="D21" s="94" t="s">
        <v>740</v>
      </c>
      <c r="E21" s="94" t="s">
        <v>667</v>
      </c>
      <c r="F21" s="94" t="s">
        <v>667</v>
      </c>
      <c r="G21" s="94" t="s">
        <v>667</v>
      </c>
      <c r="H21" s="94" t="s">
        <v>667</v>
      </c>
      <c r="I21" s="94" t="s">
        <v>667</v>
      </c>
      <c r="J21" s="94" t="s">
        <v>667</v>
      </c>
      <c r="K21" s="94" t="s">
        <v>667</v>
      </c>
      <c r="L21" s="94" t="s">
        <v>667</v>
      </c>
      <c r="M21" s="94" t="s">
        <v>667</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785</v>
      </c>
      <c r="Y21" s="93"/>
    </row>
    <row r="22" spans="1:25" ht="16.5" x14ac:dyDescent="0.6">
      <c r="A22" s="96">
        <f ca="1"/>
        <v>4</v>
      </c>
      <c r="B22" s="94" t="s">
        <v>739</v>
      </c>
      <c r="C22" s="94" t="s">
        <v>669</v>
      </c>
      <c r="D22" s="94" t="s">
        <v>739</v>
      </c>
      <c r="E22" s="94" t="s">
        <v>667</v>
      </c>
      <c r="F22" s="94" t="s">
        <v>667</v>
      </c>
      <c r="G22" s="94" t="s">
        <v>667</v>
      </c>
      <c r="H22" s="94" t="s">
        <v>667</v>
      </c>
      <c r="I22" s="94" t="s">
        <v>667</v>
      </c>
      <c r="J22" s="94" t="s">
        <v>667</v>
      </c>
      <c r="K22" s="94" t="s">
        <v>667</v>
      </c>
      <c r="L22" s="94" t="s">
        <v>667</v>
      </c>
      <c r="M22" s="94" t="s">
        <v>667</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786</v>
      </c>
      <c r="Y22" s="93"/>
    </row>
    <row r="23" spans="1:25" ht="16.5" x14ac:dyDescent="0.6">
      <c r="A23" s="96">
        <f ca="1"/>
        <v>5</v>
      </c>
      <c r="B23" s="94" t="s">
        <v>738</v>
      </c>
      <c r="C23" s="94" t="s">
        <v>669</v>
      </c>
      <c r="D23" s="94" t="s">
        <v>737</v>
      </c>
      <c r="E23" s="94" t="s">
        <v>667</v>
      </c>
      <c r="F23" s="94" t="s">
        <v>667</v>
      </c>
      <c r="G23" s="94" t="s">
        <v>667</v>
      </c>
      <c r="H23" s="94" t="s">
        <v>667</v>
      </c>
      <c r="I23" s="94" t="s">
        <v>667</v>
      </c>
      <c r="J23" s="94" t="s">
        <v>667</v>
      </c>
      <c r="K23" s="94" t="s">
        <v>667</v>
      </c>
      <c r="L23" s="94" t="s">
        <v>667</v>
      </c>
      <c r="M23" s="94" t="s">
        <v>667</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787</v>
      </c>
      <c r="Y23" s="93"/>
    </row>
    <row r="24" spans="1:25" ht="16.5" x14ac:dyDescent="0.6">
      <c r="A24" s="96">
        <f ca="1"/>
        <v>6</v>
      </c>
      <c r="B24" s="94" t="s">
        <v>736</v>
      </c>
      <c r="C24" s="94" t="s">
        <v>669</v>
      </c>
      <c r="D24" s="94" t="s">
        <v>735</v>
      </c>
      <c r="E24" s="94" t="s">
        <v>667</v>
      </c>
      <c r="F24" s="94" t="s">
        <v>667</v>
      </c>
      <c r="G24" s="94" t="s">
        <v>667</v>
      </c>
      <c r="H24" s="94" t="s">
        <v>667</v>
      </c>
      <c r="I24" s="94" t="s">
        <v>667</v>
      </c>
      <c r="J24" s="94" t="s">
        <v>667</v>
      </c>
      <c r="K24" s="94" t="s">
        <v>667</v>
      </c>
      <c r="L24" s="94" t="s">
        <v>667</v>
      </c>
      <c r="M24" s="94" t="s">
        <v>667</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788</v>
      </c>
      <c r="Y24" s="93"/>
    </row>
    <row r="25" spans="1:25" ht="16.5" x14ac:dyDescent="0.6">
      <c r="A25" s="96">
        <f ca="1"/>
        <v>7</v>
      </c>
      <c r="B25" s="94" t="s">
        <v>734</v>
      </c>
      <c r="C25" s="94" t="s">
        <v>669</v>
      </c>
      <c r="D25" s="94" t="s">
        <v>734</v>
      </c>
      <c r="E25" s="94" t="s">
        <v>667</v>
      </c>
      <c r="F25" s="94" t="s">
        <v>667</v>
      </c>
      <c r="G25" s="94" t="s">
        <v>667</v>
      </c>
      <c r="H25" s="94" t="s">
        <v>667</v>
      </c>
      <c r="I25" s="94" t="s">
        <v>667</v>
      </c>
      <c r="J25" s="94" t="s">
        <v>667</v>
      </c>
      <c r="K25" s="94" t="s">
        <v>667</v>
      </c>
      <c r="L25" s="94" t="s">
        <v>667</v>
      </c>
      <c r="M25" s="94" t="s">
        <v>667</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789</v>
      </c>
      <c r="Y25" s="93"/>
    </row>
    <row r="26" spans="1:25" ht="16.5" x14ac:dyDescent="0.6">
      <c r="A26" s="96">
        <f ca="1"/>
        <v>8</v>
      </c>
      <c r="B26" s="94" t="s">
        <v>733</v>
      </c>
      <c r="C26" s="94" t="s">
        <v>669</v>
      </c>
      <c r="D26" s="94" t="s">
        <v>732</v>
      </c>
      <c r="E26" s="94" t="s">
        <v>667</v>
      </c>
      <c r="F26" s="94" t="s">
        <v>667</v>
      </c>
      <c r="G26" s="94" t="s">
        <v>667</v>
      </c>
      <c r="H26" s="94" t="s">
        <v>667</v>
      </c>
      <c r="I26" s="94" t="s">
        <v>667</v>
      </c>
      <c r="J26" s="94" t="s">
        <v>667</v>
      </c>
      <c r="K26" s="94" t="s">
        <v>667</v>
      </c>
      <c r="L26" s="94" t="s">
        <v>667</v>
      </c>
      <c r="M26" s="94" t="s">
        <v>667</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790</v>
      </c>
      <c r="Y26" s="93"/>
    </row>
    <row r="27" spans="1:25" ht="16.5" x14ac:dyDescent="0.6">
      <c r="A27" s="96">
        <f ca="1"/>
        <v>9</v>
      </c>
      <c r="B27" s="94" t="s">
        <v>731</v>
      </c>
      <c r="C27" s="94" t="s">
        <v>669</v>
      </c>
      <c r="D27" s="94" t="s">
        <v>730</v>
      </c>
      <c r="E27" s="94" t="s">
        <v>667</v>
      </c>
      <c r="F27" s="94" t="s">
        <v>667</v>
      </c>
      <c r="G27" s="94" t="s">
        <v>667</v>
      </c>
      <c r="H27" s="94" t="s">
        <v>667</v>
      </c>
      <c r="I27" s="94" t="s">
        <v>667</v>
      </c>
      <c r="J27" s="94" t="s">
        <v>667</v>
      </c>
      <c r="K27" s="94" t="s">
        <v>667</v>
      </c>
      <c r="L27" s="94" t="s">
        <v>667</v>
      </c>
      <c r="M27" s="94" t="s">
        <v>667</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791</v>
      </c>
      <c r="Y27" s="93"/>
    </row>
    <row r="28" spans="1:25" ht="16.5" x14ac:dyDescent="0.6">
      <c r="A28" s="96">
        <f ca="1"/>
        <v>10</v>
      </c>
      <c r="B28" s="94" t="s">
        <v>729</v>
      </c>
      <c r="C28" s="94" t="s">
        <v>669</v>
      </c>
      <c r="D28" s="94" t="s">
        <v>728</v>
      </c>
      <c r="E28" s="94" t="s">
        <v>667</v>
      </c>
      <c r="F28" s="94" t="s">
        <v>667</v>
      </c>
      <c r="G28" s="94" t="s">
        <v>667</v>
      </c>
      <c r="H28" s="94" t="s">
        <v>667</v>
      </c>
      <c r="I28" s="94" t="s">
        <v>667</v>
      </c>
      <c r="J28" s="94" t="s">
        <v>673</v>
      </c>
      <c r="K28" s="94" t="s">
        <v>667</v>
      </c>
      <c r="L28" s="94" t="s">
        <v>667</v>
      </c>
      <c r="M28" s="94" t="s">
        <v>667</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778</v>
      </c>
      <c r="U28" t="s">
        <v>792</v>
      </c>
      <c r="Y28" s="93"/>
    </row>
    <row r="29" spans="1:25" ht="16.5" x14ac:dyDescent="0.6">
      <c r="A29" s="96">
        <f ca="1"/>
        <v>11</v>
      </c>
      <c r="B29" s="94" t="s">
        <v>727</v>
      </c>
      <c r="C29" s="94" t="s">
        <v>669</v>
      </c>
      <c r="D29" s="94" t="s">
        <v>726</v>
      </c>
      <c r="E29" s="94" t="s">
        <v>667</v>
      </c>
      <c r="F29" s="94" t="s">
        <v>667</v>
      </c>
      <c r="G29" s="94" t="s">
        <v>667</v>
      </c>
      <c r="H29" s="94" t="s">
        <v>667</v>
      </c>
      <c r="I29" s="94" t="s">
        <v>667</v>
      </c>
      <c r="J29" s="94" t="s">
        <v>667</v>
      </c>
      <c r="K29" s="94" t="s">
        <v>667</v>
      </c>
      <c r="L29" s="94" t="s">
        <v>667</v>
      </c>
      <c r="M29" s="94" t="s">
        <v>667</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793</v>
      </c>
      <c r="Y29" s="93"/>
    </row>
    <row r="30" spans="1:25" ht="16.5" x14ac:dyDescent="0.6">
      <c r="A30" s="96">
        <f ca="1"/>
        <v>12</v>
      </c>
      <c r="B30" s="94" t="s">
        <v>725</v>
      </c>
      <c r="C30" s="94" t="s">
        <v>669</v>
      </c>
      <c r="D30" s="94" t="s">
        <v>724</v>
      </c>
      <c r="E30" s="94" t="s">
        <v>667</v>
      </c>
      <c r="F30" s="94" t="s">
        <v>667</v>
      </c>
      <c r="G30" s="94" t="s">
        <v>667</v>
      </c>
      <c r="H30" s="94" t="s">
        <v>667</v>
      </c>
      <c r="I30" s="94" t="s">
        <v>667</v>
      </c>
      <c r="J30" s="94" t="s">
        <v>673</v>
      </c>
      <c r="K30" s="94" t="s">
        <v>667</v>
      </c>
      <c r="L30" s="94" t="s">
        <v>667</v>
      </c>
      <c r="M30" s="94" t="s">
        <v>667</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778</v>
      </c>
      <c r="U30" t="s">
        <v>794</v>
      </c>
      <c r="Y30" s="93"/>
    </row>
    <row r="31" spans="1:25" ht="16.5" x14ac:dyDescent="0.6">
      <c r="A31" s="96">
        <f ca="1"/>
        <v>13</v>
      </c>
      <c r="B31" s="94" t="s">
        <v>694</v>
      </c>
      <c r="C31" s="94" t="s">
        <v>669</v>
      </c>
      <c r="D31" s="94" t="s">
        <v>719</v>
      </c>
      <c r="E31" s="94" t="s">
        <v>667</v>
      </c>
      <c r="F31" s="94" t="s">
        <v>667</v>
      </c>
      <c r="G31" s="94" t="s">
        <v>667</v>
      </c>
      <c r="H31" s="94" t="s">
        <v>667</v>
      </c>
      <c r="I31" s="94" t="s">
        <v>667</v>
      </c>
      <c r="J31" s="94" t="s">
        <v>667</v>
      </c>
      <c r="K31" s="94" t="s">
        <v>667</v>
      </c>
      <c r="L31" s="94" t="s">
        <v>667</v>
      </c>
      <c r="M31" s="94" t="s">
        <v>667</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795</v>
      </c>
      <c r="Y31" s="93"/>
    </row>
    <row r="32" spans="1:25" ht="16.5" x14ac:dyDescent="0.6">
      <c r="A32" s="96">
        <f ca="1"/>
        <v>14</v>
      </c>
      <c r="B32" s="94" t="s">
        <v>723</v>
      </c>
      <c r="C32" s="94" t="s">
        <v>669</v>
      </c>
      <c r="D32" s="94" t="s">
        <v>210</v>
      </c>
      <c r="E32" s="94" t="s">
        <v>667</v>
      </c>
      <c r="F32" s="94" t="s">
        <v>667</v>
      </c>
      <c r="G32" s="94" t="s">
        <v>667</v>
      </c>
      <c r="H32" s="94" t="s">
        <v>667</v>
      </c>
      <c r="I32" s="94" t="s">
        <v>667</v>
      </c>
      <c r="J32" s="94" t="s">
        <v>667</v>
      </c>
      <c r="K32" s="94" t="s">
        <v>667</v>
      </c>
      <c r="L32" s="94" t="s">
        <v>667</v>
      </c>
      <c r="M32" s="94" t="s">
        <v>667</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796</v>
      </c>
      <c r="Y32" s="93"/>
    </row>
    <row r="33" spans="1:25" ht="16.5" x14ac:dyDescent="0.6">
      <c r="A33" s="96">
        <f ca="1"/>
        <v>15</v>
      </c>
      <c r="B33" s="94" t="s">
        <v>722</v>
      </c>
      <c r="C33" s="94" t="s">
        <v>669</v>
      </c>
      <c r="D33" s="94" t="s">
        <v>717</v>
      </c>
      <c r="E33" s="94" t="s">
        <v>667</v>
      </c>
      <c r="F33" s="94" t="s">
        <v>667</v>
      </c>
      <c r="G33" s="94" t="s">
        <v>667</v>
      </c>
      <c r="H33" s="94" t="s">
        <v>667</v>
      </c>
      <c r="I33" s="94" t="s">
        <v>667</v>
      </c>
      <c r="J33" s="94" t="s">
        <v>667</v>
      </c>
      <c r="K33" s="94" t="s">
        <v>667</v>
      </c>
      <c r="L33" s="94" t="s">
        <v>667</v>
      </c>
      <c r="M33" s="94" t="s">
        <v>667</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797</v>
      </c>
      <c r="Y33" s="93"/>
    </row>
    <row r="34" spans="1:25" ht="16.5" x14ac:dyDescent="0.6">
      <c r="A34" s="96">
        <f ca="1"/>
        <v>16</v>
      </c>
      <c r="B34" s="94" t="s">
        <v>722</v>
      </c>
      <c r="C34" s="94" t="s">
        <v>715</v>
      </c>
      <c r="D34" s="94" t="s">
        <v>210</v>
      </c>
      <c r="E34" s="94" t="s">
        <v>667</v>
      </c>
      <c r="F34" s="94" t="s">
        <v>667</v>
      </c>
      <c r="G34" s="94" t="s">
        <v>667</v>
      </c>
      <c r="H34" s="94" t="s">
        <v>667</v>
      </c>
      <c r="I34" s="94" t="s">
        <v>714</v>
      </c>
      <c r="J34" s="94" t="s">
        <v>714</v>
      </c>
      <c r="K34" s="94" t="s">
        <v>714</v>
      </c>
      <c r="L34" s="94" t="s">
        <v>667</v>
      </c>
      <c r="M34" s="94" t="s">
        <v>667</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798</v>
      </c>
      <c r="Y34" s="93"/>
    </row>
    <row r="35" spans="1:25" ht="16.5" x14ac:dyDescent="0.6">
      <c r="A35" s="96">
        <f ca="1"/>
        <v>17</v>
      </c>
      <c r="B35" s="94" t="s">
        <v>692</v>
      </c>
      <c r="C35" s="94" t="s">
        <v>669</v>
      </c>
      <c r="D35" s="94" t="s">
        <v>719</v>
      </c>
      <c r="E35" s="94" t="s">
        <v>667</v>
      </c>
      <c r="F35" s="94" t="s">
        <v>667</v>
      </c>
      <c r="G35" s="94" t="s">
        <v>667</v>
      </c>
      <c r="H35" s="94" t="s">
        <v>667</v>
      </c>
      <c r="I35" s="94" t="s">
        <v>667</v>
      </c>
      <c r="J35" s="98" t="s" cm="1">
        <v>692</v>
      </c>
      <c r="K35" s="94" t="s">
        <v>667</v>
      </c>
      <c r="L35" s="94" t="s">
        <v>667</v>
      </c>
      <c r="M35" s="98" t="s" cm="1">
        <v>692</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799</v>
      </c>
      <c r="Y35" s="93"/>
    </row>
    <row r="36" spans="1:25" ht="16.5" x14ac:dyDescent="0.6">
      <c r="A36" s="96">
        <f ca="1"/>
        <v>18</v>
      </c>
      <c r="B36" s="94" t="s">
        <v>721</v>
      </c>
      <c r="C36" s="94" t="s">
        <v>669</v>
      </c>
      <c r="D36" s="94" t="s">
        <v>210</v>
      </c>
      <c r="E36" s="94" t="s">
        <v>667</v>
      </c>
      <c r="F36" s="94" t="s">
        <v>667</v>
      </c>
      <c r="G36" s="94" t="s">
        <v>667</v>
      </c>
      <c r="H36" s="94" t="s">
        <v>667</v>
      </c>
      <c r="I36" s="94" t="s">
        <v>667</v>
      </c>
      <c r="J36" s="94" t="s">
        <v>667</v>
      </c>
      <c r="K36" s="94" t="s">
        <v>667</v>
      </c>
      <c r="L36" s="94" t="s">
        <v>667</v>
      </c>
      <c r="M36" s="98" t="s" cm="1">
        <v>721</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800</v>
      </c>
      <c r="Y36" s="93"/>
    </row>
    <row r="37" spans="1:25" ht="16.5" x14ac:dyDescent="0.6">
      <c r="A37" s="96">
        <f ca="1"/>
        <v>19</v>
      </c>
      <c r="B37" s="94" t="s">
        <v>720</v>
      </c>
      <c r="C37" s="94" t="s">
        <v>669</v>
      </c>
      <c r="D37" s="94" t="s">
        <v>717</v>
      </c>
      <c r="E37" s="94" t="s">
        <v>667</v>
      </c>
      <c r="F37" s="94" t="s">
        <v>667</v>
      </c>
      <c r="G37" s="94" t="s">
        <v>667</v>
      </c>
      <c r="H37" s="94" t="s">
        <v>667</v>
      </c>
      <c r="I37" s="94" t="s">
        <v>667</v>
      </c>
      <c r="J37" s="98" t="s" cm="1">
        <v>720</v>
      </c>
      <c r="K37" s="94" t="s">
        <v>667</v>
      </c>
      <c r="L37" s="94" t="s">
        <v>667</v>
      </c>
      <c r="M37" s="98" t="s" cm="1">
        <v>720</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801</v>
      </c>
      <c r="Y37" s="93"/>
    </row>
    <row r="38" spans="1:25" ht="16.5" x14ac:dyDescent="0.6">
      <c r="A38" s="96">
        <f ca="1"/>
        <v>20</v>
      </c>
      <c r="B38" s="94" t="s">
        <v>720</v>
      </c>
      <c r="C38" s="94" t="s">
        <v>715</v>
      </c>
      <c r="D38" s="94" t="s">
        <v>210</v>
      </c>
      <c r="E38" s="94" t="s">
        <v>667</v>
      </c>
      <c r="F38" s="94" t="s">
        <v>667</v>
      </c>
      <c r="G38" s="94" t="s">
        <v>667</v>
      </c>
      <c r="H38" s="94" t="s">
        <v>667</v>
      </c>
      <c r="I38" s="94" t="s">
        <v>714</v>
      </c>
      <c r="J38" s="94" t="s">
        <v>714</v>
      </c>
      <c r="K38" s="94" t="s">
        <v>714</v>
      </c>
      <c r="L38" s="94" t="s">
        <v>667</v>
      </c>
      <c r="M38" s="98" t="s" cm="1">
        <v>720</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802</v>
      </c>
      <c r="Y38" s="93"/>
    </row>
    <row r="39" spans="1:25" ht="16.5" x14ac:dyDescent="0.6">
      <c r="A39" s="96">
        <f ca="1"/>
        <v>21</v>
      </c>
      <c r="B39" s="94" t="s">
        <v>690</v>
      </c>
      <c r="C39" s="94" t="s">
        <v>669</v>
      </c>
      <c r="D39" s="94" t="s">
        <v>719</v>
      </c>
      <c r="E39" s="94" t="s">
        <v>667</v>
      </c>
      <c r="F39" s="94" t="s">
        <v>667</v>
      </c>
      <c r="G39" s="94" t="s">
        <v>667</v>
      </c>
      <c r="H39" s="94" t="s">
        <v>667</v>
      </c>
      <c r="I39" s="94" t="s">
        <v>667</v>
      </c>
      <c r="J39" s="94" t="s">
        <v>667</v>
      </c>
      <c r="K39" s="94" t="s">
        <v>667</v>
      </c>
      <c r="L39" s="94" t="s">
        <v>667</v>
      </c>
      <c r="M39" s="98" t="s" cm="1">
        <v>845</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803</v>
      </c>
      <c r="Y39" s="93"/>
    </row>
    <row r="40" spans="1:25" ht="16.5" x14ac:dyDescent="0.6">
      <c r="A40" s="96">
        <f ca="1"/>
        <v>22</v>
      </c>
      <c r="B40" s="94" t="s">
        <v>718</v>
      </c>
      <c r="C40" s="94" t="s">
        <v>669</v>
      </c>
      <c r="D40" s="94" t="s">
        <v>210</v>
      </c>
      <c r="E40" s="94" t="s">
        <v>667</v>
      </c>
      <c r="F40" s="94" t="s">
        <v>667</v>
      </c>
      <c r="G40" s="94" t="s">
        <v>667</v>
      </c>
      <c r="H40" s="94" t="s">
        <v>667</v>
      </c>
      <c r="I40" s="94" t="s">
        <v>667</v>
      </c>
      <c r="J40" s="94" t="s">
        <v>667</v>
      </c>
      <c r="K40" s="94" t="s">
        <v>667</v>
      </c>
      <c r="L40" s="94" t="s">
        <v>667</v>
      </c>
      <c r="M40" s="98" t="s" cm="1">
        <v>721</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804</v>
      </c>
      <c r="Y40" s="93"/>
    </row>
    <row r="41" spans="1:25" ht="16.5" x14ac:dyDescent="0.6">
      <c r="A41" s="96">
        <f ca="1"/>
        <v>23</v>
      </c>
      <c r="B41" s="94" t="s">
        <v>716</v>
      </c>
      <c r="C41" s="94" t="s">
        <v>669</v>
      </c>
      <c r="D41" s="94" t="s">
        <v>717</v>
      </c>
      <c r="E41" s="94" t="s">
        <v>667</v>
      </c>
      <c r="F41" s="94" t="s">
        <v>667</v>
      </c>
      <c r="G41" s="94" t="s">
        <v>667</v>
      </c>
      <c r="H41" s="94" t="s">
        <v>667</v>
      </c>
      <c r="I41" s="94" t="s">
        <v>667</v>
      </c>
      <c r="J41" s="94" t="s">
        <v>667</v>
      </c>
      <c r="K41" s="94" t="s">
        <v>667</v>
      </c>
      <c r="L41" s="94" t="s">
        <v>667</v>
      </c>
      <c r="M41" s="98" t="s" cm="1">
        <v>846</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805</v>
      </c>
      <c r="Y41" s="93"/>
    </row>
    <row r="42" spans="1:25" ht="16.5" x14ac:dyDescent="0.6">
      <c r="A42" s="96">
        <f ca="1"/>
        <v>24</v>
      </c>
      <c r="B42" s="94" t="s">
        <v>716</v>
      </c>
      <c r="C42" s="94" t="s">
        <v>715</v>
      </c>
      <c r="D42" s="94" t="s">
        <v>210</v>
      </c>
      <c r="E42" s="94" t="s">
        <v>667</v>
      </c>
      <c r="F42" s="94" t="s">
        <v>667</v>
      </c>
      <c r="G42" s="94" t="s">
        <v>667</v>
      </c>
      <c r="H42" s="94" t="s">
        <v>667</v>
      </c>
      <c r="I42" s="94" t="s">
        <v>714</v>
      </c>
      <c r="J42" s="94" t="s">
        <v>714</v>
      </c>
      <c r="K42" s="94" t="s">
        <v>714</v>
      </c>
      <c r="L42" s="94" t="s">
        <v>667</v>
      </c>
      <c r="M42" s="98" t="s" cm="1">
        <v>846</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806</v>
      </c>
      <c r="Y42" s="93"/>
    </row>
    <row r="43" spans="1:25" ht="16.5" x14ac:dyDescent="0.6">
      <c r="A43" s="96">
        <f ca="1"/>
        <v>25</v>
      </c>
      <c r="B43" s="94" t="s">
        <v>713</v>
      </c>
      <c r="C43" s="94" t="s">
        <v>669</v>
      </c>
      <c r="D43" s="94" t="s">
        <v>712</v>
      </c>
      <c r="E43" s="94" t="s">
        <v>667</v>
      </c>
      <c r="F43" s="94" t="s">
        <v>667</v>
      </c>
      <c r="G43" s="94" t="s">
        <v>667</v>
      </c>
      <c r="H43" s="94" t="s">
        <v>667</v>
      </c>
      <c r="I43" s="94" t="s">
        <v>667</v>
      </c>
      <c r="J43" s="94" t="s">
        <v>667</v>
      </c>
      <c r="K43" s="94" t="s">
        <v>667</v>
      </c>
      <c r="L43" s="94" t="s">
        <v>667</v>
      </c>
      <c r="M43" s="94" t="s">
        <v>667</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807</v>
      </c>
      <c r="Y43" s="93"/>
    </row>
    <row r="44" spans="1:25" ht="16.5" x14ac:dyDescent="0.6">
      <c r="A44" s="96">
        <f ca="1"/>
        <v>26</v>
      </c>
      <c r="B44" s="94" t="s">
        <v>711</v>
      </c>
      <c r="C44" s="94" t="s">
        <v>669</v>
      </c>
      <c r="D44" s="94" t="s">
        <v>210</v>
      </c>
      <c r="E44" s="94" t="s">
        <v>667</v>
      </c>
      <c r="F44" s="94" t="s">
        <v>667</v>
      </c>
      <c r="G44" s="94" t="s">
        <v>667</v>
      </c>
      <c r="H44" s="94" t="s">
        <v>667</v>
      </c>
      <c r="I44" s="94" t="s">
        <v>667</v>
      </c>
      <c r="J44" s="94" t="s">
        <v>667</v>
      </c>
      <c r="K44" s="94" t="s">
        <v>667</v>
      </c>
      <c r="L44" s="94" t="s">
        <v>667</v>
      </c>
      <c r="M44" s="94" t="s">
        <v>667</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808</v>
      </c>
      <c r="Y44" s="93"/>
    </row>
    <row r="45" spans="1:25" ht="16.5" x14ac:dyDescent="0.6">
      <c r="A45" s="96">
        <f ca="1"/>
        <v>27</v>
      </c>
      <c r="B45" s="94" t="s">
        <v>710</v>
      </c>
      <c r="C45" s="94" t="s">
        <v>669</v>
      </c>
      <c r="D45" s="94" t="s">
        <v>708</v>
      </c>
      <c r="E45" s="94" t="s">
        <v>667</v>
      </c>
      <c r="F45" s="94" t="s">
        <v>667</v>
      </c>
      <c r="G45" s="94" t="s">
        <v>667</v>
      </c>
      <c r="H45" s="94" t="s">
        <v>667</v>
      </c>
      <c r="I45" s="94" t="s">
        <v>667</v>
      </c>
      <c r="J45" s="94" t="s">
        <v>667</v>
      </c>
      <c r="K45" s="94" t="s">
        <v>667</v>
      </c>
      <c r="L45" s="94" t="s">
        <v>667</v>
      </c>
      <c r="M45" s="94" t="s">
        <v>667</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809</v>
      </c>
      <c r="Y45" s="93"/>
    </row>
    <row r="46" spans="1:25" ht="16.5" x14ac:dyDescent="0.6">
      <c r="A46" s="96">
        <f ca="1"/>
        <v>28</v>
      </c>
      <c r="B46" s="94" t="s">
        <v>709</v>
      </c>
      <c r="C46" s="94" t="s">
        <v>669</v>
      </c>
      <c r="D46" s="94" t="s">
        <v>708</v>
      </c>
      <c r="E46" s="94" t="s">
        <v>667</v>
      </c>
      <c r="F46" s="94" t="s">
        <v>667</v>
      </c>
      <c r="G46" s="94" t="s">
        <v>667</v>
      </c>
      <c r="H46" s="94" t="s">
        <v>667</v>
      </c>
      <c r="I46" s="94" t="s">
        <v>667</v>
      </c>
      <c r="J46" s="94" t="s">
        <v>667</v>
      </c>
      <c r="K46" s="94" t="s">
        <v>667</v>
      </c>
      <c r="L46" s="94" t="s">
        <v>667</v>
      </c>
      <c r="M46" s="94" t="s">
        <v>667</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810</v>
      </c>
      <c r="Y46" s="93"/>
    </row>
    <row r="47" spans="1:25" ht="16.5" x14ac:dyDescent="0.6">
      <c r="A47" s="96">
        <f ca="1"/>
        <v>29</v>
      </c>
      <c r="B47" s="94" t="s">
        <v>707</v>
      </c>
      <c r="C47" s="94" t="s">
        <v>669</v>
      </c>
      <c r="D47" s="94" t="s">
        <v>706</v>
      </c>
      <c r="E47" s="94" t="s">
        <v>673</v>
      </c>
      <c r="F47" s="94" t="s">
        <v>667</v>
      </c>
      <c r="G47" s="94" t="s">
        <v>673</v>
      </c>
      <c r="H47" s="94" t="s">
        <v>667</v>
      </c>
      <c r="I47" s="94" t="s">
        <v>673</v>
      </c>
      <c r="J47" s="94" t="s">
        <v>673</v>
      </c>
      <c r="K47" s="94" t="s">
        <v>667</v>
      </c>
      <c r="L47" s="94" t="s">
        <v>673</v>
      </c>
      <c r="M47" s="94" t="s">
        <v>667</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775</v>
      </c>
      <c r="U47" t="s">
        <v>811</v>
      </c>
      <c r="Y47" s="93"/>
    </row>
    <row r="48" spans="1:25" ht="16.5" x14ac:dyDescent="0.6">
      <c r="A48" s="96">
        <f ca="1"/>
        <v>30</v>
      </c>
      <c r="B48" s="94" t="s">
        <v>705</v>
      </c>
      <c r="C48" s="94" t="s">
        <v>669</v>
      </c>
      <c r="D48" s="94" t="s">
        <v>704</v>
      </c>
      <c r="E48" s="94" t="s">
        <v>667</v>
      </c>
      <c r="F48" s="94" t="s">
        <v>667</v>
      </c>
      <c r="G48" s="94" t="s">
        <v>667</v>
      </c>
      <c r="H48" s="94" t="s">
        <v>667</v>
      </c>
      <c r="I48" s="94" t="s">
        <v>673</v>
      </c>
      <c r="J48" s="94" t="s">
        <v>667</v>
      </c>
      <c r="K48" s="94" t="s">
        <v>667</v>
      </c>
      <c r="L48" s="94" t="s">
        <v>673</v>
      </c>
      <c r="M48" s="94" t="s">
        <v>667</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812</v>
      </c>
      <c r="Y48" s="93"/>
    </row>
    <row r="49" spans="1:25" ht="16.5" x14ac:dyDescent="0.6">
      <c r="A49" s="96">
        <f ca="1"/>
        <v>31</v>
      </c>
      <c r="B49" s="94" t="s">
        <v>703</v>
      </c>
      <c r="C49" s="94" t="s">
        <v>669</v>
      </c>
      <c r="D49" s="94" t="s">
        <v>702</v>
      </c>
      <c r="E49" s="94" t="s">
        <v>673</v>
      </c>
      <c r="F49" s="94" t="s">
        <v>667</v>
      </c>
      <c r="G49" s="94" t="s">
        <v>673</v>
      </c>
      <c r="H49" s="94" t="s">
        <v>667</v>
      </c>
      <c r="I49" s="94" t="s">
        <v>673</v>
      </c>
      <c r="J49" s="94" t="s">
        <v>673</v>
      </c>
      <c r="K49" s="94" t="s">
        <v>667</v>
      </c>
      <c r="L49" s="94" t="s">
        <v>673</v>
      </c>
      <c r="M49" s="94" t="s">
        <v>667</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775</v>
      </c>
      <c r="U49" t="s">
        <v>813</v>
      </c>
      <c r="Y49" s="93"/>
    </row>
    <row r="50" spans="1:25" ht="16.5" x14ac:dyDescent="0.6">
      <c r="A50" s="96">
        <f ca="1"/>
        <v>32</v>
      </c>
      <c r="B50" s="94" t="s">
        <v>701</v>
      </c>
      <c r="C50" s="94" t="s">
        <v>669</v>
      </c>
      <c r="D50" s="94" t="s">
        <v>700</v>
      </c>
      <c r="E50" s="94" t="s">
        <v>667</v>
      </c>
      <c r="F50" s="94" t="s">
        <v>667</v>
      </c>
      <c r="G50" s="94" t="s">
        <v>667</v>
      </c>
      <c r="H50" s="94" t="s">
        <v>667</v>
      </c>
      <c r="I50" s="94" t="s">
        <v>667</v>
      </c>
      <c r="J50" s="94" t="s">
        <v>667</v>
      </c>
      <c r="K50" s="94" t="s">
        <v>667</v>
      </c>
      <c r="L50" s="94" t="s">
        <v>667</v>
      </c>
      <c r="M50" s="94" t="s">
        <v>667</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814</v>
      </c>
    </row>
    <row r="51" spans="1:25" ht="16.5" x14ac:dyDescent="0.6">
      <c r="A51" s="96">
        <f ca="1"/>
        <v>33</v>
      </c>
      <c r="B51" s="94" t="s">
        <v>699</v>
      </c>
      <c r="C51" s="94" t="s">
        <v>669</v>
      </c>
      <c r="D51" s="94" t="s">
        <v>698</v>
      </c>
      <c r="E51" s="94" t="s">
        <v>667</v>
      </c>
      <c r="F51" s="94" t="s">
        <v>667</v>
      </c>
      <c r="G51" s="94" t="s">
        <v>667</v>
      </c>
      <c r="H51" s="94" t="s">
        <v>667</v>
      </c>
      <c r="I51" s="94" t="s">
        <v>667</v>
      </c>
      <c r="J51" s="94" t="s">
        <v>667</v>
      </c>
      <c r="K51" s="94" t="s">
        <v>667</v>
      </c>
      <c r="L51" s="94" t="s">
        <v>667</v>
      </c>
      <c r="M51" s="94" t="s">
        <v>667</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815</v>
      </c>
    </row>
    <row r="52" spans="1:25" ht="16.5" x14ac:dyDescent="0.6">
      <c r="A52" s="96">
        <f ca="1"/>
        <v>34</v>
      </c>
      <c r="B52" s="94" t="s">
        <v>697</v>
      </c>
      <c r="C52" s="94" t="s">
        <v>669</v>
      </c>
      <c r="D52" s="94" t="s">
        <v>696</v>
      </c>
      <c r="E52" s="94" t="s">
        <v>667</v>
      </c>
      <c r="F52" s="94" t="s">
        <v>667</v>
      </c>
      <c r="G52" s="94" t="s">
        <v>667</v>
      </c>
      <c r="H52" s="94" t="s">
        <v>667</v>
      </c>
      <c r="I52" s="94" t="s">
        <v>667</v>
      </c>
      <c r="J52" s="94" t="s">
        <v>667</v>
      </c>
      <c r="K52" s="94" t="s">
        <v>667</v>
      </c>
      <c r="L52" s="94" t="s">
        <v>667</v>
      </c>
      <c r="M52" s="94" t="s">
        <v>667</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816</v>
      </c>
    </row>
    <row r="53" spans="1:25" ht="16.5" x14ac:dyDescent="0.6">
      <c r="A53" s="96">
        <f ca="1"/>
        <v>35</v>
      </c>
      <c r="B53" s="94" t="s">
        <v>695</v>
      </c>
      <c r="C53" s="94" t="s">
        <v>669</v>
      </c>
      <c r="D53" s="94" t="s">
        <v>694</v>
      </c>
      <c r="E53" s="94" t="s">
        <v>667</v>
      </c>
      <c r="F53" s="94" t="s">
        <v>667</v>
      </c>
      <c r="G53" s="94" t="s">
        <v>667</v>
      </c>
      <c r="H53" s="94" t="s">
        <v>667</v>
      </c>
      <c r="I53" s="94" t="s">
        <v>667</v>
      </c>
      <c r="J53" s="94" t="s">
        <v>667</v>
      </c>
      <c r="K53" s="94" t="s">
        <v>667</v>
      </c>
      <c r="L53" s="94" t="s">
        <v>667</v>
      </c>
      <c r="M53" s="94" t="s">
        <v>667</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817</v>
      </c>
      <c r="X53" s="54"/>
    </row>
    <row r="54" spans="1:25" ht="16.5" x14ac:dyDescent="0.6">
      <c r="A54" s="96">
        <f ca="1"/>
        <v>36</v>
      </c>
      <c r="B54" s="94" t="s">
        <v>693</v>
      </c>
      <c r="C54" s="94" t="s">
        <v>669</v>
      </c>
      <c r="D54" s="94" t="s">
        <v>692</v>
      </c>
      <c r="E54" s="94" t="s">
        <v>667</v>
      </c>
      <c r="F54" s="94" t="s">
        <v>667</v>
      </c>
      <c r="G54" s="94" t="s">
        <v>667</v>
      </c>
      <c r="H54" s="94" t="s">
        <v>667</v>
      </c>
      <c r="I54" s="98" t="s" cm="1">
        <v>694</v>
      </c>
      <c r="J54" s="94" t="s">
        <v>667</v>
      </c>
      <c r="K54" s="94" t="s">
        <v>667</v>
      </c>
      <c r="L54" s="98" t="s" cm="1">
        <v>694</v>
      </c>
      <c r="M54" s="94" t="s">
        <v>667</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818</v>
      </c>
    </row>
    <row r="55" spans="1:25" ht="16.5" x14ac:dyDescent="0.6">
      <c r="A55" s="96">
        <f ca="1"/>
        <v>37</v>
      </c>
      <c r="B55" s="94" t="s">
        <v>691</v>
      </c>
      <c r="C55" s="94" t="s">
        <v>669</v>
      </c>
      <c r="D55" s="94" t="s">
        <v>690</v>
      </c>
      <c r="E55" s="94" t="s">
        <v>667</v>
      </c>
      <c r="F55" s="94" t="s">
        <v>667</v>
      </c>
      <c r="G55" s="94" t="s">
        <v>667</v>
      </c>
      <c r="H55" s="94" t="s">
        <v>667</v>
      </c>
      <c r="I55" s="98" t="s" cm="1">
        <v>694</v>
      </c>
      <c r="J55" s="94" t="s">
        <v>667</v>
      </c>
      <c r="K55" s="94" t="s">
        <v>667</v>
      </c>
      <c r="L55" s="98" t="s" cm="1">
        <v>694</v>
      </c>
      <c r="M55" s="94" t="s">
        <v>667</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819</v>
      </c>
    </row>
    <row r="56" spans="1:25" ht="16.5" x14ac:dyDescent="0.6">
      <c r="A56" s="96">
        <f ca="1"/>
        <v>38</v>
      </c>
      <c r="B56" s="94" t="s">
        <v>689</v>
      </c>
      <c r="C56" s="94" t="s">
        <v>669</v>
      </c>
      <c r="D56" s="94" t="s">
        <v>688</v>
      </c>
      <c r="E56" s="94" t="s">
        <v>667</v>
      </c>
      <c r="F56" s="94" t="s">
        <v>667</v>
      </c>
      <c r="G56" s="94" t="s">
        <v>667</v>
      </c>
      <c r="H56" s="94" t="s">
        <v>667</v>
      </c>
      <c r="I56" s="94" t="s">
        <v>667</v>
      </c>
      <c r="J56" s="98" t="s" cm="1">
        <v>840</v>
      </c>
      <c r="K56" s="94" t="s">
        <v>667</v>
      </c>
      <c r="L56" s="94" t="s">
        <v>667</v>
      </c>
      <c r="M56" s="94" t="s">
        <v>667</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778</v>
      </c>
      <c r="U56" t="s">
        <v>820</v>
      </c>
    </row>
    <row r="57" spans="1:25" ht="16.5" x14ac:dyDescent="0.6">
      <c r="A57" s="96">
        <f ca="1"/>
        <v>39</v>
      </c>
      <c r="B57" s="94" t="s">
        <v>687</v>
      </c>
      <c r="C57" s="94" t="s">
        <v>669</v>
      </c>
      <c r="D57" s="94" t="s">
        <v>686</v>
      </c>
      <c r="E57" s="94" t="s">
        <v>667</v>
      </c>
      <c r="F57" s="94" t="s">
        <v>667</v>
      </c>
      <c r="G57" s="94" t="s">
        <v>667</v>
      </c>
      <c r="H57" s="94" t="s">
        <v>667</v>
      </c>
      <c r="I57" s="94" t="s">
        <v>667</v>
      </c>
      <c r="J57" s="94" t="s">
        <v>673</v>
      </c>
      <c r="K57" s="94" t="s">
        <v>667</v>
      </c>
      <c r="L57" s="94" t="s">
        <v>667</v>
      </c>
      <c r="M57" s="94" t="s">
        <v>667</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778</v>
      </c>
      <c r="U57" t="s">
        <v>821</v>
      </c>
    </row>
    <row r="58" spans="1:25" ht="16.5" x14ac:dyDescent="0.6">
      <c r="A58" s="96">
        <f ca="1"/>
        <v>40</v>
      </c>
      <c r="B58" s="94" t="s">
        <v>685</v>
      </c>
      <c r="C58" s="94" t="s">
        <v>669</v>
      </c>
      <c r="D58" s="94" t="s">
        <v>684</v>
      </c>
      <c r="E58" s="94" t="s">
        <v>667</v>
      </c>
      <c r="F58" s="94" t="s">
        <v>667</v>
      </c>
      <c r="G58" s="94" t="s">
        <v>667</v>
      </c>
      <c r="H58" s="94" t="s">
        <v>667</v>
      </c>
      <c r="I58" s="94" t="s">
        <v>667</v>
      </c>
      <c r="J58" s="98" t="s" cm="1">
        <v>841</v>
      </c>
      <c r="K58" s="94" t="s">
        <v>667</v>
      </c>
      <c r="L58" s="94" t="s">
        <v>667</v>
      </c>
      <c r="M58" s="94" t="s">
        <v>667</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778</v>
      </c>
      <c r="U58" t="s">
        <v>822</v>
      </c>
    </row>
    <row r="59" spans="1:25" ht="16.5" x14ac:dyDescent="0.6">
      <c r="A59" s="96">
        <f ca="1"/>
        <v>41</v>
      </c>
      <c r="B59" s="94" t="s">
        <v>683</v>
      </c>
      <c r="C59" s="94" t="s">
        <v>669</v>
      </c>
      <c r="D59" s="94" t="s">
        <v>682</v>
      </c>
      <c r="E59" s="98" t="s" cm="1">
        <v>210</v>
      </c>
      <c r="F59" s="94" t="s">
        <v>667</v>
      </c>
      <c r="G59" s="98" t="s" cm="1">
        <v>210</v>
      </c>
      <c r="H59" s="98" t="s" cm="1">
        <v>210</v>
      </c>
      <c r="I59" s="94" t="s">
        <v>667</v>
      </c>
      <c r="J59" s="98" t="s" cm="1">
        <v>210</v>
      </c>
      <c r="K59" s="98" t="s" cm="1">
        <v>842</v>
      </c>
      <c r="L59" s="94" t="s">
        <v>667</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775</v>
      </c>
      <c r="U59" t="s">
        <v>823</v>
      </c>
    </row>
    <row r="60" spans="1:25" ht="16.5" x14ac:dyDescent="0.6">
      <c r="A60" s="96">
        <f ca="1"/>
        <v>42</v>
      </c>
      <c r="B60" s="94" t="s">
        <v>681</v>
      </c>
      <c r="C60" s="94" t="s">
        <v>669</v>
      </c>
      <c r="D60" s="94" t="s">
        <v>680</v>
      </c>
      <c r="E60" s="98" t="s" cm="1">
        <v>702</v>
      </c>
      <c r="F60" s="94" t="s">
        <v>667</v>
      </c>
      <c r="G60" s="98" t="s" cm="1">
        <v>702</v>
      </c>
      <c r="H60" s="98" t="s" cm="1">
        <v>702</v>
      </c>
      <c r="I60" s="98" t="s" cm="1">
        <v>834</v>
      </c>
      <c r="J60" s="98" t="s" cm="1">
        <v>702</v>
      </c>
      <c r="K60" s="98" t="s" cm="1">
        <v>834</v>
      </c>
      <c r="L60" s="94" t="s">
        <v>667</v>
      </c>
      <c r="M60" s="98" t="s" cm="1">
        <v>702</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775</v>
      </c>
      <c r="U60" t="s">
        <v>824</v>
      </c>
    </row>
    <row r="61" spans="1:25" ht="16.5" x14ac:dyDescent="0.6">
      <c r="A61" s="96">
        <f ca="1"/>
        <v>43</v>
      </c>
      <c r="B61" s="94" t="s">
        <v>679</v>
      </c>
      <c r="C61" s="94" t="s">
        <v>669</v>
      </c>
      <c r="D61" s="94" t="s">
        <v>679</v>
      </c>
      <c r="E61" s="94" t="s">
        <v>667</v>
      </c>
      <c r="F61" s="94" t="s">
        <v>667</v>
      </c>
      <c r="G61" s="94" t="s">
        <v>667</v>
      </c>
      <c r="H61" s="94" t="s">
        <v>667</v>
      </c>
      <c r="I61" s="98" t="s" cm="1">
        <v>734</v>
      </c>
      <c r="J61" s="94" t="s">
        <v>667</v>
      </c>
      <c r="K61" s="94" t="s">
        <v>667</v>
      </c>
      <c r="L61" s="98" t="s" cm="1">
        <v>734</v>
      </c>
      <c r="M61" s="94" t="s">
        <v>667</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825</v>
      </c>
    </row>
    <row r="62" spans="1:25" ht="16.5" x14ac:dyDescent="0.6">
      <c r="A62" s="96">
        <f ca="1"/>
        <v>44</v>
      </c>
      <c r="B62" s="94" t="s">
        <v>678</v>
      </c>
      <c r="C62" s="94" t="s">
        <v>669</v>
      </c>
      <c r="D62" s="94" t="s">
        <v>678</v>
      </c>
      <c r="E62" s="94" t="s">
        <v>667</v>
      </c>
      <c r="F62" s="94" t="s">
        <v>667</v>
      </c>
      <c r="G62" s="94" t="s">
        <v>667</v>
      </c>
      <c r="H62" s="94" t="s">
        <v>667</v>
      </c>
      <c r="I62" s="98" t="s" cm="1">
        <v>835</v>
      </c>
      <c r="J62" s="94" t="s">
        <v>667</v>
      </c>
      <c r="K62" s="94" t="s">
        <v>667</v>
      </c>
      <c r="L62" s="98" t="s" cm="1">
        <v>712</v>
      </c>
      <c r="M62" s="94" t="s">
        <v>667</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826</v>
      </c>
      <c r="Y62" s="93"/>
    </row>
    <row r="63" spans="1:25" ht="16.5" x14ac:dyDescent="0.6">
      <c r="A63" s="96">
        <f ca="1"/>
        <v>45</v>
      </c>
      <c r="B63" s="94" t="s">
        <v>677</v>
      </c>
      <c r="C63" s="94" t="s">
        <v>669</v>
      </c>
      <c r="D63" s="94" t="s">
        <v>676</v>
      </c>
      <c r="E63" s="94" t="s">
        <v>673</v>
      </c>
      <c r="F63" s="94" t="s">
        <v>667</v>
      </c>
      <c r="G63" s="94" t="s">
        <v>673</v>
      </c>
      <c r="H63" s="98" t="s" cm="1">
        <v>210</v>
      </c>
      <c r="I63" s="94" t="s">
        <v>667</v>
      </c>
      <c r="J63" s="98" t="s" cm="1">
        <v>210</v>
      </c>
      <c r="K63" s="98" t="s" cm="1">
        <v>843</v>
      </c>
      <c r="L63" s="94" t="s">
        <v>667</v>
      </c>
      <c r="M63" s="98" t="s" cm="1">
        <v>677</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775</v>
      </c>
      <c r="U63" t="s">
        <v>827</v>
      </c>
      <c r="Y63" s="93"/>
    </row>
    <row r="64" spans="1:25" ht="16.5" x14ac:dyDescent="0.6">
      <c r="A64" s="96">
        <f ca="1"/>
        <v>46</v>
      </c>
      <c r="B64" s="94" t="s">
        <v>675</v>
      </c>
      <c r="C64" s="94" t="s">
        <v>669</v>
      </c>
      <c r="D64" s="94" t="s">
        <v>674</v>
      </c>
      <c r="E64" s="94" t="s">
        <v>673</v>
      </c>
      <c r="F64" s="94" t="s">
        <v>667</v>
      </c>
      <c r="G64" s="94" t="s">
        <v>673</v>
      </c>
      <c r="H64" s="98" t="s" cm="1">
        <v>702</v>
      </c>
      <c r="I64" s="98" t="s" cm="1">
        <v>836</v>
      </c>
      <c r="J64" s="98" t="s" cm="1">
        <v>702</v>
      </c>
      <c r="K64" s="98" t="s" cm="1">
        <v>836</v>
      </c>
      <c r="L64" s="94" t="s">
        <v>667</v>
      </c>
      <c r="M64" s="98" t="s" cm="1">
        <v>675</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828</v>
      </c>
      <c r="Y64" s="93"/>
    </row>
    <row r="65" spans="1:25" ht="16.5" x14ac:dyDescent="0.6">
      <c r="A65" s="96">
        <f ca="1"/>
        <v>47</v>
      </c>
      <c r="B65" s="94" t="s">
        <v>672</v>
      </c>
      <c r="C65" s="94" t="s">
        <v>669</v>
      </c>
      <c r="D65" s="94" t="s">
        <v>672</v>
      </c>
      <c r="E65" s="94" t="s">
        <v>667</v>
      </c>
      <c r="F65" s="94" t="s">
        <v>667</v>
      </c>
      <c r="G65" s="94" t="s">
        <v>667</v>
      </c>
      <c r="H65" s="94" t="s">
        <v>667</v>
      </c>
      <c r="I65" s="98" t="s" cm="1">
        <v>837</v>
      </c>
      <c r="J65" s="94" t="s">
        <v>667</v>
      </c>
      <c r="K65" s="94" t="s">
        <v>667</v>
      </c>
      <c r="L65" s="98" t="s" cm="1">
        <v>837</v>
      </c>
      <c r="M65" s="94" t="s">
        <v>667</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829</v>
      </c>
      <c r="Y65" s="93"/>
    </row>
    <row r="66" spans="1:25" ht="16.5" x14ac:dyDescent="0.6">
      <c r="A66" s="96">
        <f ca="1"/>
        <v>48</v>
      </c>
      <c r="B66" s="94" t="s">
        <v>671</v>
      </c>
      <c r="C66" s="94" t="s">
        <v>669</v>
      </c>
      <c r="D66" s="94" t="s">
        <v>670</v>
      </c>
      <c r="E66" s="94" t="s">
        <v>667</v>
      </c>
      <c r="F66" s="94" t="s">
        <v>667</v>
      </c>
      <c r="G66" s="94" t="s">
        <v>667</v>
      </c>
      <c r="H66" s="94" t="s">
        <v>667</v>
      </c>
      <c r="I66" s="98" t="s" cm="1">
        <v>838</v>
      </c>
      <c r="J66" s="94" t="s">
        <v>667</v>
      </c>
      <c r="K66" s="94" t="s">
        <v>667</v>
      </c>
      <c r="L66" s="98" t="s" cm="1">
        <v>838</v>
      </c>
      <c r="M66" s="94" t="s">
        <v>667</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833</v>
      </c>
      <c r="U66" t="s">
        <v>830</v>
      </c>
      <c r="Y66" s="93"/>
    </row>
    <row r="67" spans="1:25" ht="16.5" x14ac:dyDescent="0.6">
      <c r="A67" s="96">
        <f ca="1"/>
        <v>49</v>
      </c>
      <c r="B67" s="94" t="s">
        <v>668</v>
      </c>
      <c r="C67" s="94" t="s">
        <v>669</v>
      </c>
      <c r="D67" s="94" t="s">
        <v>668</v>
      </c>
      <c r="E67" s="94" t="s">
        <v>667</v>
      </c>
      <c r="F67" s="94" t="s">
        <v>667</v>
      </c>
      <c r="G67" s="94" t="s">
        <v>667</v>
      </c>
      <c r="H67" s="94" t="s">
        <v>667</v>
      </c>
      <c r="I67" s="98" t="s" cm="1">
        <v>839</v>
      </c>
      <c r="J67" s="94" t="s">
        <v>667</v>
      </c>
      <c r="K67" s="94" t="s">
        <v>667</v>
      </c>
      <c r="L67" s="98" t="s" cm="1">
        <v>844</v>
      </c>
      <c r="M67" s="94" t="s">
        <v>667</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831</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2"/>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1025</v>
      </c>
      <c r="C1" s="1"/>
      <c r="D1" s="1"/>
    </row>
    <row r="2" spans="2:17" x14ac:dyDescent="0.45">
      <c r="B2" s="2" t="s">
        <v>1028</v>
      </c>
    </row>
    <row r="3" spans="2:17" x14ac:dyDescent="0.45">
      <c r="B3" s="3"/>
    </row>
    <row r="4" spans="2:17" x14ac:dyDescent="0.45">
      <c r="F4" s="124" t="s">
        <v>969</v>
      </c>
    </row>
    <row r="5" spans="2:17" x14ac:dyDescent="0.45">
      <c r="F5" s="96" t="b">
        <f ca="1">AND(_xlfn.ANCHORARRAY(Q8))</f>
        <v>1</v>
      </c>
      <c r="G5" s="114" t="s">
        <v>970</v>
      </c>
    </row>
    <row r="6" spans="2:17" x14ac:dyDescent="0.45">
      <c r="B6" s="112" t="s">
        <v>627</v>
      </c>
    </row>
    <row r="7" spans="2:17" x14ac:dyDescent="0.45">
      <c r="B7" s="9" t="s">
        <v>919</v>
      </c>
      <c r="C7" s="9" t="s">
        <v>920</v>
      </c>
      <c r="E7" s="116" t="s">
        <v>627</v>
      </c>
      <c r="F7" s="116" t="s">
        <v>1005</v>
      </c>
      <c r="G7" s="116" t="s">
        <v>1</v>
      </c>
      <c r="H7" s="116" t="s">
        <v>4</v>
      </c>
      <c r="I7" s="116" t="s">
        <v>1006</v>
      </c>
      <c r="J7" s="116" t="s">
        <v>83</v>
      </c>
      <c r="K7" s="116" t="s">
        <v>244</v>
      </c>
      <c r="L7" s="116" t="s">
        <v>1007</v>
      </c>
      <c r="M7" s="116" t="s">
        <v>944</v>
      </c>
      <c r="N7" s="116" t="s">
        <v>945</v>
      </c>
      <c r="O7" s="116" t="s">
        <v>1008</v>
      </c>
      <c r="P7" s="116" t="s">
        <v>951</v>
      </c>
      <c r="Q7" s="116" t="s">
        <v>743</v>
      </c>
    </row>
    <row r="8" spans="2:17" x14ac:dyDescent="0.45">
      <c r="B8" s="113">
        <v>1</v>
      </c>
      <c r="C8" s="113" t="b">
        <v>1</v>
      </c>
      <c r="E8" s="9" t="s">
        <v>627</v>
      </c>
      <c r="F8" s="9" t="b">
        <v>1</v>
      </c>
      <c r="G8" s="9"/>
      <c r="H8" s="9"/>
      <c r="I8" s="9"/>
      <c r="J8" s="9" t="s">
        <v>93</v>
      </c>
      <c r="K8" s="9"/>
      <c r="L8" s="9" t="s">
        <v>1009</v>
      </c>
      <c r="M8" s="117" t="s">
        <v>946</v>
      </c>
      <c r="N8" s="118" t="s">
        <v>916</v>
      </c>
      <c r="O8" s="9" t="str" cm="1">
        <f t="array" aca="1" ref="O8" ca="1">CSVWrite(INDIRECT(E8),G8,F8,H8,I8,J8,K8,L8,M8,N8)</f>
        <v>#CSVWrite: TrueString cannot take the value 'false'!</v>
      </c>
      <c r="P8" s="119" t="s">
        <v>952</v>
      </c>
      <c r="Q8" s="9" t="b" cm="1">
        <f t="array" aca="1" ref="Q8:Q52" ca="1">O8:O52=P8:P52</f>
        <v>1</v>
      </c>
    </row>
    <row r="9" spans="2:17" x14ac:dyDescent="0.45">
      <c r="B9" s="113">
        <v>3</v>
      </c>
      <c r="C9" s="113" t="b">
        <v>0</v>
      </c>
      <c r="E9" s="9" t="s">
        <v>627</v>
      </c>
      <c r="F9" s="9" t="b">
        <v>1</v>
      </c>
      <c r="G9" s="9"/>
      <c r="H9" s="9"/>
      <c r="I9" s="9"/>
      <c r="J9" s="9" t="s">
        <v>93</v>
      </c>
      <c r="K9" s="9"/>
      <c r="L9" s="9" t="s">
        <v>1009</v>
      </c>
      <c r="M9" s="117" t="s">
        <v>915</v>
      </c>
      <c r="N9" s="117" t="s">
        <v>947</v>
      </c>
      <c r="O9" s="9" t="str" cm="1">
        <f t="array" aca="1" ref="O9" ca="1">CSVWrite(INDIRECT(E9),G9,F9,H9,I9,J9,K9,L9,M9,N9)</f>
        <v>#CSVWrite: FalseString cannot take the value 'true'!</v>
      </c>
      <c r="P9" s="120" t="s">
        <v>953</v>
      </c>
      <c r="Q9" s="9" t="b">
        <f ca="1"/>
        <v>1</v>
      </c>
    </row>
    <row r="10" spans="2:17" x14ac:dyDescent="0.45">
      <c r="E10" s="9" t="s">
        <v>627</v>
      </c>
      <c r="F10" s="9" t="b">
        <v>1</v>
      </c>
      <c r="G10" s="9"/>
      <c r="H10" s="9"/>
      <c r="I10" s="9"/>
      <c r="J10" s="9" t="s">
        <v>93</v>
      </c>
      <c r="K10" s="9"/>
      <c r="L10" s="9" t="s">
        <v>1009</v>
      </c>
      <c r="M10" s="117" t="s">
        <v>932</v>
      </c>
      <c r="N10" s="117" t="s">
        <v>932</v>
      </c>
      <c r="O10" s="9" t="str" cm="1">
        <f t="array" aca="1" ref="O10" ca="1">CSVWrite(INDIRECT(E10),G10,F10,H10,I10,J10,K10,L10,M10,N10)</f>
        <v>#CSVWrite: Got 'xxx' for both TrueString and FalseString, but these cannot be equal to one another!</v>
      </c>
      <c r="P10" s="120" t="s">
        <v>954</v>
      </c>
      <c r="Q10" s="9" t="b">
        <f ca="1"/>
        <v>1</v>
      </c>
    </row>
    <row r="11" spans="2:17" x14ac:dyDescent="0.45">
      <c r="B11" s="112" t="s">
        <v>1012</v>
      </c>
      <c r="E11" s="9" t="s">
        <v>627</v>
      </c>
      <c r="F11" s="9" t="b">
        <v>1</v>
      </c>
      <c r="G11" s="9"/>
      <c r="H11" s="9"/>
      <c r="I11" s="9"/>
      <c r="J11" s="9" t="s">
        <v>93</v>
      </c>
      <c r="K11" s="9"/>
      <c r="L11" s="9" t="s">
        <v>1009</v>
      </c>
      <c r="M11" s="9" t="s">
        <v>16</v>
      </c>
      <c r="N11" s="9" t="s">
        <v>921</v>
      </c>
      <c r="O11" s="9" t="str" cm="1">
        <f t="array" aca="1" ref="O11" ca="1">CSVWrite(INDIRECT(E11),G11,F11,H11,I11,J11,K11,L11,M11,N11)</f>
        <v xml:space="preserve">"a","b"
1,x
3,y
</v>
      </c>
      <c r="P11" s="120" t="s">
        <v>955</v>
      </c>
      <c r="Q11" s="9" t="b">
        <f ca="1"/>
        <v>1</v>
      </c>
    </row>
    <row r="12" spans="2:17" x14ac:dyDescent="0.45">
      <c r="B12" s="9" t="s">
        <v>1013</v>
      </c>
      <c r="C12" s="9" t="s">
        <v>1014</v>
      </c>
      <c r="E12" s="9" t="s">
        <v>627</v>
      </c>
      <c r="F12" s="9" t="b">
        <v>1</v>
      </c>
      <c r="G12" s="9"/>
      <c r="H12" s="9"/>
      <c r="I12" s="9"/>
      <c r="J12" s="9" t="s">
        <v>93</v>
      </c>
      <c r="K12" s="9"/>
      <c r="L12" s="9" t="s">
        <v>1009</v>
      </c>
      <c r="M12" s="121" t="s">
        <v>923</v>
      </c>
      <c r="N12" s="9" t="s">
        <v>921</v>
      </c>
      <c r="O12" s="9" t="str" cm="1">
        <f t="array" aca="1" ref="O12" ca="1">CSVWrite(INDIRECT(E12),G12,F12,H12,I12,J12,K12,L12,M12,N12)</f>
        <v xml:space="preserve">"a","b"
1,"sdfsdf"
3,y
</v>
      </c>
      <c r="P12" s="120" t="s">
        <v>956</v>
      </c>
      <c r="Q12" s="9" t="b">
        <f ca="1"/>
        <v>1</v>
      </c>
    </row>
    <row r="13" spans="2:17" x14ac:dyDescent="0.45">
      <c r="B13" s="9" t="s">
        <v>1015</v>
      </c>
      <c r="C13" s="9" t="s">
        <v>1016</v>
      </c>
      <c r="E13" s="9" t="s">
        <v>627</v>
      </c>
      <c r="F13" s="9" t="b">
        <v>1</v>
      </c>
      <c r="G13" s="9"/>
      <c r="H13" s="9"/>
      <c r="I13" s="9"/>
      <c r="J13" s="9" t="s">
        <v>93</v>
      </c>
      <c r="K13" s="9"/>
      <c r="L13" s="9" t="s">
        <v>1009</v>
      </c>
      <c r="M13" s="9" t="s">
        <v>931</v>
      </c>
      <c r="N13" s="9" t="s">
        <v>921</v>
      </c>
      <c r="O13" s="9" t="str" cm="1">
        <f t="array" aca="1" ref="O13" ca="1">CSVWrite(INDIRECT(E13),G13,F13,H13,I13,J13,K13,L13,M13,N13)</f>
        <v xml:space="preserve">"a","b"
1,2 xxx 2002
3,y
</v>
      </c>
      <c r="P13" s="120" t="s">
        <v>957</v>
      </c>
      <c r="Q13" s="9" t="b">
        <f ca="1"/>
        <v>1</v>
      </c>
    </row>
    <row r="14" spans="2:17" x14ac:dyDescent="0.45">
      <c r="E14" s="9" t="s">
        <v>627</v>
      </c>
      <c r="F14" s="9" t="b">
        <v>1</v>
      </c>
      <c r="G14" s="9"/>
      <c r="H14" s="9"/>
      <c r="I14" s="9"/>
      <c r="J14" s="9" t="s">
        <v>93</v>
      </c>
      <c r="K14" s="9"/>
      <c r="L14" s="9" t="s">
        <v>1009</v>
      </c>
      <c r="M14" s="65" t="s">
        <v>924</v>
      </c>
      <c r="N14" s="9" t="s">
        <v>921</v>
      </c>
      <c r="O14" s="9" t="str" cm="1">
        <f t="array" aca="1" ref="O14" ca="1">CSVWrite(INDIRECT(E14),G14,F14,H14,I14,J14,K14,L14,M14,N14)</f>
        <v>#CSVWrite: When TrueString contains any double quote characters they must be at the start, the end and nowhere else!</v>
      </c>
      <c r="P14" s="120" t="s">
        <v>980</v>
      </c>
      <c r="Q14" s="9" t="b">
        <f ca="1"/>
        <v>1</v>
      </c>
    </row>
    <row r="15" spans="2:17" x14ac:dyDescent="0.45">
      <c r="B15" s="17" t="s">
        <v>1020</v>
      </c>
      <c r="E15" s="9" t="s">
        <v>627</v>
      </c>
      <c r="F15" s="9" t="b">
        <v>1</v>
      </c>
      <c r="G15" s="9"/>
      <c r="H15" s="9"/>
      <c r="I15" s="9"/>
      <c r="J15" s="9" t="s">
        <v>93</v>
      </c>
      <c r="K15" s="9"/>
      <c r="L15" s="9" t="s">
        <v>1009</v>
      </c>
      <c r="M15" s="9" t="s">
        <v>925</v>
      </c>
      <c r="N15" s="9" t="s">
        <v>921</v>
      </c>
      <c r="O15" s="9" t="str" cm="1">
        <f t="array" aca="1" ref="O15" ca="1">CSVWrite(INDIRECT(E15),G15,F15,H15,I15,J15,K15,L15,M15,N15)</f>
        <v>#CSVWrite: When TrueString contains any double quote characters they must be at the start, the end and nowhere else!</v>
      </c>
      <c r="P15" s="120" t="s">
        <v>980</v>
      </c>
      <c r="Q15" s="9" t="b">
        <f ca="1"/>
        <v>1</v>
      </c>
    </row>
    <row r="16" spans="2:17" x14ac:dyDescent="0.45">
      <c r="B16" s="9" t="b">
        <v>1</v>
      </c>
      <c r="C16" s="9" t="s">
        <v>993</v>
      </c>
      <c r="E16" s="9" t="s">
        <v>627</v>
      </c>
      <c r="F16" s="9" t="b">
        <v>1</v>
      </c>
      <c r="G16" s="9"/>
      <c r="H16" s="9"/>
      <c r="I16" s="9"/>
      <c r="J16" s="9" t="s">
        <v>93</v>
      </c>
      <c r="K16" s="9"/>
      <c r="L16" s="9" t="s">
        <v>1009</v>
      </c>
      <c r="M16" s="122" t="s">
        <v>926</v>
      </c>
      <c r="N16" s="9" t="s">
        <v>921</v>
      </c>
      <c r="O16" s="9" t="str" cm="1">
        <f t="array" aca="1" ref="O16" ca="1">CSVWrite(INDIRECT(E16),G16,F16,H16,I16,J16,K16,L16,M16,N16)</f>
        <v>#CSVWrite: When TrueString contains any double quote characters they must be at the start, the end and nowhere else!</v>
      </c>
      <c r="P16" s="120" t="s">
        <v>980</v>
      </c>
      <c r="Q16" s="9" t="b">
        <f ca="1"/>
        <v>1</v>
      </c>
    </row>
    <row r="17" spans="2:17" x14ac:dyDescent="0.45">
      <c r="B17" s="9" t="b">
        <v>0</v>
      </c>
      <c r="C17" s="65" t="s">
        <v>1021</v>
      </c>
      <c r="E17" s="9" t="s">
        <v>627</v>
      </c>
      <c r="F17" s="9" t="b">
        <v>1</v>
      </c>
      <c r="G17" s="9"/>
      <c r="H17" s="9"/>
      <c r="I17" s="9"/>
      <c r="J17" s="9" t="s">
        <v>93</v>
      </c>
      <c r="K17" s="9"/>
      <c r="L17" s="9" t="s">
        <v>1009</v>
      </c>
      <c r="M17" s="65" t="s">
        <v>203</v>
      </c>
      <c r="N17" s="9" t="s">
        <v>921</v>
      </c>
      <c r="O17" s="9" t="str" cm="1">
        <f t="array" aca="1" ref="O17" ca="1">CSVWrite(INDIRECT(E17),G17,F17,H17,I17,J17,K17,L17,M17,N17)</f>
        <v>#CSVWrite: Got '1' as TrueString but that's not valid because it represents a number!</v>
      </c>
      <c r="P17" s="120" t="s">
        <v>958</v>
      </c>
      <c r="Q17" s="9" t="b">
        <f ca="1"/>
        <v>1</v>
      </c>
    </row>
    <row r="18" spans="2:17" x14ac:dyDescent="0.45">
      <c r="B18" s="9">
        <v>1</v>
      </c>
      <c r="C18" s="9">
        <f ca="1">PI()</f>
        <v>3.1415926535897931</v>
      </c>
      <c r="E18" s="9" t="s">
        <v>627</v>
      </c>
      <c r="F18" s="9" t="b">
        <v>1</v>
      </c>
      <c r="G18" s="9"/>
      <c r="H18" s="9"/>
      <c r="I18" s="9"/>
      <c r="J18" s="9" t="s">
        <v>93</v>
      </c>
      <c r="K18" s="9"/>
      <c r="L18" s="9" t="s">
        <v>1009</v>
      </c>
      <c r="M18" s="65" t="s">
        <v>927</v>
      </c>
      <c r="N18" s="9" t="s">
        <v>921</v>
      </c>
      <c r="O18" s="9" t="str" cm="1">
        <f t="array" aca="1" ref="O18" ca="1">CSVWrite(INDIRECT(E18),G18,F18,H18,I18,J18,K18,L18,M18,N18)</f>
        <v>#CSVWrite: Got '1e6' as TrueString but that's not valid because it represents a number!</v>
      </c>
      <c r="P18" s="120" t="s">
        <v>959</v>
      </c>
      <c r="Q18" s="9" t="b">
        <f ca="1"/>
        <v>1</v>
      </c>
    </row>
    <row r="19" spans="2:17" x14ac:dyDescent="0.45">
      <c r="B19" s="9" t="e">
        <f ca="1">1/0</f>
        <v>#DIV/0!</v>
      </c>
      <c r="C19" s="9" t="e">
        <f ca="1">NA()</f>
        <v>#N/A</v>
      </c>
      <c r="E19" s="9" t="s">
        <v>627</v>
      </c>
      <c r="F19" s="9" t="b">
        <v>1</v>
      </c>
      <c r="G19" s="9"/>
      <c r="H19" s="9"/>
      <c r="I19" s="9"/>
      <c r="J19" s="9" t="s">
        <v>93</v>
      </c>
      <c r="K19" s="9"/>
      <c r="L19" s="9" t="s">
        <v>1009</v>
      </c>
      <c r="M19" s="65" t="s">
        <v>928</v>
      </c>
      <c r="N19" s="9" t="s">
        <v>921</v>
      </c>
      <c r="O19" s="9" t="str" cm="1">
        <f t="array" aca="1" ref="O19" ca="1">CSVWrite(INDIRECT(E19),G19,F19,H19,I19,J19,K19,L19,M19,N19)</f>
        <v>#CSVWrite: Got '-1' as TrueString but that's not valid because it represents a number!</v>
      </c>
      <c r="P19" s="120" t="s">
        <v>960</v>
      </c>
      <c r="Q19" s="9" t="b">
        <f ca="1"/>
        <v>1</v>
      </c>
    </row>
    <row r="20" spans="2:17" x14ac:dyDescent="0.45">
      <c r="E20" s="9" t="s">
        <v>627</v>
      </c>
      <c r="F20" s="9" t="b">
        <v>1</v>
      </c>
      <c r="G20" s="9"/>
      <c r="H20" s="9"/>
      <c r="I20" s="9"/>
      <c r="J20" s="9" t="s">
        <v>93</v>
      </c>
      <c r="K20" s="9"/>
      <c r="L20" s="9" t="s">
        <v>1009</v>
      </c>
      <c r="M20" s="121" t="s">
        <v>922</v>
      </c>
      <c r="N20" s="9" t="s">
        <v>921</v>
      </c>
      <c r="O20" s="9" t="str" cm="1">
        <f t="array" aca="1" ref="O20" ca="1">CSVWrite(INDIRECT(E20),G20,F20,H20,I20,J20,K20,L20,M20,N20)</f>
        <v>#CSVWrite: Got '2/2/2' as TrueString but that's not valid because it represents a date!</v>
      </c>
      <c r="P20" s="120" t="s">
        <v>971</v>
      </c>
      <c r="Q20" s="9" t="b">
        <f ca="1"/>
        <v>1</v>
      </c>
    </row>
    <row r="21" spans="2:17" x14ac:dyDescent="0.45">
      <c r="E21" s="9" t="s">
        <v>627</v>
      </c>
      <c r="F21" s="9" t="b">
        <v>1</v>
      </c>
      <c r="G21" s="9"/>
      <c r="H21" s="9"/>
      <c r="I21" s="9"/>
      <c r="J21" s="9" t="s">
        <v>93</v>
      </c>
      <c r="K21" s="9"/>
      <c r="L21" s="9" t="s">
        <v>1009</v>
      </c>
      <c r="M21" s="37" t="s">
        <v>929</v>
      </c>
      <c r="N21" s="9" t="s">
        <v>921</v>
      </c>
      <c r="O21" s="9" t="str" cm="1">
        <f t="array" aca="1" ref="O21" ca="1">CSVWrite(INDIRECT(E21),G21,F21,H21,I21,J21,K21,L21,M21,N21)</f>
        <v>#CSVWrite: Got '2 2 2' as TrueString but that's not valid because it represents a date!</v>
      </c>
      <c r="P21" s="120" t="s">
        <v>972</v>
      </c>
      <c r="Q21" s="9" t="b">
        <f ca="1"/>
        <v>1</v>
      </c>
    </row>
    <row r="22" spans="2:17" x14ac:dyDescent="0.45">
      <c r="E22" s="9" t="s">
        <v>627</v>
      </c>
      <c r="F22" s="9" t="b">
        <v>1</v>
      </c>
      <c r="G22" s="9"/>
      <c r="H22" s="9"/>
      <c r="I22" s="9"/>
      <c r="J22" s="9" t="s">
        <v>93</v>
      </c>
      <c r="K22" s="9"/>
      <c r="L22" s="9" t="s">
        <v>1009</v>
      </c>
      <c r="M22" s="123" t="s">
        <v>930</v>
      </c>
      <c r="N22" s="9" t="s">
        <v>921</v>
      </c>
      <c r="O22" s="9" t="str" cm="1">
        <f t="array" aca="1" ref="O22" ca="1">CSVWrite(INDIRECT(E22),G22,F22,H22,I22,J22,K22,L22,M22,N22)</f>
        <v>#CSVWrite: Got '2 feb 2002' as TrueString but that's not valid because it represents a date!</v>
      </c>
      <c r="P22" s="120" t="s">
        <v>973</v>
      </c>
      <c r="Q22" s="9" t="b">
        <f ca="1"/>
        <v>1</v>
      </c>
    </row>
    <row r="23" spans="2:17" x14ac:dyDescent="0.45">
      <c r="E23" s="9" t="s">
        <v>627</v>
      </c>
      <c r="F23" s="9" t="b">
        <v>1</v>
      </c>
      <c r="G23" s="9"/>
      <c r="H23" s="9"/>
      <c r="I23" s="9"/>
      <c r="J23" s="9" t="s">
        <v>93</v>
      </c>
      <c r="K23" s="9"/>
      <c r="L23" s="9" t="s">
        <v>1009</v>
      </c>
      <c r="M23" s="9" t="s">
        <v>942</v>
      </c>
      <c r="N23" s="9" t="s">
        <v>921</v>
      </c>
      <c r="O23" s="9" t="str" cm="1">
        <f t="array" aca="1" ref="O23" ca="1">CSVWrite(INDIRECT(E23),G23,F23,H23,I23,J23,K23,L23,M23,N23)</f>
        <v>#CSVWrite: TrueString contains a line feed character (ascii 10), which is not permitted!</v>
      </c>
      <c r="P23" s="120" t="s">
        <v>961</v>
      </c>
      <c r="Q23" s="9" t="b">
        <f ca="1"/>
        <v>1</v>
      </c>
    </row>
    <row r="24" spans="2:17" x14ac:dyDescent="0.45">
      <c r="E24" s="9" t="s">
        <v>627</v>
      </c>
      <c r="F24" s="9" t="b">
        <v>1</v>
      </c>
      <c r="G24" s="9"/>
      <c r="H24" s="9"/>
      <c r="I24" s="9"/>
      <c r="J24" s="9" t="s">
        <v>93</v>
      </c>
      <c r="K24" s="9"/>
      <c r="L24" s="9" t="s">
        <v>1009</v>
      </c>
      <c r="M24" s="9" t="s">
        <v>943</v>
      </c>
      <c r="N24" s="9" t="s">
        <v>921</v>
      </c>
      <c r="O24" s="9" t="str" cm="1">
        <f t="array" aca="1" ref="O24" ca="1">CSVWrite(INDIRECT(E24),G24,F24,H24,I24,J24,K24,L24,M24,N24)</f>
        <v>#CSVWrite: TrueString contains a carriage return character (ascii 13), which is not permitted!</v>
      </c>
      <c r="P24" s="120" t="s">
        <v>962</v>
      </c>
      <c r="Q24" s="9" t="b">
        <f ca="1"/>
        <v>1</v>
      </c>
    </row>
    <row r="25" spans="2:17" x14ac:dyDescent="0.45">
      <c r="E25" s="9" t="s">
        <v>627</v>
      </c>
      <c r="F25" s="9" t="b">
        <v>1</v>
      </c>
      <c r="G25" s="9"/>
      <c r="H25" s="9"/>
      <c r="I25" s="9"/>
      <c r="J25" s="9" t="s">
        <v>93</v>
      </c>
      <c r="K25" s="9"/>
      <c r="L25" s="9" t="s">
        <v>1009</v>
      </c>
      <c r="M25" s="9" t="s">
        <v>932</v>
      </c>
      <c r="N25" s="9" t="s" cm="1">
        <v>924</v>
      </c>
      <c r="O25" s="9" t="str" cm="1">
        <f t="array" aca="1" ref="O25" ca="1">CSVWrite(INDIRECT(E25),G25,F25,H25,I25,J25,K25,L25,M25,N25)</f>
        <v>#CSVWrite: When FalseString contains any double quote characters they must be at the start, the end and nowhere else!</v>
      </c>
      <c r="P25" s="120" t="s">
        <v>981</v>
      </c>
      <c r="Q25" s="9" t="b">
        <f ca="1"/>
        <v>1</v>
      </c>
    </row>
    <row r="26" spans="2:17" x14ac:dyDescent="0.45">
      <c r="E26" s="9" t="s">
        <v>627</v>
      </c>
      <c r="F26" s="9" t="b">
        <v>1</v>
      </c>
      <c r="G26" s="9"/>
      <c r="H26" s="9"/>
      <c r="I26" s="9"/>
      <c r="J26" s="9" t="s">
        <v>93</v>
      </c>
      <c r="K26" s="9"/>
      <c r="L26" s="9" t="s">
        <v>1009</v>
      </c>
      <c r="M26" s="9" t="s">
        <v>932</v>
      </c>
      <c r="N26" s="9" t="s">
        <v>925</v>
      </c>
      <c r="O26" s="9" t="str" cm="1">
        <f t="array" aca="1" ref="O26" ca="1">CSVWrite(INDIRECT(E26),G26,F26,H26,I26,J26,K26,L26,M26,N26)</f>
        <v>#CSVWrite: When FalseString contains any double quote characters they must be at the start, the end and nowhere else!</v>
      </c>
      <c r="P26" s="120" t="s">
        <v>981</v>
      </c>
      <c r="Q26" s="9" t="b">
        <f ca="1"/>
        <v>1</v>
      </c>
    </row>
    <row r="27" spans="2:17" x14ac:dyDescent="0.45">
      <c r="E27" s="9" t="s">
        <v>627</v>
      </c>
      <c r="F27" s="9" t="b">
        <v>1</v>
      </c>
      <c r="G27" s="9"/>
      <c r="H27" s="9"/>
      <c r="I27" s="9"/>
      <c r="J27" s="9" t="s">
        <v>93</v>
      </c>
      <c r="K27" s="9"/>
      <c r="L27" s="9" t="s">
        <v>1009</v>
      </c>
      <c r="M27" s="9" t="s">
        <v>932</v>
      </c>
      <c r="N27" s="9" t="s">
        <v>926</v>
      </c>
      <c r="O27" s="9" t="str" cm="1">
        <f t="array" aca="1" ref="O27" ca="1">CSVWrite(INDIRECT(E27),G27,F27,H27,I27,J27,K27,L27,M27,N27)</f>
        <v>#CSVWrite: When FalseString contains any double quote characters they must be at the start, the end and nowhere else!</v>
      </c>
      <c r="P27" s="120" t="s">
        <v>981</v>
      </c>
      <c r="Q27" s="9" t="b">
        <f ca="1"/>
        <v>1</v>
      </c>
    </row>
    <row r="28" spans="2:17" x14ac:dyDescent="0.45">
      <c r="E28" s="9" t="s">
        <v>627</v>
      </c>
      <c r="F28" s="9" t="b">
        <v>1</v>
      </c>
      <c r="G28" s="9"/>
      <c r="H28" s="9"/>
      <c r="I28" s="9"/>
      <c r="J28" s="9" t="s">
        <v>93</v>
      </c>
      <c r="K28" s="9"/>
      <c r="L28" s="9" t="s">
        <v>1009</v>
      </c>
      <c r="M28" s="9" t="s">
        <v>932</v>
      </c>
      <c r="N28" s="9" t="s">
        <v>203</v>
      </c>
      <c r="O28" s="9" t="str" cm="1">
        <f t="array" aca="1" ref="O28" ca="1">CSVWrite(INDIRECT(E28),G28,F28,H28,I28,J28,K28,L28,M28,N28)</f>
        <v>#CSVWrite: Got '1' as FalseString but that's not valid because it represents a number!</v>
      </c>
      <c r="P28" s="120" t="s">
        <v>963</v>
      </c>
      <c r="Q28" s="9" t="b">
        <f ca="1"/>
        <v>1</v>
      </c>
    </row>
    <row r="29" spans="2:17" x14ac:dyDescent="0.45">
      <c r="E29" s="9" t="s">
        <v>627</v>
      </c>
      <c r="F29" s="9" t="b">
        <v>1</v>
      </c>
      <c r="G29" s="9"/>
      <c r="H29" s="9"/>
      <c r="I29" s="9"/>
      <c r="J29" s="9" t="s">
        <v>93</v>
      </c>
      <c r="K29" s="9"/>
      <c r="L29" s="9" t="s">
        <v>1009</v>
      </c>
      <c r="M29" s="9" t="s">
        <v>932</v>
      </c>
      <c r="N29" s="9" t="s">
        <v>927</v>
      </c>
      <c r="O29" s="9" t="str" cm="1">
        <f t="array" aca="1" ref="O29" ca="1">CSVWrite(INDIRECT(E29),G29,F29,H29,I29,J29,K29,L29,M29,N29)</f>
        <v>#CSVWrite: Got '1e6' as FalseString but that's not valid because it represents a number!</v>
      </c>
      <c r="P29" s="120" t="s">
        <v>964</v>
      </c>
      <c r="Q29" s="9" t="b">
        <f ca="1"/>
        <v>1</v>
      </c>
    </row>
    <row r="30" spans="2:17" x14ac:dyDescent="0.45">
      <c r="E30" s="9" t="s">
        <v>627</v>
      </c>
      <c r="F30" s="9" t="b">
        <v>1</v>
      </c>
      <c r="G30" s="9"/>
      <c r="H30" s="9"/>
      <c r="I30" s="9"/>
      <c r="J30" s="9" t="s">
        <v>93</v>
      </c>
      <c r="K30" s="9"/>
      <c r="L30" s="9" t="s">
        <v>1009</v>
      </c>
      <c r="M30" s="9" t="s">
        <v>932</v>
      </c>
      <c r="N30" s="9" t="s">
        <v>928</v>
      </c>
      <c r="O30" s="9" t="str" cm="1">
        <f t="array" aca="1" ref="O30" ca="1">CSVWrite(INDIRECT(E30),G30,F30,H30,I30,J30,K30,L30,M30,N30)</f>
        <v>#CSVWrite: Got '-1' as FalseString but that's not valid because it represents a number!</v>
      </c>
      <c r="P30" s="120" t="s">
        <v>965</v>
      </c>
      <c r="Q30" s="9" t="b">
        <f ca="1"/>
        <v>1</v>
      </c>
    </row>
    <row r="31" spans="2:17" x14ac:dyDescent="0.45">
      <c r="E31" s="9" t="s">
        <v>627</v>
      </c>
      <c r="F31" s="9" t="b">
        <v>1</v>
      </c>
      <c r="G31" s="9"/>
      <c r="H31" s="9"/>
      <c r="I31" s="9"/>
      <c r="J31" s="9" t="s">
        <v>93</v>
      </c>
      <c r="K31" s="9"/>
      <c r="L31" s="9" t="s">
        <v>1009</v>
      </c>
      <c r="M31" s="9" t="s">
        <v>932</v>
      </c>
      <c r="N31" s="9" t="s">
        <v>922</v>
      </c>
      <c r="O31" s="9" t="str" cm="1">
        <f t="array" aca="1" ref="O31" ca="1">CSVWrite(INDIRECT(E31),G31,F31,H31,I31,J31,K31,L31,M31,N31)</f>
        <v>#CSVWrite: Got '2/2/2' as FalseString but that's not valid because it represents a date!</v>
      </c>
      <c r="P31" s="120" t="s">
        <v>974</v>
      </c>
      <c r="Q31" s="9" t="b">
        <f ca="1"/>
        <v>1</v>
      </c>
    </row>
    <row r="32" spans="2:17" x14ac:dyDescent="0.45">
      <c r="E32" s="9" t="s">
        <v>627</v>
      </c>
      <c r="F32" s="9" t="b">
        <v>1</v>
      </c>
      <c r="G32" s="9"/>
      <c r="H32" s="9"/>
      <c r="I32" s="9"/>
      <c r="J32" s="9" t="s">
        <v>93</v>
      </c>
      <c r="K32" s="9"/>
      <c r="L32" s="9" t="s">
        <v>1009</v>
      </c>
      <c r="M32" s="9" t="s">
        <v>932</v>
      </c>
      <c r="N32" s="9" t="s">
        <v>929</v>
      </c>
      <c r="O32" s="9" t="str" cm="1">
        <f t="array" aca="1" ref="O32" ca="1">CSVWrite(INDIRECT(E32),G32,F32,H32,I32,J32,K32,L32,M32,N32)</f>
        <v>#CSVWrite: Got '2 2 2' as FalseString but that's not valid because it represents a date!</v>
      </c>
      <c r="P32" s="120" t="s">
        <v>975</v>
      </c>
      <c r="Q32" s="9" t="b">
        <f ca="1"/>
        <v>1</v>
      </c>
    </row>
    <row r="33" spans="5:17" x14ac:dyDescent="0.45">
      <c r="E33" s="9" t="s">
        <v>627</v>
      </c>
      <c r="F33" s="9" t="b">
        <v>1</v>
      </c>
      <c r="G33" s="9"/>
      <c r="H33" s="9"/>
      <c r="I33" s="9"/>
      <c r="J33" s="9" t="s">
        <v>93</v>
      </c>
      <c r="K33" s="9"/>
      <c r="L33" s="9" t="s">
        <v>1009</v>
      </c>
      <c r="M33" s="9" t="s">
        <v>932</v>
      </c>
      <c r="N33" s="9" t="s">
        <v>930</v>
      </c>
      <c r="O33" s="9" t="str" cm="1">
        <f t="array" aca="1" ref="O33" ca="1">CSVWrite(INDIRECT(E33),G33,F33,H33,I33,J33,K33,L33,M33,N33)</f>
        <v>#CSVWrite: Got '2 feb 2002' as FalseString but that's not valid because it represents a date!</v>
      </c>
      <c r="P33" s="120" t="s">
        <v>976</v>
      </c>
      <c r="Q33" s="9" t="b">
        <f ca="1"/>
        <v>1</v>
      </c>
    </row>
    <row r="34" spans="5:17" x14ac:dyDescent="0.45">
      <c r="E34" s="9" t="s">
        <v>627</v>
      </c>
      <c r="F34" s="9" t="b">
        <v>1</v>
      </c>
      <c r="G34" s="9"/>
      <c r="H34" s="9"/>
      <c r="I34" s="9"/>
      <c r="J34" s="9" t="s">
        <v>93</v>
      </c>
      <c r="K34" s="9"/>
      <c r="L34" s="9" t="s">
        <v>1009</v>
      </c>
      <c r="M34" s="9" t="s">
        <v>932</v>
      </c>
      <c r="N34" s="9" t="str">
        <f ca="1">CHAR(10)</f>
        <v xml:space="preserve">
</v>
      </c>
      <c r="O34" s="9" t="str" cm="1">
        <f t="array" aca="1" ref="O34" ca="1">CSVWrite(INDIRECT(E34),G34,F34,H34,I34,J34,K34,L34,M34,N34)</f>
        <v>#CSVWrite: FalseString contains a line feed character (ascii 10), which is not permitted!</v>
      </c>
      <c r="P34" s="120" t="s">
        <v>966</v>
      </c>
      <c r="Q34" s="9" t="b">
        <f ca="1"/>
        <v>1</v>
      </c>
    </row>
    <row r="35" spans="5:17" x14ac:dyDescent="0.45">
      <c r="E35" s="9" t="s">
        <v>627</v>
      </c>
      <c r="F35" s="9" t="b">
        <v>1</v>
      </c>
      <c r="G35" s="9"/>
      <c r="H35" s="9"/>
      <c r="I35" s="9"/>
      <c r="J35" s="9" t="s">
        <v>93</v>
      </c>
      <c r="K35" s="9"/>
      <c r="L35" s="9" t="s">
        <v>1009</v>
      </c>
      <c r="M35" s="9" t="s">
        <v>932</v>
      </c>
      <c r="N35" s="9" t="str">
        <f ca="1">CHAR(13)</f>
        <v>_x000D_</v>
      </c>
      <c r="O35" s="9" t="str" cm="1">
        <f t="array" aca="1" ref="O35" ca="1">CSVWrite(INDIRECT(E35),G35,F35,H35,I35,J35,K35,L35,M35,N35)</f>
        <v>#CSVWrite: FalseString contains a carriage return character (ascii 13), which is not permitted!</v>
      </c>
      <c r="P35" s="120" t="s">
        <v>967</v>
      </c>
      <c r="Q35" s="9" t="b">
        <f ca="1"/>
        <v>1</v>
      </c>
    </row>
    <row r="36" spans="5:17" x14ac:dyDescent="0.45">
      <c r="E36" s="9" t="s">
        <v>627</v>
      </c>
      <c r="F36" s="9" t="b">
        <v>1</v>
      </c>
      <c r="G36" s="9"/>
      <c r="H36" s="9"/>
      <c r="I36" s="9"/>
      <c r="J36" s="9" t="s">
        <v>93</v>
      </c>
      <c r="K36" s="9"/>
      <c r="L36" s="9" t="s">
        <v>1009</v>
      </c>
      <c r="M36" s="9" t="s">
        <v>932</v>
      </c>
      <c r="N36" s="9" t="s">
        <v>938</v>
      </c>
      <c r="O36" s="9" t="str" cm="1">
        <f t="array" aca="1" ref="O36" ca="1">CSVWrite(INDIRECT(E36),G36,F36,H36,I36,J36,K36,L36,M36,N36)</f>
        <v>#CSVWrite: Got '31 12 2002' as FalseString but that's not valid because it represents a date!</v>
      </c>
      <c r="P36" s="120" t="s">
        <v>977</v>
      </c>
      <c r="Q36" s="9" t="b">
        <f ca="1"/>
        <v>1</v>
      </c>
    </row>
    <row r="37" spans="5:17" x14ac:dyDescent="0.45">
      <c r="E37" s="9" t="s">
        <v>627</v>
      </c>
      <c r="F37" s="9" t="b">
        <v>1</v>
      </c>
      <c r="G37" s="9"/>
      <c r="H37" s="9"/>
      <c r="I37" s="9"/>
      <c r="J37" s="9" t="s">
        <v>93</v>
      </c>
      <c r="K37" s="9"/>
      <c r="L37" s="9" t="s">
        <v>1009</v>
      </c>
      <c r="M37" s="9" t="s">
        <v>932</v>
      </c>
      <c r="N37" s="9" t="s">
        <v>939</v>
      </c>
      <c r="O37" s="9" t="str" cm="1">
        <f t="array" aca="1" ref="O37" ca="1">CSVWrite(INDIRECT(E37),G37,F37,H37,I37,J37,K37,L37,M37,N37)</f>
        <v>#CSVWrite: Got '12 31 2002' as FalseString but that's not valid because it represents a date!</v>
      </c>
      <c r="P37" s="120" t="s">
        <v>978</v>
      </c>
      <c r="Q37" s="9" t="b">
        <f ca="1"/>
        <v>1</v>
      </c>
    </row>
    <row r="38" spans="5:17" x14ac:dyDescent="0.45">
      <c r="E38" s="9" t="s">
        <v>627</v>
      </c>
      <c r="F38" s="9" t="b">
        <v>1</v>
      </c>
      <c r="G38" s="9"/>
      <c r="H38" s="9"/>
      <c r="I38" s="9"/>
      <c r="J38" s="9" t="s">
        <v>93</v>
      </c>
      <c r="K38" s="9"/>
      <c r="L38" s="9" t="s">
        <v>1009</v>
      </c>
      <c r="M38" s="9" t="s">
        <v>932</v>
      </c>
      <c r="N38" s="9" t="s">
        <v>940</v>
      </c>
      <c r="O38" s="9" t="str" cm="1">
        <f t="array" aca="1" ref="O38" ca="1">CSVWrite(INDIRECT(E38),G38,F38,H38,I38,J38,K38,L38,M38,N38)</f>
        <v>#CSVWrite: Got '2002 12 31' as FalseString but that's not valid because it represents a date!</v>
      </c>
      <c r="P38" s="120" t="s">
        <v>979</v>
      </c>
      <c r="Q38" s="9" t="b">
        <f ca="1"/>
        <v>1</v>
      </c>
    </row>
    <row r="39" spans="5:17" x14ac:dyDescent="0.45">
      <c r="E39" s="9" t="s">
        <v>627</v>
      </c>
      <c r="F39" s="9" t="b">
        <v>1</v>
      </c>
      <c r="G39" s="9"/>
      <c r="H39" s="9"/>
      <c r="I39" s="9"/>
      <c r="J39" s="9" t="s">
        <v>93</v>
      </c>
      <c r="K39" s="9"/>
      <c r="L39" s="9" t="s">
        <v>1009</v>
      </c>
      <c r="M39" s="9" t="s">
        <v>932</v>
      </c>
      <c r="N39" s="9" t="s">
        <v>941</v>
      </c>
      <c r="O39" s="9" t="str" cm="1">
        <f t="array" aca="1" ref="O39" ca="1">CSVWrite(INDIRECT(E39),G39,F39,H39,I39,J39,K39,L39,M39,N39)</f>
        <v xml:space="preserve">"a","b"
1,xxx
3,2002 31 12
</v>
      </c>
      <c r="P39" s="120" t="s">
        <v>968</v>
      </c>
      <c r="Q39" s="9" t="b">
        <f ca="1"/>
        <v>1</v>
      </c>
    </row>
    <row r="40" spans="5:17" x14ac:dyDescent="0.45">
      <c r="E40" s="9" t="s">
        <v>627</v>
      </c>
      <c r="F40" s="9" t="b">
        <v>1</v>
      </c>
      <c r="G40" s="65" t="s">
        <v>1011</v>
      </c>
      <c r="H40" s="9"/>
      <c r="I40" s="9"/>
      <c r="J40" s="9" t="s">
        <v>93</v>
      </c>
      <c r="K40" s="9" t="s">
        <v>1010</v>
      </c>
      <c r="L40" s="9" t="s">
        <v>1009</v>
      </c>
      <c r="M40" s="9" t="s">
        <v>241</v>
      </c>
      <c r="N40" s="9" t="s">
        <v>996</v>
      </c>
      <c r="O40" s="9" t="str" cm="1">
        <f t="array" aca="1" ref="O40" ca="1">CSVWrite(INDIRECT(E40),G40,F40,H40,I40,J40,K40,L40,M40,N40)</f>
        <v>#CSVWrite: Encoding must be "ANSI" (the default) or "UTF-8" or "UTF-16"!</v>
      </c>
      <c r="P40" s="120" t="s">
        <v>997</v>
      </c>
      <c r="Q40" s="9" t="b">
        <f ca="1"/>
        <v>1</v>
      </c>
    </row>
    <row r="41" spans="5:17" x14ac:dyDescent="0.45">
      <c r="E41" s="9" t="s">
        <v>1012</v>
      </c>
      <c r="F41" s="9" t="b">
        <v>0</v>
      </c>
      <c r="G41" s="9"/>
      <c r="H41" s="9"/>
      <c r="I41" s="9"/>
      <c r="J41" s="9" t="s">
        <v>93</v>
      </c>
      <c r="K41" s="9"/>
      <c r="L41" s="9" t="s">
        <v>1009</v>
      </c>
      <c r="M41" s="9" t="s">
        <v>241</v>
      </c>
      <c r="N41" s="9" t="s">
        <v>996</v>
      </c>
      <c r="O41" s="9" t="str" cm="1">
        <f t="array" aca="1" ref="O41" ca="1">CSVWrite(INDIRECT(E41),G41,F41,H41,I41,J41,K41,L41,M41,N41)</f>
        <v xml:space="preserve">"1,1","1,2"
"2,1","2,2"
</v>
      </c>
      <c r="P41" s="120" t="s">
        <v>1018</v>
      </c>
      <c r="Q41" s="9" t="b">
        <f ca="1"/>
        <v>1</v>
      </c>
    </row>
    <row r="42" spans="5:17" x14ac:dyDescent="0.45">
      <c r="E42" s="9" t="s">
        <v>1012</v>
      </c>
      <c r="F42" s="9" t="b">
        <v>0</v>
      </c>
      <c r="G42" s="9"/>
      <c r="H42" s="9"/>
      <c r="I42" s="9"/>
      <c r="J42" s="9" t="s">
        <v>1017</v>
      </c>
      <c r="K42" s="9"/>
      <c r="L42" s="9" t="s">
        <v>1009</v>
      </c>
      <c r="M42" s="9" t="s">
        <v>241</v>
      </c>
      <c r="N42" s="9" t="s">
        <v>996</v>
      </c>
      <c r="O42" s="9" t="str" cm="1">
        <f t="array" aca="1" ref="O42" ca="1">CSVWrite(INDIRECT(E42),G42,F42,H42,I42,J42,K42,L42,M42,N42)</f>
        <v xml:space="preserve">1,1;1,2
2,1;2,2
</v>
      </c>
      <c r="P42" s="120" t="s">
        <v>1019</v>
      </c>
      <c r="Q42" s="9" t="b">
        <f ca="1"/>
        <v>1</v>
      </c>
    </row>
    <row r="43" spans="5:17" x14ac:dyDescent="0.45">
      <c r="E43" s="9" t="s">
        <v>1012</v>
      </c>
      <c r="F43" s="9" t="b">
        <v>1</v>
      </c>
      <c r="G43" s="9"/>
      <c r="H43" s="9"/>
      <c r="I43" s="9"/>
      <c r="J43" s="9" t="s">
        <v>1017</v>
      </c>
      <c r="K43" s="9"/>
      <c r="L43" s="9" t="s">
        <v>1009</v>
      </c>
      <c r="M43" s="9" t="s">
        <v>241</v>
      </c>
      <c r="N43" s="9" t="s">
        <v>996</v>
      </c>
      <c r="O43" s="9" t="str" cm="1">
        <f t="array" aca="1" ref="O43" ca="1">CSVWrite(INDIRECT(E43),G43,F43,H43,I43,J43,K43,L43,M43,N43)</f>
        <v xml:space="preserve">"1,1";"1,2"
"2,1";"2,2"
</v>
      </c>
      <c r="P43" s="120" t="s">
        <v>1024</v>
      </c>
      <c r="Q43" s="9" t="b">
        <f ca="1"/>
        <v>1</v>
      </c>
    </row>
    <row r="44" spans="5:17" x14ac:dyDescent="0.45">
      <c r="E44" s="65" t="s">
        <v>1020</v>
      </c>
      <c r="F44" s="9" t="b">
        <v>0</v>
      </c>
      <c r="G44" s="9"/>
      <c r="H44" s="9"/>
      <c r="I44" s="9"/>
      <c r="J44" s="9" t="s">
        <v>93</v>
      </c>
      <c r="K44" s="9"/>
      <c r="L44" s="9" t="s">
        <v>1009</v>
      </c>
      <c r="M44" s="117" t="s">
        <v>947</v>
      </c>
      <c r="N44" s="117" t="s">
        <v>946</v>
      </c>
      <c r="O44" s="9" t="str" cm="1">
        <f t="array" aca="1" ref="O44" ca="1">CSVWrite(INDIRECT(E44),G44,F44,H44,I44,J44,K44,L44,M44,N44)</f>
        <v xml:space="preserve">true,Foo
false,"Ba,r"
1,3.14159265358979
#DIV/0!,#N/A
</v>
      </c>
      <c r="P44" s="120" t="s">
        <v>1022</v>
      </c>
      <c r="Q44" s="9" t="b">
        <f ca="1"/>
        <v>1</v>
      </c>
    </row>
    <row r="45" spans="5:17" x14ac:dyDescent="0.45">
      <c r="E45" s="65" t="s">
        <v>1020</v>
      </c>
      <c r="F45" s="9" t="b">
        <v>1</v>
      </c>
      <c r="G45" s="9"/>
      <c r="H45" s="9"/>
      <c r="I45" s="9"/>
      <c r="J45" s="9" t="s">
        <v>93</v>
      </c>
      <c r="K45" s="9"/>
      <c r="L45" s="9" t="s">
        <v>1009</v>
      </c>
      <c r="M45" s="117" t="s">
        <v>947</v>
      </c>
      <c r="N45" s="117" t="s">
        <v>946</v>
      </c>
      <c r="O45" s="9" t="str" cm="1">
        <f t="array" aca="1" ref="O45" ca="1">CSVWrite(INDIRECT(E45),G45,F45,H45,I45,J45,K45,L45,M45,N45)</f>
        <v xml:space="preserve">true,"Foo"
false,"Ba,r"
1,3.14159265358979
#DIV/0!,#N/A
</v>
      </c>
      <c r="P45" s="120" t="s">
        <v>1023</v>
      </c>
      <c r="Q45" s="9" t="b">
        <f ca="1"/>
        <v>1</v>
      </c>
    </row>
    <row r="46" spans="5:17" x14ac:dyDescent="0.45">
      <c r="E46" s="65" t="s">
        <v>627</v>
      </c>
      <c r="F46" s="9" t="b">
        <v>1</v>
      </c>
      <c r="G46" s="9"/>
      <c r="H46" s="9"/>
      <c r="I46" s="9"/>
      <c r="J46" s="9" t="s">
        <v>100</v>
      </c>
      <c r="K46" s="9"/>
      <c r="L46" s="9"/>
      <c r="M46" s="117" t="s">
        <v>241</v>
      </c>
      <c r="N46" s="117" t="s">
        <v>996</v>
      </c>
      <c r="O46" s="9" t="str" cm="1">
        <f t="array" aca="1" ref="O46" ca="1">CSVWrite(INDIRECT(E46),G46,F46,H46,I46,J46,K46,L46,M46,N46)</f>
        <v xml:space="preserve">"a"::"b"
1::T
3::F
</v>
      </c>
      <c r="P46" s="120" t="s">
        <v>1048</v>
      </c>
      <c r="Q46" s="9" t="b">
        <f ca="1"/>
        <v>1</v>
      </c>
    </row>
    <row r="47" spans="5:17" x14ac:dyDescent="0.45">
      <c r="E47" s="9" t="s">
        <v>627</v>
      </c>
      <c r="F47" s="126" t="b">
        <v>1</v>
      </c>
      <c r="G47" s="9"/>
      <c r="H47" s="9"/>
      <c r="I47" s="9"/>
      <c r="J47" s="9"/>
      <c r="K47" s="9"/>
      <c r="L47" s="9"/>
      <c r="M47" s="126"/>
      <c r="N47" s="126"/>
      <c r="O47" s="9" t="str" cm="1">
        <f t="array" aca="1" ref="O47" ca="1">CSVWrite(INDIRECT(E47),G47,F47,H47,I47,J47,K47,L47,M47,N47)</f>
        <v>#CSVWrite: Delimiter must have at least one character!</v>
      </c>
      <c r="P47" s="120" t="s">
        <v>1049</v>
      </c>
      <c r="Q47" s="9" t="b">
        <f ca="1"/>
        <v>1</v>
      </c>
    </row>
    <row r="48" spans="5:17" x14ac:dyDescent="0.45">
      <c r="E48" s="9" t="s">
        <v>627</v>
      </c>
      <c r="F48" s="126" t="b">
        <v>1</v>
      </c>
      <c r="G48" s="9"/>
      <c r="H48" s="9"/>
      <c r="I48" s="9"/>
      <c r="J48" s="65" t="s">
        <v>988</v>
      </c>
      <c r="K48" s="9"/>
      <c r="L48" s="9"/>
      <c r="M48" s="126"/>
      <c r="N48" s="126"/>
      <c r="O48" s="9" t="str" cm="1">
        <f t="array" aca="1" ref="O48" ca="1">CSVWrite(INDIRECT(E48),G48,F48,H48,I48,J48,K48,L48,M48,N48)</f>
        <v>#CSVWrite: Delimiter cannot start with a double quote, line feed or carriage return!</v>
      </c>
      <c r="P48" s="120" t="s">
        <v>1050</v>
      </c>
      <c r="Q48" s="9" t="b">
        <f ca="1"/>
        <v>1</v>
      </c>
    </row>
    <row r="49" spans="5:17" x14ac:dyDescent="0.45">
      <c r="E49" s="9" t="s">
        <v>627</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1050</v>
      </c>
      <c r="Q49" s="9" t="b">
        <f ca="1"/>
        <v>1</v>
      </c>
    </row>
    <row r="50" spans="5:17" x14ac:dyDescent="0.45">
      <c r="E50" s="9" t="s">
        <v>627</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1050</v>
      </c>
      <c r="Q50" s="9" t="b">
        <f ca="1"/>
        <v>1</v>
      </c>
    </row>
    <row r="51" spans="5:17" x14ac:dyDescent="0.45">
      <c r="E51" s="9" t="s">
        <v>627</v>
      </c>
      <c r="F51" s="126" t="b">
        <v>1</v>
      </c>
      <c r="G51" s="9" t="s">
        <v>1047</v>
      </c>
      <c r="H51" s="9"/>
      <c r="I51" s="9"/>
      <c r="J51" s="9" t="s">
        <v>93</v>
      </c>
      <c r="K51" s="9"/>
      <c r="L51" s="9"/>
      <c r="M51" s="126" t="s">
        <v>241</v>
      </c>
      <c r="N51" s="126" t="s">
        <v>996</v>
      </c>
      <c r="O51" s="9" t="str" cm="1">
        <f t="array" aca="1" ref="O51" ca="1">CSVWrite(INDIRECT(E51),G51,F51,H51,I51,J51,K51,L51,M51,N51)</f>
        <v>#CSVWrite: Path not found!</v>
      </c>
      <c r="P51" s="120" t="s">
        <v>1051</v>
      </c>
      <c r="Q51" s="9" t="b">
        <f ca="1"/>
        <v>1</v>
      </c>
    </row>
    <row r="52" spans="5:17" x14ac:dyDescent="0.45">
      <c r="E52" s="9" t="s">
        <v>627</v>
      </c>
      <c r="F52" s="9" t="b">
        <v>1</v>
      </c>
      <c r="G52" s="9"/>
      <c r="H52" s="9"/>
      <c r="I52" s="9"/>
      <c r="J52" s="9" t="s">
        <v>93</v>
      </c>
      <c r="K52" s="9"/>
      <c r="L52" s="9" t="s">
        <v>993</v>
      </c>
      <c r="M52" s="9" t="s">
        <v>241</v>
      </c>
      <c r="N52" s="9" t="s">
        <v>996</v>
      </c>
      <c r="O52" s="9" t="str" cm="1">
        <f t="array" aca="1" ref="O52" ca="1">CSVWrite(INDIRECT(E52),G52,F52,H52,I52,J52,K52,L52,M52,N52)</f>
        <v>#CSVWrite: #OStoEOL: EOL must be one of "Windows", "Unix" or "Mac", or the associated end of line characters.!!</v>
      </c>
      <c r="P52" s="120" t="s">
        <v>1052</v>
      </c>
      <c r="Q52" s="9" t="b">
        <f ca="1"/>
        <v>1</v>
      </c>
    </row>
  </sheetData>
  <sheetProtection sheet="1" objects="1" scenarios="1"/>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91"/>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3" t="s">
        <v>49</v>
      </c>
      <c r="E5" s="21" t="s">
        <v>50</v>
      </c>
      <c r="F5" s="22" t="s">
        <v>51</v>
      </c>
      <c r="H5" s="104" t="s">
        <v>982</v>
      </c>
    </row>
    <row r="6" spans="2:8" x14ac:dyDescent="0.45">
      <c r="B6" s="142">
        <v>186</v>
      </c>
      <c r="C6" s="23">
        <v>44873</v>
      </c>
      <c r="D6" s="144">
        <v>0.82164351851679385</v>
      </c>
      <c r="E6" s="24" t="s">
        <v>52</v>
      </c>
      <c r="F6" s="25" t="s">
        <v>1084</v>
      </c>
      <c r="H6" s="104" t="s">
        <v>983</v>
      </c>
    </row>
    <row r="7" spans="2:8" x14ac:dyDescent="0.45">
      <c r="B7" s="135">
        <v>185</v>
      </c>
      <c r="C7" s="23">
        <v>44873</v>
      </c>
      <c r="D7" s="144">
        <v>0.81234953703824431</v>
      </c>
      <c r="E7" s="24" t="s">
        <v>52</v>
      </c>
      <c r="F7" s="25" t="s">
        <v>1081</v>
      </c>
      <c r="H7" s="104" t="s">
        <v>1026</v>
      </c>
    </row>
    <row r="8" spans="2:8" x14ac:dyDescent="0.45">
      <c r="B8" s="135">
        <v>184</v>
      </c>
      <c r="C8" s="23">
        <v>44873</v>
      </c>
      <c r="D8" s="144">
        <v>0.67521990741079208</v>
      </c>
      <c r="E8" s="24" t="s">
        <v>52</v>
      </c>
      <c r="F8" s="25" t="s">
        <v>1080</v>
      </c>
      <c r="H8" s="12" t="s">
        <v>265</v>
      </c>
    </row>
    <row r="9" spans="2:8" x14ac:dyDescent="0.45">
      <c r="B9" s="135">
        <v>183</v>
      </c>
      <c r="C9" s="23">
        <v>44873</v>
      </c>
      <c r="D9" s="144">
        <v>0.66287037036818219</v>
      </c>
      <c r="E9" s="24" t="s">
        <v>52</v>
      </c>
      <c r="F9" s="25" t="s">
        <v>1079</v>
      </c>
      <c r="H9" s="12" t="s">
        <v>271</v>
      </c>
    </row>
    <row r="10" spans="2:8" x14ac:dyDescent="0.45">
      <c r="B10" s="135">
        <v>182</v>
      </c>
      <c r="C10" s="23">
        <v>44873</v>
      </c>
      <c r="D10" s="144">
        <v>0.62999999999738066</v>
      </c>
      <c r="E10" s="24" t="s">
        <v>52</v>
      </c>
      <c r="F10" s="25" t="s">
        <v>1074</v>
      </c>
      <c r="H10" s="104" t="s">
        <v>269</v>
      </c>
    </row>
    <row r="11" spans="2:8" x14ac:dyDescent="0.45">
      <c r="B11" s="135">
        <v>181</v>
      </c>
      <c r="C11" s="23">
        <v>44872</v>
      </c>
      <c r="D11" s="144">
        <v>0.82534722222044365</v>
      </c>
      <c r="E11" s="24" t="s">
        <v>52</v>
      </c>
      <c r="F11" s="25" t="s">
        <v>1073</v>
      </c>
      <c r="H11" s="12" t="s">
        <v>270</v>
      </c>
    </row>
    <row r="12" spans="2:8" x14ac:dyDescent="0.45">
      <c r="B12" s="135">
        <v>180</v>
      </c>
      <c r="C12" s="23">
        <v>44872</v>
      </c>
      <c r="D12" s="144">
        <v>0.69211805555823958</v>
      </c>
      <c r="E12" s="24" t="s">
        <v>52</v>
      </c>
      <c r="F12" s="25" t="s">
        <v>1070</v>
      </c>
      <c r="H12" s="104" t="s">
        <v>266</v>
      </c>
    </row>
    <row r="13" spans="2:8" x14ac:dyDescent="0.45">
      <c r="B13" s="135">
        <v>179</v>
      </c>
      <c r="C13" s="23">
        <v>44872</v>
      </c>
      <c r="D13" s="144">
        <v>0.46092592592322035</v>
      </c>
      <c r="E13" s="24" t="s">
        <v>52</v>
      </c>
      <c r="F13" s="25" t="s">
        <v>1069</v>
      </c>
      <c r="H13" s="104" t="s">
        <v>990</v>
      </c>
    </row>
    <row r="14" spans="2:8" x14ac:dyDescent="0.45">
      <c r="B14" s="135">
        <v>178</v>
      </c>
      <c r="C14" s="23">
        <v>44872</v>
      </c>
      <c r="D14" s="144">
        <v>0.42384259259415558</v>
      </c>
      <c r="E14" s="24" t="s">
        <v>52</v>
      </c>
      <c r="F14" s="26" t="s">
        <v>1066</v>
      </c>
      <c r="H14" s="104" t="s">
        <v>581</v>
      </c>
    </row>
    <row r="15" spans="2:8" x14ac:dyDescent="0.45">
      <c r="B15" s="135">
        <v>177</v>
      </c>
      <c r="C15" s="23">
        <v>44871</v>
      </c>
      <c r="D15" s="144">
        <v>0.76501157407619758</v>
      </c>
      <c r="E15" s="24" t="s">
        <v>52</v>
      </c>
      <c r="F15" s="26" t="s">
        <v>1060</v>
      </c>
      <c r="H15" s="131" t="s">
        <v>1075</v>
      </c>
    </row>
    <row r="16" spans="2:8" x14ac:dyDescent="0.45">
      <c r="B16" s="135">
        <v>176</v>
      </c>
      <c r="C16" s="23">
        <v>44871</v>
      </c>
      <c r="D16" s="144">
        <v>0.46385416666453239</v>
      </c>
      <c r="E16" s="24" t="s">
        <v>52</v>
      </c>
      <c r="F16" s="25" t="s">
        <v>1058</v>
      </c>
      <c r="H16" s="134" t="s">
        <v>1076</v>
      </c>
    </row>
    <row r="17" spans="2:8" ht="28.5" x14ac:dyDescent="0.45">
      <c r="B17" s="135">
        <v>175</v>
      </c>
      <c r="C17" s="23">
        <v>44871</v>
      </c>
      <c r="D17" s="144">
        <v>0.38188657407590654</v>
      </c>
      <c r="E17" s="24" t="s">
        <v>52</v>
      </c>
      <c r="F17" s="26" t="s">
        <v>1057</v>
      </c>
      <c r="H17" s="134" t="s">
        <v>1077</v>
      </c>
    </row>
    <row r="18" spans="2:8" ht="28.5" x14ac:dyDescent="0.45">
      <c r="B18" s="135">
        <v>174</v>
      </c>
      <c r="C18" s="23">
        <v>44871</v>
      </c>
      <c r="D18" s="144">
        <v>0.34934027777489973</v>
      </c>
      <c r="E18" s="24" t="s">
        <v>52</v>
      </c>
      <c r="F18" s="26" t="s">
        <v>1056</v>
      </c>
      <c r="H18" s="134" t="s">
        <v>1078</v>
      </c>
    </row>
    <row r="19" spans="2:8" x14ac:dyDescent="0.45">
      <c r="B19" s="135">
        <v>173</v>
      </c>
      <c r="C19" s="23">
        <v>44870</v>
      </c>
      <c r="D19" s="144">
        <v>0.38129629629838746</v>
      </c>
      <c r="E19" s="24" t="s">
        <v>52</v>
      </c>
      <c r="F19" s="25" t="s">
        <v>1055</v>
      </c>
      <c r="H19" s="141" t="s">
        <v>1083</v>
      </c>
    </row>
    <row r="20" spans="2:8" x14ac:dyDescent="0.45">
      <c r="B20" s="135">
        <v>172</v>
      </c>
      <c r="C20" s="23">
        <v>44869</v>
      </c>
      <c r="D20" s="144">
        <v>0.81792824074364034</v>
      </c>
      <c r="E20" s="24" t="s">
        <v>52</v>
      </c>
      <c r="F20" s="25" t="s">
        <v>1054</v>
      </c>
      <c r="H20" s="140" t="s">
        <v>1082</v>
      </c>
    </row>
    <row r="21" spans="2:8" x14ac:dyDescent="0.45">
      <c r="B21" s="135">
        <v>171</v>
      </c>
      <c r="C21" s="23">
        <v>44869</v>
      </c>
      <c r="D21" s="144">
        <v>0.72151620370277669</v>
      </c>
      <c r="E21" s="24" t="s">
        <v>52</v>
      </c>
      <c r="F21" s="26" t="s">
        <v>1053</v>
      </c>
      <c r="H21" s="131" t="s">
        <v>620</v>
      </c>
    </row>
    <row r="22" spans="2:8" x14ac:dyDescent="0.45">
      <c r="B22" s="135">
        <v>170</v>
      </c>
      <c r="C22" s="23">
        <v>44868</v>
      </c>
      <c r="D22" s="144">
        <v>0.81207175926101627</v>
      </c>
      <c r="E22" s="24" t="s">
        <v>52</v>
      </c>
      <c r="F22" s="25" t="s">
        <v>1046</v>
      </c>
      <c r="H22" s="132" t="s">
        <v>621</v>
      </c>
    </row>
    <row r="23" spans="2:8" x14ac:dyDescent="0.45">
      <c r="B23" s="135">
        <v>169</v>
      </c>
      <c r="C23" s="23">
        <v>44868</v>
      </c>
      <c r="D23" s="144">
        <v>0.79150462963298196</v>
      </c>
      <c r="E23" s="24" t="s">
        <v>52</v>
      </c>
      <c r="F23" s="25" t="s">
        <v>1045</v>
      </c>
      <c r="H23" s="12"/>
    </row>
    <row r="24" spans="2:8" x14ac:dyDescent="0.45">
      <c r="B24" s="135">
        <v>168</v>
      </c>
      <c r="C24" s="23">
        <v>44868</v>
      </c>
      <c r="D24" s="144">
        <v>0.76744212963239988</v>
      </c>
      <c r="E24" s="24" t="s">
        <v>52</v>
      </c>
      <c r="F24" s="25" t="s">
        <v>1044</v>
      </c>
      <c r="H24" s="131" t="s">
        <v>653</v>
      </c>
    </row>
    <row r="25" spans="2:8" x14ac:dyDescent="0.45">
      <c r="B25" s="135">
        <v>167</v>
      </c>
      <c r="C25" s="23">
        <v>44868</v>
      </c>
      <c r="D25" s="144">
        <v>0.69697916666336823</v>
      </c>
      <c r="E25" s="24" t="s">
        <v>52</v>
      </c>
      <c r="F25" s="25" t="s">
        <v>1030</v>
      </c>
      <c r="H25" s="132" t="s">
        <v>652</v>
      </c>
    </row>
    <row r="26" spans="2:8" ht="28.5" x14ac:dyDescent="0.45">
      <c r="B26" s="135">
        <v>166</v>
      </c>
      <c r="C26" s="23">
        <v>44868</v>
      </c>
      <c r="D26" s="144">
        <v>0.60644675925868796</v>
      </c>
      <c r="E26" s="24" t="s">
        <v>52</v>
      </c>
      <c r="F26" s="26" t="s">
        <v>1029</v>
      </c>
      <c r="H26" s="131" t="s">
        <v>646</v>
      </c>
    </row>
    <row r="27" spans="2:8" ht="28.5" x14ac:dyDescent="0.45">
      <c r="B27" s="135">
        <v>165</v>
      </c>
      <c r="C27" s="23">
        <v>44868</v>
      </c>
      <c r="D27" s="144">
        <v>0.54459490740555339</v>
      </c>
      <c r="E27" s="24" t="s">
        <v>52</v>
      </c>
      <c r="F27" s="25" t="s">
        <v>1027</v>
      </c>
      <c r="H27" s="132" t="s">
        <v>643</v>
      </c>
    </row>
    <row r="28" spans="2:8" x14ac:dyDescent="0.45">
      <c r="B28" s="135">
        <v>164</v>
      </c>
      <c r="C28" s="23">
        <v>44868</v>
      </c>
      <c r="D28" s="144">
        <v>0.40291666666598758</v>
      </c>
      <c r="E28" s="24" t="s">
        <v>52</v>
      </c>
      <c r="F28" s="25" t="s">
        <v>58</v>
      </c>
      <c r="H28" s="132" t="s">
        <v>644</v>
      </c>
    </row>
    <row r="29" spans="2:8" x14ac:dyDescent="0.45">
      <c r="B29" s="135">
        <v>163</v>
      </c>
      <c r="C29" s="23">
        <v>44867</v>
      </c>
      <c r="D29" s="144">
        <v>0.80884259259619284</v>
      </c>
      <c r="E29" s="24" t="s">
        <v>52</v>
      </c>
      <c r="F29" s="25" t="s">
        <v>58</v>
      </c>
      <c r="H29" s="132" t="s">
        <v>645</v>
      </c>
    </row>
    <row r="30" spans="2:8" x14ac:dyDescent="0.45">
      <c r="B30" s="135">
        <v>162</v>
      </c>
      <c r="C30" s="23">
        <v>44867</v>
      </c>
      <c r="D30" s="144">
        <v>0.79520833333663177</v>
      </c>
      <c r="E30" s="24" t="s">
        <v>52</v>
      </c>
      <c r="F30" s="25" t="s">
        <v>1004</v>
      </c>
      <c r="H30" s="12"/>
    </row>
    <row r="31" spans="2:8" ht="28.5" x14ac:dyDescent="0.45">
      <c r="B31" s="135">
        <v>161</v>
      </c>
      <c r="C31" s="23">
        <v>44866</v>
      </c>
      <c r="D31" s="144">
        <v>0.71202546296262881</v>
      </c>
      <c r="E31" s="24" t="s">
        <v>52</v>
      </c>
      <c r="F31" s="26" t="s">
        <v>1002</v>
      </c>
      <c r="H31" s="131" t="s">
        <v>245</v>
      </c>
    </row>
    <row r="32" spans="2:8" x14ac:dyDescent="0.45">
      <c r="B32" s="135">
        <v>160</v>
      </c>
      <c r="C32" s="23">
        <v>44865</v>
      </c>
      <c r="D32" s="144">
        <v>0.69700231481692754</v>
      </c>
      <c r="E32" s="24" t="s">
        <v>52</v>
      </c>
      <c r="F32" s="25" t="s">
        <v>985</v>
      </c>
      <c r="H32" s="12" t="s">
        <v>246</v>
      </c>
    </row>
    <row r="33" spans="2:8" x14ac:dyDescent="0.45">
      <c r="B33" s="135">
        <v>159</v>
      </c>
      <c r="C33" s="23">
        <v>44862</v>
      </c>
      <c r="D33" s="144">
        <v>0.60244212963152677</v>
      </c>
      <c r="E33" s="24" t="s">
        <v>52</v>
      </c>
      <c r="F33" s="26" t="s">
        <v>984</v>
      </c>
      <c r="H33" s="132" t="s">
        <v>247</v>
      </c>
    </row>
    <row r="34" spans="2:8" ht="28.5" x14ac:dyDescent="0.45">
      <c r="B34" s="135">
        <v>158</v>
      </c>
      <c r="C34" s="23">
        <v>44859</v>
      </c>
      <c r="D34" s="144">
        <v>0.76282407407416031</v>
      </c>
      <c r="E34" s="24" t="s">
        <v>52</v>
      </c>
      <c r="F34" s="26" t="s">
        <v>948</v>
      </c>
      <c r="H34" s="12" t="s">
        <v>248</v>
      </c>
    </row>
    <row r="35" spans="2:8" ht="28.5" x14ac:dyDescent="0.45">
      <c r="B35" s="135">
        <v>157</v>
      </c>
      <c r="C35" s="23">
        <v>44858</v>
      </c>
      <c r="D35" s="144">
        <v>0.40266203703504289</v>
      </c>
      <c r="E35" s="24" t="s">
        <v>52</v>
      </c>
      <c r="F35" s="26" t="s">
        <v>937</v>
      </c>
      <c r="H35" s="132" t="s">
        <v>249</v>
      </c>
    </row>
    <row r="36" spans="2:8" x14ac:dyDescent="0.45">
      <c r="B36" s="135">
        <v>156</v>
      </c>
      <c r="C36" s="23">
        <v>44858</v>
      </c>
      <c r="D36" s="144">
        <v>0.39067129629984265</v>
      </c>
      <c r="E36" s="24" t="s">
        <v>52</v>
      </c>
      <c r="F36" s="26" t="s">
        <v>934</v>
      </c>
      <c r="H36" s="12" t="s">
        <v>213</v>
      </c>
    </row>
    <row r="37" spans="2:8" x14ac:dyDescent="0.45">
      <c r="B37" s="135">
        <v>155</v>
      </c>
      <c r="C37" s="23">
        <v>44858</v>
      </c>
      <c r="D37" s="144">
        <v>0.37726851851766696</v>
      </c>
      <c r="E37" s="24" t="s">
        <v>52</v>
      </c>
      <c r="F37" s="25" t="s">
        <v>933</v>
      </c>
      <c r="H37" s="132" t="s">
        <v>250</v>
      </c>
    </row>
    <row r="38" spans="2:8" x14ac:dyDescent="0.45">
      <c r="B38" s="135">
        <v>154</v>
      </c>
      <c r="C38" s="23">
        <v>44857</v>
      </c>
      <c r="D38" s="144">
        <v>0.68922453703999054</v>
      </c>
      <c r="E38" s="24" t="s">
        <v>52</v>
      </c>
      <c r="F38" s="26" t="s">
        <v>918</v>
      </c>
      <c r="H38" s="133" t="s">
        <v>252</v>
      </c>
    </row>
    <row r="39" spans="2:8" x14ac:dyDescent="0.45">
      <c r="B39" s="135">
        <v>153</v>
      </c>
      <c r="C39" s="23">
        <v>44857</v>
      </c>
      <c r="D39" s="144">
        <v>0.66163194444379769</v>
      </c>
      <c r="E39" s="24" t="s">
        <v>52</v>
      </c>
      <c r="F39" s="26" t="s">
        <v>917</v>
      </c>
      <c r="H39" s="12" t="s">
        <v>650</v>
      </c>
    </row>
    <row r="40" spans="2:8" x14ac:dyDescent="0.45">
      <c r="B40" s="135">
        <v>152</v>
      </c>
      <c r="C40" s="23">
        <v>44857</v>
      </c>
      <c r="D40" s="144">
        <v>0.5168634259243845</v>
      </c>
      <c r="E40" s="24" t="s">
        <v>52</v>
      </c>
      <c r="F40" s="26" t="s">
        <v>914</v>
      </c>
      <c r="H40" s="132" t="s">
        <v>649</v>
      </c>
    </row>
    <row r="41" spans="2:8" x14ac:dyDescent="0.45">
      <c r="B41" s="135">
        <v>151</v>
      </c>
      <c r="C41" s="23">
        <v>44856</v>
      </c>
      <c r="D41" s="144">
        <v>0.76158564814977581</v>
      </c>
      <c r="E41" s="24" t="s">
        <v>52</v>
      </c>
      <c r="F41" s="25" t="s">
        <v>912</v>
      </c>
      <c r="H41" s="12"/>
    </row>
    <row r="42" spans="2:8" x14ac:dyDescent="0.45">
      <c r="B42" s="135">
        <v>150</v>
      </c>
      <c r="C42" s="23">
        <v>44856</v>
      </c>
      <c r="D42" s="144">
        <v>0.7355787037013215</v>
      </c>
      <c r="E42" s="24" t="s">
        <v>52</v>
      </c>
      <c r="F42" s="25" t="s">
        <v>910</v>
      </c>
      <c r="H42" s="131" t="s">
        <v>648</v>
      </c>
    </row>
    <row r="43" spans="2:8" x14ac:dyDescent="0.45">
      <c r="B43" s="135">
        <v>149</v>
      </c>
      <c r="C43" s="23">
        <v>44856</v>
      </c>
      <c r="D43" s="144">
        <v>0.42866898148349719</v>
      </c>
      <c r="E43" s="24" t="s">
        <v>52</v>
      </c>
      <c r="F43" s="25" t="s">
        <v>909</v>
      </c>
      <c r="H43" s="132" t="s">
        <v>647</v>
      </c>
    </row>
    <row r="44" spans="2:8" x14ac:dyDescent="0.45">
      <c r="B44" s="135">
        <v>148</v>
      </c>
      <c r="C44" s="23">
        <v>44855</v>
      </c>
      <c r="D44" s="144">
        <v>0.69561342592351139</v>
      </c>
      <c r="E44" s="24" t="s">
        <v>52</v>
      </c>
      <c r="F44" s="25" t="s">
        <v>908</v>
      </c>
      <c r="H44" s="12"/>
    </row>
    <row r="45" spans="2:8" x14ac:dyDescent="0.45">
      <c r="B45" s="135">
        <v>147</v>
      </c>
      <c r="C45" s="23">
        <v>44855</v>
      </c>
      <c r="D45" s="144">
        <v>0.69387731481401715</v>
      </c>
      <c r="E45" s="24" t="s">
        <v>52</v>
      </c>
      <c r="F45" s="25" t="s">
        <v>907</v>
      </c>
      <c r="H45" s="131" t="s">
        <v>779</v>
      </c>
    </row>
    <row r="46" spans="2:8" ht="28.5" x14ac:dyDescent="0.45">
      <c r="B46" s="135">
        <v>146</v>
      </c>
      <c r="C46" s="23">
        <v>44855</v>
      </c>
      <c r="D46" s="144">
        <v>0.67820601852145046</v>
      </c>
      <c r="E46" s="24" t="s">
        <v>52</v>
      </c>
      <c r="F46" s="26" t="s">
        <v>906</v>
      </c>
      <c r="H46" s="132" t="s">
        <v>756</v>
      </c>
    </row>
    <row r="47" spans="2:8" x14ac:dyDescent="0.45">
      <c r="B47" s="135">
        <v>145</v>
      </c>
      <c r="C47" s="23">
        <v>44501</v>
      </c>
      <c r="D47" s="144">
        <v>0.67939814814599231</v>
      </c>
      <c r="E47" s="24" t="s">
        <v>52</v>
      </c>
      <c r="F47" s="25" t="s">
        <v>902</v>
      </c>
      <c r="H47" s="12"/>
    </row>
    <row r="48" spans="2:8" x14ac:dyDescent="0.45">
      <c r="B48" s="135">
        <v>144</v>
      </c>
      <c r="C48" s="23">
        <v>44501</v>
      </c>
      <c r="D48" s="144">
        <v>0.67103009259153623</v>
      </c>
      <c r="E48" s="24" t="s">
        <v>52</v>
      </c>
      <c r="F48" s="26" t="s">
        <v>901</v>
      </c>
      <c r="H48" s="131" t="s">
        <v>339</v>
      </c>
    </row>
    <row r="49" spans="2:8" x14ac:dyDescent="0.45">
      <c r="B49" s="135">
        <v>143</v>
      </c>
      <c r="C49" s="23">
        <v>44483</v>
      </c>
      <c r="D49" s="144">
        <v>0.71473379629605915</v>
      </c>
      <c r="E49" s="24" t="s">
        <v>52</v>
      </c>
      <c r="F49" s="26" t="s">
        <v>885</v>
      </c>
      <c r="H49" s="12" t="s">
        <v>340</v>
      </c>
    </row>
    <row r="50" spans="2:8" ht="71.25" x14ac:dyDescent="0.45">
      <c r="B50" s="135">
        <v>142</v>
      </c>
      <c r="C50" s="23">
        <v>44483</v>
      </c>
      <c r="D50" s="144">
        <v>0.69203703703533392</v>
      </c>
      <c r="E50" s="24" t="s">
        <v>52</v>
      </c>
      <c r="F50" s="26" t="s">
        <v>884</v>
      </c>
      <c r="H50" s="12" t="s">
        <v>341</v>
      </c>
    </row>
    <row r="51" spans="2:8" x14ac:dyDescent="0.45">
      <c r="B51" s="135">
        <v>141</v>
      </c>
      <c r="C51" s="23">
        <v>44483</v>
      </c>
      <c r="D51" s="144">
        <v>0.40446759259066312</v>
      </c>
      <c r="E51" s="24" t="s">
        <v>52</v>
      </c>
      <c r="F51" s="26" t="s">
        <v>883</v>
      </c>
      <c r="H51" s="12"/>
    </row>
    <row r="52" spans="2:8" x14ac:dyDescent="0.45">
      <c r="B52" s="135">
        <v>140</v>
      </c>
      <c r="C52" s="23">
        <v>44483</v>
      </c>
      <c r="D52" s="144">
        <v>0.39372685184935108</v>
      </c>
      <c r="E52" s="24" t="s">
        <v>52</v>
      </c>
      <c r="F52" s="26" t="s">
        <v>882</v>
      </c>
      <c r="H52" s="12" t="s">
        <v>857</v>
      </c>
    </row>
    <row r="53" spans="2:8" x14ac:dyDescent="0.45">
      <c r="B53" s="135">
        <v>139</v>
      </c>
      <c r="C53" s="23">
        <v>44482</v>
      </c>
      <c r="D53" s="144">
        <v>0.72026620370161254</v>
      </c>
      <c r="E53" s="24" t="s">
        <v>52</v>
      </c>
      <c r="F53" s="25" t="s">
        <v>881</v>
      </c>
      <c r="H53" s="132" t="s">
        <v>858</v>
      </c>
    </row>
    <row r="54" spans="2:8" x14ac:dyDescent="0.45">
      <c r="B54" s="135">
        <v>138</v>
      </c>
      <c r="C54" s="23">
        <v>44482</v>
      </c>
      <c r="D54" s="144">
        <v>0.71825231481489027</v>
      </c>
      <c r="E54" s="24" t="s">
        <v>52</v>
      </c>
      <c r="F54" s="25" t="s">
        <v>880</v>
      </c>
      <c r="H54" s="12" t="s">
        <v>856</v>
      </c>
    </row>
    <row r="55" spans="2:8" x14ac:dyDescent="0.45">
      <c r="B55" s="135">
        <v>137</v>
      </c>
      <c r="C55" s="23">
        <v>44481</v>
      </c>
      <c r="D55" s="144">
        <v>0.52592592592554865</v>
      </c>
      <c r="E55" s="24" t="s">
        <v>52</v>
      </c>
      <c r="F55" s="25" t="s">
        <v>879</v>
      </c>
    </row>
    <row r="56" spans="2:8" x14ac:dyDescent="0.45">
      <c r="B56" s="135">
        <v>136</v>
      </c>
      <c r="C56" s="23">
        <v>44480</v>
      </c>
      <c r="D56" s="144">
        <v>0.79943287037167465</v>
      </c>
      <c r="E56" s="24" t="s">
        <v>52</v>
      </c>
      <c r="F56" s="25" t="s">
        <v>878</v>
      </c>
    </row>
    <row r="57" spans="2:8" x14ac:dyDescent="0.45">
      <c r="B57" s="135">
        <v>135</v>
      </c>
      <c r="C57" s="23">
        <v>44477</v>
      </c>
      <c r="D57" s="144">
        <v>0.81211805555358296</v>
      </c>
      <c r="E57" s="24" t="s">
        <v>52</v>
      </c>
      <c r="F57" s="25" t="s">
        <v>877</v>
      </c>
    </row>
    <row r="58" spans="2:8" x14ac:dyDescent="0.45">
      <c r="B58" s="135">
        <v>134</v>
      </c>
      <c r="C58" s="23">
        <v>44477</v>
      </c>
      <c r="D58" s="144">
        <v>0.68396990740438923</v>
      </c>
      <c r="E58" s="24" t="s">
        <v>52</v>
      </c>
      <c r="F58" s="26" t="s">
        <v>859</v>
      </c>
    </row>
    <row r="59" spans="2:8" x14ac:dyDescent="0.45">
      <c r="B59" s="135">
        <v>133</v>
      </c>
      <c r="C59" s="23">
        <v>44477</v>
      </c>
      <c r="D59" s="144">
        <v>0.48748842592613073</v>
      </c>
      <c r="E59" s="24" t="s">
        <v>52</v>
      </c>
      <c r="F59" s="25" t="s">
        <v>855</v>
      </c>
    </row>
    <row r="60" spans="2:8" x14ac:dyDescent="0.45">
      <c r="B60" s="135">
        <v>132</v>
      </c>
      <c r="C60" s="23">
        <v>44477</v>
      </c>
      <c r="D60" s="144">
        <v>0.45517361110978527</v>
      </c>
      <c r="E60" s="24" t="s">
        <v>52</v>
      </c>
      <c r="F60" s="25" t="s">
        <v>854</v>
      </c>
    </row>
    <row r="61" spans="2:8" x14ac:dyDescent="0.45">
      <c r="B61" s="135">
        <v>131</v>
      </c>
      <c r="C61" s="23">
        <v>44476</v>
      </c>
      <c r="D61" s="144">
        <v>0.939976851848769</v>
      </c>
      <c r="E61" s="24" t="s">
        <v>52</v>
      </c>
      <c r="F61" s="25" t="s">
        <v>853</v>
      </c>
    </row>
    <row r="62" spans="2:8" ht="28.5" x14ac:dyDescent="0.45">
      <c r="B62" s="135">
        <v>130</v>
      </c>
      <c r="C62" s="23">
        <v>44474</v>
      </c>
      <c r="D62" s="144">
        <v>0.68423611111211358</v>
      </c>
      <c r="E62" s="24" t="s">
        <v>52</v>
      </c>
      <c r="F62" s="26" t="s">
        <v>852</v>
      </c>
    </row>
    <row r="63" spans="2:8" x14ac:dyDescent="0.45">
      <c r="B63" s="135">
        <v>129</v>
      </c>
      <c r="C63" s="23">
        <v>44473</v>
      </c>
      <c r="D63" s="144">
        <v>0.42137731481489027</v>
      </c>
      <c r="E63" s="24" t="s">
        <v>52</v>
      </c>
      <c r="F63" s="25" t="s">
        <v>849</v>
      </c>
    </row>
    <row r="64" spans="2:8" x14ac:dyDescent="0.45">
      <c r="B64" s="135">
        <v>128</v>
      </c>
      <c r="C64" s="23">
        <v>44470</v>
      </c>
      <c r="D64" s="144">
        <v>0.43607638889079681</v>
      </c>
      <c r="E64" s="24" t="s">
        <v>52</v>
      </c>
      <c r="F64" s="25" t="s">
        <v>774</v>
      </c>
    </row>
    <row r="65" spans="2:6" x14ac:dyDescent="0.45">
      <c r="B65" s="135">
        <v>127</v>
      </c>
      <c r="C65" s="23">
        <v>44469</v>
      </c>
      <c r="D65" s="144">
        <v>0.6626157407372375</v>
      </c>
      <c r="E65" s="24" t="s">
        <v>52</v>
      </c>
      <c r="F65" s="26" t="s">
        <v>666</v>
      </c>
    </row>
    <row r="66" spans="2:6" x14ac:dyDescent="0.45">
      <c r="B66" s="135">
        <v>126</v>
      </c>
      <c r="C66" s="23">
        <v>44469</v>
      </c>
      <c r="D66" s="144">
        <v>0.60223379629314877</v>
      </c>
      <c r="E66" s="24" t="s">
        <v>52</v>
      </c>
      <c r="F66" s="25" t="s">
        <v>655</v>
      </c>
    </row>
    <row r="67" spans="2:6" x14ac:dyDescent="0.45">
      <c r="B67" s="135">
        <v>125</v>
      </c>
      <c r="C67" s="23">
        <v>44469</v>
      </c>
      <c r="D67" s="144">
        <v>0.57452546296553919</v>
      </c>
      <c r="E67" s="24" t="s">
        <v>52</v>
      </c>
      <c r="F67" s="25" t="s">
        <v>655</v>
      </c>
    </row>
    <row r="68" spans="2:6" x14ac:dyDescent="0.45">
      <c r="B68" s="135">
        <v>124</v>
      </c>
      <c r="C68" s="23">
        <v>44469</v>
      </c>
      <c r="D68" s="144">
        <v>0.35587962962745223</v>
      </c>
      <c r="E68" s="24" t="s">
        <v>52</v>
      </c>
      <c r="F68" s="26" t="s">
        <v>657</v>
      </c>
    </row>
    <row r="69" spans="2:6" x14ac:dyDescent="0.45">
      <c r="B69" s="135">
        <v>123</v>
      </c>
      <c r="C69" s="23">
        <v>44469</v>
      </c>
      <c r="D69" s="144">
        <v>0.35304398147854954</v>
      </c>
      <c r="E69" s="24" t="s">
        <v>52</v>
      </c>
      <c r="F69" s="25" t="s">
        <v>656</v>
      </c>
    </row>
    <row r="70" spans="2:6" x14ac:dyDescent="0.45">
      <c r="B70" s="135">
        <v>122</v>
      </c>
      <c r="C70" s="23">
        <v>44468</v>
      </c>
      <c r="D70" s="144">
        <v>0.81839120370568708</v>
      </c>
      <c r="E70" s="24" t="s">
        <v>52</v>
      </c>
      <c r="F70" s="25" t="s">
        <v>655</v>
      </c>
    </row>
    <row r="71" spans="2:6" x14ac:dyDescent="0.45">
      <c r="B71" s="135">
        <v>121</v>
      </c>
      <c r="C71" s="23">
        <v>44468</v>
      </c>
      <c r="D71" s="144">
        <v>0.76211805555794854</v>
      </c>
      <c r="E71" s="24" t="s">
        <v>52</v>
      </c>
      <c r="F71" s="25" t="s">
        <v>655</v>
      </c>
    </row>
    <row r="72" spans="2:6" x14ac:dyDescent="0.45">
      <c r="B72" s="135">
        <v>120</v>
      </c>
      <c r="C72" s="23">
        <v>44468</v>
      </c>
      <c r="D72" s="144">
        <v>0.70792824074305827</v>
      </c>
      <c r="E72" s="24" t="s">
        <v>52</v>
      </c>
      <c r="F72" s="25" t="s">
        <v>655</v>
      </c>
    </row>
    <row r="73" spans="2:6" x14ac:dyDescent="0.45">
      <c r="B73" s="135">
        <v>119</v>
      </c>
      <c r="C73" s="23">
        <v>44468</v>
      </c>
      <c r="D73" s="144">
        <v>0.52937499999825377</v>
      </c>
      <c r="E73" s="24" t="s">
        <v>52</v>
      </c>
      <c r="F73" s="25" t="s">
        <v>654</v>
      </c>
    </row>
    <row r="74" spans="2:6" x14ac:dyDescent="0.45">
      <c r="B74" s="135">
        <v>118</v>
      </c>
      <c r="C74" s="23">
        <v>44467</v>
      </c>
      <c r="D74" s="144">
        <v>0.83431712962919846</v>
      </c>
      <c r="E74" s="24" t="s">
        <v>52</v>
      </c>
      <c r="F74" s="25" t="s">
        <v>651</v>
      </c>
    </row>
    <row r="75" spans="2:6" x14ac:dyDescent="0.45">
      <c r="B75" s="135">
        <v>117</v>
      </c>
      <c r="C75" s="23">
        <v>44467</v>
      </c>
      <c r="D75" s="144">
        <v>0.70918981481372612</v>
      </c>
      <c r="E75" s="24" t="s">
        <v>52</v>
      </c>
      <c r="F75" s="26" t="s">
        <v>642</v>
      </c>
    </row>
    <row r="76" spans="2:6" x14ac:dyDescent="0.45">
      <c r="B76" s="135">
        <v>116</v>
      </c>
      <c r="C76" s="23">
        <v>44467</v>
      </c>
      <c r="D76" s="144">
        <v>0.47929398147971369</v>
      </c>
      <c r="E76" s="24" t="s">
        <v>52</v>
      </c>
      <c r="F76" s="25" t="s">
        <v>637</v>
      </c>
    </row>
    <row r="77" spans="2:6" x14ac:dyDescent="0.45">
      <c r="B77" s="135">
        <v>115</v>
      </c>
      <c r="C77" s="23">
        <v>44467</v>
      </c>
      <c r="D77" s="144">
        <v>0.46600694444350665</v>
      </c>
      <c r="E77" s="24" t="s">
        <v>52</v>
      </c>
      <c r="F77" s="25" t="s">
        <v>635</v>
      </c>
    </row>
    <row r="78" spans="2:6" x14ac:dyDescent="0.45">
      <c r="B78" s="135">
        <v>114</v>
      </c>
      <c r="C78" s="23">
        <v>44467</v>
      </c>
      <c r="D78" s="144">
        <v>0.42388888888672227</v>
      </c>
      <c r="E78" s="24" t="s">
        <v>52</v>
      </c>
      <c r="F78" s="25" t="s">
        <v>634</v>
      </c>
    </row>
    <row r="79" spans="2:6" x14ac:dyDescent="0.45">
      <c r="B79" s="135">
        <v>113</v>
      </c>
      <c r="C79" s="23">
        <v>44466</v>
      </c>
      <c r="D79" s="144">
        <v>0.80304398148291511</v>
      </c>
      <c r="E79" s="24" t="s">
        <v>52</v>
      </c>
      <c r="F79" s="25" t="s">
        <v>633</v>
      </c>
    </row>
    <row r="80" spans="2:6" x14ac:dyDescent="0.45">
      <c r="B80" s="135">
        <v>112</v>
      </c>
      <c r="C80" s="23">
        <v>44466</v>
      </c>
      <c r="D80" s="144">
        <v>0.78805555555300089</v>
      </c>
      <c r="E80" s="24" t="s">
        <v>52</v>
      </c>
      <c r="F80" s="25" t="s">
        <v>630</v>
      </c>
    </row>
    <row r="81" spans="2:6" x14ac:dyDescent="0.45">
      <c r="B81" s="135">
        <v>111</v>
      </c>
      <c r="C81" s="23">
        <v>44466</v>
      </c>
      <c r="D81" s="144">
        <v>0.76920138888817746</v>
      </c>
      <c r="E81" s="24" t="s">
        <v>52</v>
      </c>
      <c r="F81" s="25" t="s">
        <v>630</v>
      </c>
    </row>
    <row r="82" spans="2:6" x14ac:dyDescent="0.45">
      <c r="B82" s="135">
        <v>110</v>
      </c>
      <c r="C82" s="23">
        <v>44466</v>
      </c>
      <c r="D82" s="144">
        <v>0.729178240741021</v>
      </c>
      <c r="E82" s="24" t="s">
        <v>52</v>
      </c>
      <c r="F82" s="25" t="s">
        <v>630</v>
      </c>
    </row>
    <row r="83" spans="2:6" x14ac:dyDescent="0.45">
      <c r="B83" s="135">
        <v>109</v>
      </c>
      <c r="C83" s="23">
        <v>44464</v>
      </c>
      <c r="D83" s="144">
        <v>0.815185185187147</v>
      </c>
      <c r="E83" s="24" t="s">
        <v>52</v>
      </c>
      <c r="F83" s="25" t="s">
        <v>624</v>
      </c>
    </row>
    <row r="84" spans="2:6" x14ac:dyDescent="0.45">
      <c r="B84" s="135">
        <v>108</v>
      </c>
      <c r="C84" s="23">
        <v>44463</v>
      </c>
      <c r="D84" s="144">
        <v>0.73194444444379769</v>
      </c>
      <c r="E84" s="24" t="s">
        <v>52</v>
      </c>
      <c r="F84" s="26" t="s">
        <v>622</v>
      </c>
    </row>
    <row r="85" spans="2:6" x14ac:dyDescent="0.45">
      <c r="B85" s="135">
        <v>107</v>
      </c>
      <c r="C85" s="23">
        <v>44463</v>
      </c>
      <c r="D85" s="144">
        <v>0.54521990740613546</v>
      </c>
      <c r="E85" s="24" t="s">
        <v>52</v>
      </c>
      <c r="F85" s="25" t="s">
        <v>619</v>
      </c>
    </row>
    <row r="86" spans="2:6" x14ac:dyDescent="0.45">
      <c r="B86" s="135">
        <v>106</v>
      </c>
      <c r="C86" s="23">
        <v>44463</v>
      </c>
      <c r="D86" s="144">
        <v>0.5326273148166365</v>
      </c>
      <c r="E86" s="24" t="s">
        <v>52</v>
      </c>
      <c r="F86" s="25" t="s">
        <v>617</v>
      </c>
    </row>
    <row r="87" spans="2:6" x14ac:dyDescent="0.45">
      <c r="B87" s="135">
        <v>105</v>
      </c>
      <c r="C87" s="23">
        <v>44463</v>
      </c>
      <c r="D87" s="144">
        <v>0.45555555555620231</v>
      </c>
      <c r="E87" s="24" t="s">
        <v>52</v>
      </c>
      <c r="F87" s="25" t="s">
        <v>616</v>
      </c>
    </row>
    <row r="88" spans="2:6" x14ac:dyDescent="0.45">
      <c r="B88" s="135">
        <v>104</v>
      </c>
      <c r="C88" s="23">
        <v>44462</v>
      </c>
      <c r="D88" s="144">
        <v>0.58405092592875008</v>
      </c>
      <c r="E88" s="24" t="s">
        <v>52</v>
      </c>
      <c r="F88" s="26" t="s">
        <v>615</v>
      </c>
    </row>
    <row r="89" spans="2:6" x14ac:dyDescent="0.45">
      <c r="B89" s="135">
        <v>103</v>
      </c>
      <c r="C89" s="23">
        <v>44462</v>
      </c>
      <c r="D89" s="144">
        <v>0.55108796296553919</v>
      </c>
      <c r="E89" s="24" t="s">
        <v>52</v>
      </c>
      <c r="F89" s="25" t="s">
        <v>614</v>
      </c>
    </row>
    <row r="90" spans="2:6" x14ac:dyDescent="0.45">
      <c r="B90" s="135">
        <v>102</v>
      </c>
      <c r="C90" s="23">
        <v>44462</v>
      </c>
      <c r="D90" s="144">
        <v>0.42077546296059154</v>
      </c>
      <c r="E90" s="24" t="s">
        <v>52</v>
      </c>
      <c r="F90" s="25" t="s">
        <v>613</v>
      </c>
    </row>
    <row r="91" spans="2:6" x14ac:dyDescent="0.45">
      <c r="B91" s="135">
        <v>101</v>
      </c>
      <c r="C91" s="23">
        <v>44461</v>
      </c>
      <c r="D91" s="144">
        <v>0.49896990740671754</v>
      </c>
      <c r="E91" s="24" t="s">
        <v>52</v>
      </c>
      <c r="F91" s="25" t="s">
        <v>612</v>
      </c>
    </row>
    <row r="92" spans="2:6" x14ac:dyDescent="0.45">
      <c r="B92" s="135">
        <v>100</v>
      </c>
      <c r="C92" s="23">
        <v>44461</v>
      </c>
      <c r="D92" s="144">
        <v>0.49760416666686069</v>
      </c>
      <c r="E92" s="24" t="s">
        <v>52</v>
      </c>
      <c r="F92" s="25" t="s">
        <v>611</v>
      </c>
    </row>
    <row r="93" spans="2:6" x14ac:dyDescent="0.45">
      <c r="B93" s="135">
        <v>99</v>
      </c>
      <c r="C93" s="23">
        <v>44460</v>
      </c>
      <c r="D93" s="144">
        <v>0.73570601851679385</v>
      </c>
      <c r="E93" s="24" t="s">
        <v>52</v>
      </c>
      <c r="F93" s="25" t="s">
        <v>602</v>
      </c>
    </row>
    <row r="94" spans="2:6" x14ac:dyDescent="0.45">
      <c r="B94" s="135">
        <v>98</v>
      </c>
      <c r="C94" s="23">
        <v>44460</v>
      </c>
      <c r="D94" s="144">
        <v>0.67214120370044839</v>
      </c>
      <c r="E94" s="24" t="s">
        <v>52</v>
      </c>
      <c r="F94" s="25" t="s">
        <v>601</v>
      </c>
    </row>
    <row r="95" spans="2:6" x14ac:dyDescent="0.45">
      <c r="B95" s="135">
        <v>97</v>
      </c>
      <c r="C95" s="23">
        <v>44460</v>
      </c>
      <c r="D95" s="144">
        <v>0.66630787037138361</v>
      </c>
      <c r="E95" s="24" t="s">
        <v>52</v>
      </c>
      <c r="F95" s="25" t="s">
        <v>600</v>
      </c>
    </row>
    <row r="96" spans="2:6" x14ac:dyDescent="0.45">
      <c r="B96" s="135">
        <v>96</v>
      </c>
      <c r="C96" s="23">
        <v>44460</v>
      </c>
      <c r="D96" s="144">
        <v>0.64231481481692754</v>
      </c>
      <c r="E96" s="24" t="s">
        <v>52</v>
      </c>
      <c r="F96" s="25" t="s">
        <v>599</v>
      </c>
    </row>
    <row r="97" spans="2:6" x14ac:dyDescent="0.45">
      <c r="B97" s="135">
        <v>95</v>
      </c>
      <c r="C97" s="23">
        <v>44460</v>
      </c>
      <c r="D97" s="144">
        <v>0.61458333333575865</v>
      </c>
      <c r="E97" s="24" t="s">
        <v>52</v>
      </c>
      <c r="F97" s="26" t="s">
        <v>595</v>
      </c>
    </row>
    <row r="98" spans="2:6" x14ac:dyDescent="0.45">
      <c r="B98" s="135">
        <v>94</v>
      </c>
      <c r="C98" s="23">
        <v>44460</v>
      </c>
      <c r="D98" s="144">
        <v>0.59408564814657439</v>
      </c>
      <c r="E98" s="24" t="s">
        <v>52</v>
      </c>
      <c r="F98" s="25" t="s">
        <v>594</v>
      </c>
    </row>
    <row r="99" spans="2:6" x14ac:dyDescent="0.45">
      <c r="B99" s="135">
        <v>93</v>
      </c>
      <c r="C99" s="23">
        <v>44459</v>
      </c>
      <c r="D99" s="144">
        <v>0.74761574074364034</v>
      </c>
      <c r="E99" s="24" t="s">
        <v>52</v>
      </c>
      <c r="F99" s="25" t="s">
        <v>568</v>
      </c>
    </row>
    <row r="100" spans="2:6" x14ac:dyDescent="0.45">
      <c r="B100" s="135">
        <v>92</v>
      </c>
      <c r="C100" s="23">
        <v>44459</v>
      </c>
      <c r="D100" s="144">
        <v>0.71629629629751435</v>
      </c>
      <c r="E100" s="24" t="s">
        <v>52</v>
      </c>
      <c r="F100" s="25" t="s">
        <v>593</v>
      </c>
    </row>
    <row r="101" spans="2:6" x14ac:dyDescent="0.45">
      <c r="B101" s="135">
        <v>91</v>
      </c>
      <c r="C101" s="23">
        <v>44459</v>
      </c>
      <c r="D101" s="144">
        <v>0.64791666666860692</v>
      </c>
      <c r="E101" s="24" t="s">
        <v>52</v>
      </c>
      <c r="F101" s="25" t="s">
        <v>592</v>
      </c>
    </row>
    <row r="102" spans="2:6" x14ac:dyDescent="0.45">
      <c r="B102" s="135">
        <v>90</v>
      </c>
      <c r="C102" s="23">
        <v>44459</v>
      </c>
      <c r="D102" s="144">
        <v>0.64268518518656492</v>
      </c>
      <c r="E102" s="24" t="s">
        <v>52</v>
      </c>
      <c r="F102" s="25" t="s">
        <v>591</v>
      </c>
    </row>
    <row r="103" spans="2:6" x14ac:dyDescent="0.45">
      <c r="B103" s="135">
        <v>89</v>
      </c>
      <c r="C103" s="23">
        <v>44459</v>
      </c>
      <c r="D103" s="144">
        <v>0.60615740740468027</v>
      </c>
      <c r="E103" s="24" t="s">
        <v>52</v>
      </c>
      <c r="F103" s="25" t="s">
        <v>557</v>
      </c>
    </row>
    <row r="104" spans="2:6" x14ac:dyDescent="0.45">
      <c r="B104" s="135">
        <v>88</v>
      </c>
      <c r="C104" s="23">
        <v>44459</v>
      </c>
      <c r="D104" s="144">
        <v>0.43152777777868323</v>
      </c>
      <c r="E104" s="24" t="s">
        <v>52</v>
      </c>
      <c r="F104" s="25" t="s">
        <v>590</v>
      </c>
    </row>
    <row r="105" spans="2:6" x14ac:dyDescent="0.45">
      <c r="B105" s="135">
        <v>87</v>
      </c>
      <c r="C105" s="23">
        <v>44459</v>
      </c>
      <c r="D105" s="144">
        <v>0.40533564814541023</v>
      </c>
      <c r="E105" s="24" t="s">
        <v>52</v>
      </c>
      <c r="F105" s="26" t="s">
        <v>588</v>
      </c>
    </row>
    <row r="106" spans="2:6" x14ac:dyDescent="0.45">
      <c r="B106" s="135">
        <v>86</v>
      </c>
      <c r="C106" s="23">
        <v>44458</v>
      </c>
      <c r="D106" s="144">
        <v>0.80187499999738066</v>
      </c>
      <c r="E106" s="24" t="s">
        <v>52</v>
      </c>
      <c r="F106" s="26" t="s">
        <v>579</v>
      </c>
    </row>
    <row r="107" spans="2:6" x14ac:dyDescent="0.45">
      <c r="B107" s="135">
        <v>85</v>
      </c>
      <c r="C107" s="23">
        <v>44458</v>
      </c>
      <c r="D107" s="144">
        <v>0.77153935185197042</v>
      </c>
      <c r="E107" s="24" t="s">
        <v>52</v>
      </c>
      <c r="F107" s="25" t="s">
        <v>578</v>
      </c>
    </row>
    <row r="108" spans="2:6" x14ac:dyDescent="0.45">
      <c r="B108" s="135">
        <v>84</v>
      </c>
      <c r="C108" s="23">
        <v>44458</v>
      </c>
      <c r="D108" s="144">
        <v>0.690150462964084</v>
      </c>
      <c r="E108" s="24" t="s">
        <v>52</v>
      </c>
      <c r="F108" s="26" t="s">
        <v>577</v>
      </c>
    </row>
    <row r="109" spans="2:6" x14ac:dyDescent="0.45">
      <c r="B109" s="135">
        <v>83</v>
      </c>
      <c r="C109" s="23">
        <v>44458</v>
      </c>
      <c r="D109" s="144">
        <v>0.46993055555503815</v>
      </c>
      <c r="E109" s="24" t="s">
        <v>52</v>
      </c>
      <c r="F109" s="25" t="s">
        <v>576</v>
      </c>
    </row>
    <row r="110" spans="2:6" x14ac:dyDescent="0.45">
      <c r="B110" s="135">
        <v>82</v>
      </c>
      <c r="C110" s="23">
        <v>44458</v>
      </c>
      <c r="D110" s="144">
        <v>0.42821759259095415</v>
      </c>
      <c r="E110" s="24" t="s">
        <v>52</v>
      </c>
      <c r="F110" s="25" t="s">
        <v>575</v>
      </c>
    </row>
    <row r="111" spans="2:6" x14ac:dyDescent="0.45">
      <c r="B111" s="135">
        <v>81</v>
      </c>
      <c r="C111" s="23">
        <v>44450</v>
      </c>
      <c r="D111" s="144">
        <v>0.47984953703416977</v>
      </c>
      <c r="E111" s="24" t="s">
        <v>52</v>
      </c>
      <c r="F111" s="25" t="s">
        <v>572</v>
      </c>
    </row>
    <row r="112" spans="2:6" x14ac:dyDescent="0.45">
      <c r="B112" s="135">
        <v>80</v>
      </c>
      <c r="C112" s="23">
        <v>44450</v>
      </c>
      <c r="D112" s="144">
        <v>0.40421296295971842</v>
      </c>
      <c r="E112" s="24" t="s">
        <v>52</v>
      </c>
      <c r="F112" s="25" t="s">
        <v>574</v>
      </c>
    </row>
    <row r="113" spans="2:6" x14ac:dyDescent="0.45">
      <c r="B113" s="135">
        <v>79</v>
      </c>
      <c r="C113" s="23">
        <v>44450</v>
      </c>
      <c r="D113" s="144">
        <v>0.39056712963065365</v>
      </c>
      <c r="E113" s="24" t="s">
        <v>52</v>
      </c>
      <c r="F113" s="25" t="s">
        <v>572</v>
      </c>
    </row>
    <row r="114" spans="2:6" x14ac:dyDescent="0.45">
      <c r="B114" s="135">
        <v>78</v>
      </c>
      <c r="C114" s="23">
        <v>44448</v>
      </c>
      <c r="D114" s="144">
        <v>0.52339120370015735</v>
      </c>
      <c r="E114" s="24" t="s">
        <v>52</v>
      </c>
      <c r="F114" s="25" t="s">
        <v>571</v>
      </c>
    </row>
    <row r="115" spans="2:6" x14ac:dyDescent="0.45">
      <c r="B115" s="135">
        <v>77</v>
      </c>
      <c r="C115" s="23">
        <v>44448</v>
      </c>
      <c r="D115" s="144">
        <v>0.43658564814541023</v>
      </c>
      <c r="E115" s="24" t="s">
        <v>52</v>
      </c>
      <c r="F115" s="25" t="s">
        <v>570</v>
      </c>
    </row>
    <row r="116" spans="2:6" x14ac:dyDescent="0.45">
      <c r="B116" s="135">
        <v>76</v>
      </c>
      <c r="C116" s="23">
        <v>44448</v>
      </c>
      <c r="D116" s="144">
        <v>0.37820601851854008</v>
      </c>
      <c r="E116" s="24" t="s">
        <v>52</v>
      </c>
      <c r="F116" s="25" t="s">
        <v>569</v>
      </c>
    </row>
    <row r="117" spans="2:6" x14ac:dyDescent="0.45">
      <c r="B117" s="135">
        <v>75</v>
      </c>
      <c r="C117" s="23">
        <v>44447</v>
      </c>
      <c r="D117" s="144">
        <v>0.79199074074131204</v>
      </c>
      <c r="E117" s="24" t="s">
        <v>52</v>
      </c>
      <c r="F117" s="26" t="s">
        <v>568</v>
      </c>
    </row>
    <row r="118" spans="2:6" x14ac:dyDescent="0.45">
      <c r="B118" s="135">
        <v>74</v>
      </c>
      <c r="C118" s="23">
        <v>44447</v>
      </c>
      <c r="D118" s="144">
        <v>0.38273148148437031</v>
      </c>
      <c r="E118" s="24" t="s">
        <v>52</v>
      </c>
      <c r="F118" s="25" t="s">
        <v>567</v>
      </c>
    </row>
    <row r="119" spans="2:6" x14ac:dyDescent="0.45">
      <c r="B119" s="135">
        <v>73</v>
      </c>
      <c r="C119" s="23">
        <v>44446</v>
      </c>
      <c r="D119" s="144">
        <v>0.57453703703504289</v>
      </c>
      <c r="E119" s="24" t="s">
        <v>52</v>
      </c>
      <c r="F119" s="25" t="s">
        <v>565</v>
      </c>
    </row>
    <row r="120" spans="2:6" x14ac:dyDescent="0.45">
      <c r="B120" s="135">
        <v>72</v>
      </c>
      <c r="C120" s="23">
        <v>44446</v>
      </c>
      <c r="D120" s="144">
        <v>0.474016203705105</v>
      </c>
      <c r="E120" s="24" t="s">
        <v>52</v>
      </c>
      <c r="F120" s="26" t="s">
        <v>564</v>
      </c>
    </row>
    <row r="121" spans="2:6" x14ac:dyDescent="0.45">
      <c r="B121" s="135">
        <v>71</v>
      </c>
      <c r="C121" s="23">
        <v>44445</v>
      </c>
      <c r="D121" s="144">
        <v>0.599050925928168</v>
      </c>
      <c r="E121" s="24" t="s">
        <v>52</v>
      </c>
      <c r="F121" s="25" t="s">
        <v>563</v>
      </c>
    </row>
    <row r="122" spans="2:6" x14ac:dyDescent="0.45">
      <c r="B122" s="135">
        <v>70</v>
      </c>
      <c r="C122" s="23">
        <v>44444</v>
      </c>
      <c r="D122" s="144">
        <v>0.35259259259328246</v>
      </c>
      <c r="E122" s="24" t="s">
        <v>52</v>
      </c>
      <c r="F122" s="25" t="s">
        <v>562</v>
      </c>
    </row>
    <row r="123" spans="2:6" x14ac:dyDescent="0.45">
      <c r="B123" s="135">
        <v>69</v>
      </c>
      <c r="C123" s="23">
        <v>44442</v>
      </c>
      <c r="D123" s="144">
        <v>0.38805555555882165</v>
      </c>
      <c r="E123" s="24" t="s">
        <v>52</v>
      </c>
      <c r="F123" s="25" t="s">
        <v>561</v>
      </c>
    </row>
    <row r="124" spans="2:6" x14ac:dyDescent="0.45">
      <c r="B124" s="135">
        <v>68</v>
      </c>
      <c r="C124" s="23">
        <v>44441</v>
      </c>
      <c r="D124" s="144">
        <v>0.77039351851999527</v>
      </c>
      <c r="E124" s="24" t="s">
        <v>52</v>
      </c>
      <c r="F124" s="25" t="s">
        <v>558</v>
      </c>
    </row>
    <row r="125" spans="2:6" x14ac:dyDescent="0.45">
      <c r="B125" s="135">
        <v>67</v>
      </c>
      <c r="C125" s="23">
        <v>44441</v>
      </c>
      <c r="D125" s="144">
        <v>0.73449074073869269</v>
      </c>
      <c r="E125" s="24" t="s">
        <v>52</v>
      </c>
      <c r="F125" s="25" t="s">
        <v>557</v>
      </c>
    </row>
    <row r="126" spans="2:6" x14ac:dyDescent="0.45">
      <c r="B126" s="135">
        <v>66</v>
      </c>
      <c r="C126" s="23">
        <v>44441</v>
      </c>
      <c r="D126" s="144">
        <v>0.40944444444176042</v>
      </c>
      <c r="E126" s="24" t="s">
        <v>52</v>
      </c>
      <c r="F126" s="25" t="s">
        <v>556</v>
      </c>
    </row>
    <row r="127" spans="2:6" x14ac:dyDescent="0.45">
      <c r="B127" s="135">
        <v>65</v>
      </c>
      <c r="C127" s="23">
        <v>44441</v>
      </c>
      <c r="D127" s="144">
        <v>0.39550925925868796</v>
      </c>
      <c r="E127" s="24" t="s">
        <v>52</v>
      </c>
      <c r="F127" s="25" t="s">
        <v>555</v>
      </c>
    </row>
    <row r="128" spans="2:6" x14ac:dyDescent="0.45">
      <c r="B128" s="135">
        <v>64</v>
      </c>
      <c r="C128" s="23">
        <v>44440</v>
      </c>
      <c r="D128" s="144">
        <v>0.75807870370044839</v>
      </c>
      <c r="E128" s="24" t="s">
        <v>52</v>
      </c>
      <c r="F128" s="25" t="s">
        <v>554</v>
      </c>
    </row>
    <row r="129" spans="2:6" x14ac:dyDescent="0.45">
      <c r="B129" s="135">
        <v>63</v>
      </c>
      <c r="C129" s="23">
        <v>44440</v>
      </c>
      <c r="D129" s="144">
        <v>0.69891203703446081</v>
      </c>
      <c r="E129" s="24" t="s">
        <v>52</v>
      </c>
      <c r="F129" s="25" t="s">
        <v>553</v>
      </c>
    </row>
    <row r="130" spans="2:6" x14ac:dyDescent="0.45">
      <c r="B130" s="135">
        <v>62</v>
      </c>
      <c r="C130" s="23">
        <v>44440</v>
      </c>
      <c r="D130" s="144">
        <v>0.67539351851883112</v>
      </c>
      <c r="E130" s="24" t="s">
        <v>52</v>
      </c>
      <c r="F130" s="25" t="s">
        <v>552</v>
      </c>
    </row>
    <row r="131" spans="2:6" x14ac:dyDescent="0.45">
      <c r="B131" s="135">
        <v>61</v>
      </c>
      <c r="C131" s="23">
        <v>44440</v>
      </c>
      <c r="D131" s="144">
        <v>0.64565972222044365</v>
      </c>
      <c r="E131" s="24" t="s">
        <v>52</v>
      </c>
      <c r="F131" s="25" t="s">
        <v>551</v>
      </c>
    </row>
    <row r="132" spans="2:6" x14ac:dyDescent="0.45">
      <c r="B132" s="135">
        <v>60</v>
      </c>
      <c r="C132" s="23">
        <v>44440</v>
      </c>
      <c r="D132" s="144">
        <v>0.64527777778130258</v>
      </c>
      <c r="E132" s="24" t="s">
        <v>52</v>
      </c>
      <c r="F132" s="25" t="s">
        <v>550</v>
      </c>
    </row>
    <row r="133" spans="2:6" x14ac:dyDescent="0.45">
      <c r="B133" s="135">
        <v>59</v>
      </c>
      <c r="C133" s="23">
        <v>44440</v>
      </c>
      <c r="D133" s="144">
        <v>0.44094907407270512</v>
      </c>
      <c r="E133" s="24" t="s">
        <v>52</v>
      </c>
      <c r="F133" s="25" t="s">
        <v>548</v>
      </c>
    </row>
    <row r="134" spans="2:6" x14ac:dyDescent="0.45">
      <c r="B134" s="135">
        <v>58</v>
      </c>
      <c r="C134" s="23">
        <v>44439</v>
      </c>
      <c r="D134" s="144">
        <v>0.41174768518249039</v>
      </c>
      <c r="E134" s="24" t="s">
        <v>52</v>
      </c>
      <c r="F134" s="25" t="s">
        <v>539</v>
      </c>
    </row>
    <row r="135" spans="2:6" x14ac:dyDescent="0.45">
      <c r="B135" s="135">
        <v>57</v>
      </c>
      <c r="C135" s="23">
        <v>44438</v>
      </c>
      <c r="D135" s="144">
        <v>0.81614583333430346</v>
      </c>
      <c r="E135" s="24" t="s">
        <v>52</v>
      </c>
      <c r="F135" s="25" t="s">
        <v>55</v>
      </c>
    </row>
    <row r="136" spans="2:6" x14ac:dyDescent="0.45">
      <c r="B136" s="135">
        <v>56</v>
      </c>
      <c r="C136" s="23">
        <v>44438</v>
      </c>
      <c r="D136" s="144">
        <v>0.77097222222073469</v>
      </c>
      <c r="E136" s="24" t="s">
        <v>52</v>
      </c>
      <c r="F136" s="25" t="s">
        <v>523</v>
      </c>
    </row>
    <row r="137" spans="2:6" x14ac:dyDescent="0.45">
      <c r="B137" s="135">
        <v>55</v>
      </c>
      <c r="C137" s="23">
        <v>44438</v>
      </c>
      <c r="D137" s="144">
        <v>0.5741319444423425</v>
      </c>
      <c r="E137" s="24" t="s">
        <v>52</v>
      </c>
      <c r="F137" s="25" t="s">
        <v>519</v>
      </c>
    </row>
    <row r="138" spans="2:6" x14ac:dyDescent="0.45">
      <c r="B138" s="135">
        <v>54</v>
      </c>
      <c r="C138" s="23">
        <v>44438</v>
      </c>
      <c r="D138" s="144">
        <v>0.32952546296291985</v>
      </c>
      <c r="E138" s="24" t="s">
        <v>52</v>
      </c>
      <c r="F138" s="25" t="s">
        <v>500</v>
      </c>
    </row>
    <row r="139" spans="2:6" x14ac:dyDescent="0.45">
      <c r="B139" s="135">
        <v>53</v>
      </c>
      <c r="C139" s="23">
        <v>44436</v>
      </c>
      <c r="D139" s="144">
        <v>0.65918981481809169</v>
      </c>
      <c r="E139" s="24" t="s">
        <v>52</v>
      </c>
      <c r="F139" s="25" t="s">
        <v>368</v>
      </c>
    </row>
    <row r="140" spans="2:6" x14ac:dyDescent="0.45">
      <c r="B140" s="135">
        <v>52</v>
      </c>
      <c r="C140" s="23">
        <v>44435</v>
      </c>
      <c r="D140" s="144">
        <v>0.85357638888672227</v>
      </c>
      <c r="E140" s="24" t="s">
        <v>52</v>
      </c>
      <c r="F140" s="26" t="s">
        <v>346</v>
      </c>
    </row>
    <row r="141" spans="2:6" x14ac:dyDescent="0.45">
      <c r="B141" s="135">
        <v>51</v>
      </c>
      <c r="C141" s="23">
        <v>44434</v>
      </c>
      <c r="D141" s="144">
        <v>0.80643518518627388</v>
      </c>
      <c r="E141" s="24" t="s">
        <v>52</v>
      </c>
      <c r="F141" s="25" t="s">
        <v>338</v>
      </c>
    </row>
    <row r="142" spans="2:6" x14ac:dyDescent="0.45">
      <c r="B142" s="135">
        <v>50</v>
      </c>
      <c r="C142" s="23">
        <v>44434</v>
      </c>
      <c r="D142" s="144">
        <v>0.80153935185080627</v>
      </c>
      <c r="E142" s="24" t="s">
        <v>52</v>
      </c>
      <c r="F142" s="25" t="s">
        <v>337</v>
      </c>
    </row>
    <row r="143" spans="2:6" x14ac:dyDescent="0.45">
      <c r="B143" s="135">
        <v>49</v>
      </c>
      <c r="C143" s="23">
        <v>44434</v>
      </c>
      <c r="D143" s="144">
        <v>0.77059027777431766</v>
      </c>
      <c r="E143" s="24" t="s">
        <v>52</v>
      </c>
      <c r="F143" s="25" t="s">
        <v>336</v>
      </c>
    </row>
    <row r="144" spans="2:6" x14ac:dyDescent="0.45">
      <c r="B144" s="135">
        <v>48</v>
      </c>
      <c r="C144" s="23">
        <v>44434</v>
      </c>
      <c r="D144" s="144">
        <v>0.57442129629635019</v>
      </c>
      <c r="E144" s="24" t="s">
        <v>52</v>
      </c>
      <c r="F144" s="26" t="s">
        <v>335</v>
      </c>
    </row>
    <row r="145" spans="2:6" x14ac:dyDescent="0.45">
      <c r="B145" s="135">
        <v>47</v>
      </c>
      <c r="C145" s="23">
        <v>44434</v>
      </c>
      <c r="D145" s="144">
        <v>0.57239583333284827</v>
      </c>
      <c r="E145" s="24" t="s">
        <v>52</v>
      </c>
      <c r="F145" s="25" t="s">
        <v>323</v>
      </c>
    </row>
    <row r="146" spans="2:6" x14ac:dyDescent="0.45">
      <c r="B146" s="135">
        <v>46</v>
      </c>
      <c r="C146" s="23">
        <v>44433</v>
      </c>
      <c r="D146" s="144">
        <v>1.0671296295186039E-2</v>
      </c>
      <c r="E146" s="24" t="s">
        <v>52</v>
      </c>
      <c r="F146" s="25" t="s">
        <v>304</v>
      </c>
    </row>
    <row r="147" spans="2:6" x14ac:dyDescent="0.45">
      <c r="B147" s="135">
        <v>45</v>
      </c>
      <c r="C147" s="23">
        <v>44432</v>
      </c>
      <c r="D147" s="144">
        <v>0.82049768518481869</v>
      </c>
      <c r="E147" s="24" t="s">
        <v>52</v>
      </c>
      <c r="F147" s="25" t="s">
        <v>296</v>
      </c>
    </row>
    <row r="148" spans="2:6" x14ac:dyDescent="0.45">
      <c r="B148" s="135">
        <v>44</v>
      </c>
      <c r="C148" s="23">
        <v>44432</v>
      </c>
      <c r="D148" s="144">
        <v>0.799525462964084</v>
      </c>
      <c r="E148" s="24" t="s">
        <v>52</v>
      </c>
      <c r="F148" s="26" t="s">
        <v>291</v>
      </c>
    </row>
    <row r="149" spans="2:6" x14ac:dyDescent="0.45">
      <c r="B149" s="135">
        <v>43</v>
      </c>
      <c r="C149" s="23">
        <v>44432</v>
      </c>
      <c r="D149" s="144">
        <v>0.43258101851824904</v>
      </c>
      <c r="E149" s="24" t="s">
        <v>52</v>
      </c>
      <c r="F149" s="25" t="s">
        <v>282</v>
      </c>
    </row>
    <row r="150" spans="2:6" x14ac:dyDescent="0.45">
      <c r="B150" s="135">
        <v>42</v>
      </c>
      <c r="C150" s="23">
        <v>44432</v>
      </c>
      <c r="D150" s="144">
        <v>0.40347222222044365</v>
      </c>
      <c r="E150" s="24" t="s">
        <v>52</v>
      </c>
      <c r="F150" s="25" t="s">
        <v>281</v>
      </c>
    </row>
    <row r="151" spans="2:6" x14ac:dyDescent="0.45">
      <c r="B151" s="135">
        <v>41</v>
      </c>
      <c r="C151" s="23">
        <v>44429</v>
      </c>
      <c r="D151" s="144">
        <v>0.79307870370394085</v>
      </c>
      <c r="E151" s="24" t="s">
        <v>52</v>
      </c>
      <c r="F151" s="25" t="s">
        <v>268</v>
      </c>
    </row>
    <row r="152" spans="2:6" x14ac:dyDescent="0.45">
      <c r="B152" s="135">
        <v>40</v>
      </c>
      <c r="C152" s="23">
        <v>44429</v>
      </c>
      <c r="D152" s="144">
        <v>0.49694444444321562</v>
      </c>
      <c r="E152" s="24" t="s">
        <v>52</v>
      </c>
      <c r="F152" s="25" t="s">
        <v>267</v>
      </c>
    </row>
    <row r="153" spans="2:6" x14ac:dyDescent="0.45">
      <c r="B153" s="135">
        <v>39</v>
      </c>
      <c r="C153" s="23">
        <v>44428</v>
      </c>
      <c r="D153" s="144">
        <v>0.52388888888526708</v>
      </c>
      <c r="E153" s="24" t="s">
        <v>52</v>
      </c>
      <c r="F153" s="25" t="s">
        <v>253</v>
      </c>
    </row>
    <row r="154" spans="2:6" x14ac:dyDescent="0.45">
      <c r="B154" s="135">
        <v>38</v>
      </c>
      <c r="C154" s="23">
        <v>44428</v>
      </c>
      <c r="D154" s="144">
        <v>0.37546296296204673</v>
      </c>
      <c r="E154" s="24" t="s">
        <v>52</v>
      </c>
      <c r="F154" s="25" t="s">
        <v>251</v>
      </c>
    </row>
    <row r="155" spans="2:6" x14ac:dyDescent="0.45">
      <c r="B155" s="135">
        <v>37</v>
      </c>
      <c r="C155" s="23">
        <v>44427</v>
      </c>
      <c r="D155" s="144">
        <v>0.80869212962716119</v>
      </c>
      <c r="E155" s="24" t="s">
        <v>52</v>
      </c>
      <c r="F155" s="25" t="s">
        <v>243</v>
      </c>
    </row>
    <row r="156" spans="2:6" x14ac:dyDescent="0.45">
      <c r="B156" s="135">
        <v>36</v>
      </c>
      <c r="C156" s="23">
        <v>44427</v>
      </c>
      <c r="D156" s="144">
        <v>0.74518518518743804</v>
      </c>
      <c r="E156" s="24" t="s">
        <v>52</v>
      </c>
      <c r="F156" s="25" t="s">
        <v>242</v>
      </c>
    </row>
    <row r="157" spans="2:6" x14ac:dyDescent="0.45">
      <c r="B157" s="135">
        <v>35</v>
      </c>
      <c r="C157" s="23">
        <v>44427</v>
      </c>
      <c r="D157" s="144">
        <v>0.51920138888817746</v>
      </c>
      <c r="E157" s="24" t="s">
        <v>52</v>
      </c>
      <c r="F157" s="25" t="s">
        <v>236</v>
      </c>
    </row>
    <row r="158" spans="2:6" x14ac:dyDescent="0.45">
      <c r="B158" s="135">
        <v>34</v>
      </c>
      <c r="C158" s="23">
        <v>44426</v>
      </c>
      <c r="D158" s="144">
        <v>0.84697916666482342</v>
      </c>
      <c r="E158" s="24" t="s">
        <v>52</v>
      </c>
      <c r="F158" s="25" t="s">
        <v>229</v>
      </c>
    </row>
    <row r="159" spans="2:6" x14ac:dyDescent="0.45">
      <c r="B159" s="135">
        <v>33</v>
      </c>
      <c r="C159" s="23">
        <v>44426</v>
      </c>
      <c r="D159" s="144">
        <v>0.84443287036992842</v>
      </c>
      <c r="E159" s="24" t="s">
        <v>52</v>
      </c>
      <c r="F159" s="25" t="s">
        <v>228</v>
      </c>
    </row>
    <row r="160" spans="2:6" x14ac:dyDescent="0.45">
      <c r="B160" s="135">
        <v>32</v>
      </c>
      <c r="C160" s="23">
        <v>44424</v>
      </c>
      <c r="D160" s="144">
        <v>0.93637731481430819</v>
      </c>
      <c r="E160" s="24" t="s">
        <v>52</v>
      </c>
      <c r="F160" s="26" t="s">
        <v>222</v>
      </c>
    </row>
    <row r="161" spans="2:6" x14ac:dyDescent="0.45">
      <c r="B161" s="135">
        <v>31</v>
      </c>
      <c r="C161" s="23">
        <v>44424</v>
      </c>
      <c r="D161" s="144">
        <v>0.49105324073752854</v>
      </c>
      <c r="E161" s="24" t="s">
        <v>52</v>
      </c>
      <c r="F161" s="25" t="s">
        <v>221</v>
      </c>
    </row>
    <row r="162" spans="2:6" x14ac:dyDescent="0.45">
      <c r="B162" s="135">
        <v>30</v>
      </c>
      <c r="C162" s="23">
        <v>44423</v>
      </c>
      <c r="D162" s="144">
        <v>0.49593750000349246</v>
      </c>
      <c r="E162" s="24" t="s">
        <v>52</v>
      </c>
      <c r="F162" s="25" t="s">
        <v>103</v>
      </c>
    </row>
    <row r="163" spans="2:6" x14ac:dyDescent="0.45">
      <c r="B163" s="135">
        <v>29</v>
      </c>
      <c r="C163" s="23">
        <v>44423</v>
      </c>
      <c r="D163" s="144">
        <v>0.437638888892252</v>
      </c>
      <c r="E163" s="24" t="s">
        <v>52</v>
      </c>
      <c r="F163" s="25" t="s">
        <v>53</v>
      </c>
    </row>
    <row r="164" spans="2:6" x14ac:dyDescent="0.45">
      <c r="B164" s="135">
        <v>28</v>
      </c>
      <c r="C164" s="23">
        <v>44423</v>
      </c>
      <c r="D164" s="144">
        <v>0.33465277777577285</v>
      </c>
      <c r="E164" s="24" t="s">
        <v>52</v>
      </c>
      <c r="F164" s="25" t="s">
        <v>54</v>
      </c>
    </row>
    <row r="165" spans="2:6" x14ac:dyDescent="0.45">
      <c r="B165" s="135">
        <v>27</v>
      </c>
      <c r="C165" s="23">
        <v>44421</v>
      </c>
      <c r="D165" s="144">
        <v>0.84150462962861639</v>
      </c>
      <c r="E165" s="24" t="s">
        <v>52</v>
      </c>
      <c r="F165" s="25" t="s">
        <v>55</v>
      </c>
    </row>
    <row r="166" spans="2:6" x14ac:dyDescent="0.45">
      <c r="B166" s="135">
        <v>26</v>
      </c>
      <c r="C166" s="23">
        <v>44421</v>
      </c>
      <c r="D166" s="144">
        <v>0.83098379629518604</v>
      </c>
      <c r="E166" s="24" t="s">
        <v>52</v>
      </c>
      <c r="F166" s="25" t="s">
        <v>56</v>
      </c>
    </row>
    <row r="167" spans="2:6" x14ac:dyDescent="0.45">
      <c r="B167" s="135">
        <v>25</v>
      </c>
      <c r="C167" s="23">
        <v>44421</v>
      </c>
      <c r="D167" s="144">
        <v>0.73097222221986158</v>
      </c>
      <c r="E167" s="24" t="s">
        <v>52</v>
      </c>
      <c r="F167" s="25" t="s">
        <v>57</v>
      </c>
    </row>
    <row r="168" spans="2:6" x14ac:dyDescent="0.45">
      <c r="B168" s="135">
        <v>24</v>
      </c>
      <c r="C168" s="23">
        <v>44421</v>
      </c>
      <c r="D168" s="144">
        <v>0.71106481481547235</v>
      </c>
      <c r="E168" s="24" t="s">
        <v>52</v>
      </c>
      <c r="F168" s="25" t="s">
        <v>58</v>
      </c>
    </row>
    <row r="169" spans="2:6" x14ac:dyDescent="0.45">
      <c r="B169" s="135">
        <v>23</v>
      </c>
      <c r="C169" s="23">
        <v>44420</v>
      </c>
      <c r="D169" s="144">
        <v>0.80428240740729962</v>
      </c>
      <c r="E169" s="24" t="s">
        <v>52</v>
      </c>
      <c r="F169" s="25" t="s">
        <v>59</v>
      </c>
    </row>
    <row r="170" spans="2:6" x14ac:dyDescent="0.45">
      <c r="B170" s="135">
        <v>22</v>
      </c>
      <c r="C170" s="23">
        <v>44420</v>
      </c>
      <c r="D170" s="144">
        <v>0.74781249999796273</v>
      </c>
      <c r="E170" s="24" t="s">
        <v>52</v>
      </c>
      <c r="F170" s="26" t="s">
        <v>60</v>
      </c>
    </row>
    <row r="171" spans="2:6" x14ac:dyDescent="0.45">
      <c r="B171" s="135">
        <v>21</v>
      </c>
      <c r="C171" s="23">
        <v>44419</v>
      </c>
      <c r="D171" s="144">
        <v>0.98854166666569654</v>
      </c>
      <c r="E171" s="24" t="s">
        <v>52</v>
      </c>
      <c r="F171" s="25" t="s">
        <v>61</v>
      </c>
    </row>
    <row r="172" spans="2:6" x14ac:dyDescent="0.45">
      <c r="B172" s="135">
        <v>20</v>
      </c>
      <c r="C172" s="23">
        <v>44419</v>
      </c>
      <c r="D172" s="144">
        <v>0.98135416666627862</v>
      </c>
      <c r="E172" s="24" t="s">
        <v>52</v>
      </c>
      <c r="F172" s="25" t="s">
        <v>62</v>
      </c>
    </row>
    <row r="173" spans="2:6" x14ac:dyDescent="0.45">
      <c r="B173" s="135">
        <v>19</v>
      </c>
      <c r="C173" s="23">
        <v>44419</v>
      </c>
      <c r="D173" s="144">
        <v>0.82271990740991896</v>
      </c>
      <c r="E173" s="24" t="s">
        <v>52</v>
      </c>
      <c r="F173" s="25" t="s">
        <v>63</v>
      </c>
    </row>
    <row r="174" spans="2:6" x14ac:dyDescent="0.45">
      <c r="B174" s="135">
        <v>18</v>
      </c>
      <c r="C174" s="23">
        <v>44419</v>
      </c>
      <c r="D174" s="144">
        <v>0.73975694444379769</v>
      </c>
      <c r="E174" s="24" t="s">
        <v>52</v>
      </c>
      <c r="F174" s="25" t="s">
        <v>64</v>
      </c>
    </row>
    <row r="175" spans="2:6" x14ac:dyDescent="0.45">
      <c r="B175" s="135">
        <v>17</v>
      </c>
      <c r="C175" s="23">
        <v>44419</v>
      </c>
      <c r="D175" s="144">
        <v>0.708356481482042</v>
      </c>
      <c r="E175" s="24" t="s">
        <v>52</v>
      </c>
      <c r="F175" s="25" t="s">
        <v>65</v>
      </c>
    </row>
    <row r="176" spans="2:6" x14ac:dyDescent="0.45">
      <c r="B176" s="135">
        <v>16</v>
      </c>
      <c r="C176" s="23">
        <v>44419</v>
      </c>
      <c r="D176" s="144">
        <v>0.51960648148087785</v>
      </c>
      <c r="E176" s="24" t="s">
        <v>52</v>
      </c>
      <c r="F176" s="25" t="s">
        <v>66</v>
      </c>
    </row>
    <row r="177" spans="2:6" x14ac:dyDescent="0.45">
      <c r="B177" s="135">
        <v>15</v>
      </c>
      <c r="C177" s="23">
        <v>44419</v>
      </c>
      <c r="D177" s="144">
        <v>0.49577546296495711</v>
      </c>
      <c r="E177" s="24" t="s">
        <v>52</v>
      </c>
      <c r="F177" s="26" t="s">
        <v>67</v>
      </c>
    </row>
    <row r="178" spans="2:6" x14ac:dyDescent="0.45">
      <c r="B178" s="135">
        <v>14</v>
      </c>
      <c r="C178" s="23">
        <v>44419</v>
      </c>
      <c r="D178" s="144">
        <v>0.49174768518423662</v>
      </c>
      <c r="E178" s="24" t="s">
        <v>52</v>
      </c>
      <c r="F178" s="25" t="s">
        <v>68</v>
      </c>
    </row>
    <row r="179" spans="2:6" x14ac:dyDescent="0.45">
      <c r="B179" s="135">
        <v>13</v>
      </c>
      <c r="C179" s="23">
        <v>44419</v>
      </c>
      <c r="D179" s="144">
        <v>0.49034722222131677</v>
      </c>
      <c r="E179" s="24" t="s">
        <v>52</v>
      </c>
      <c r="F179" s="25" t="s">
        <v>69</v>
      </c>
    </row>
    <row r="180" spans="2:6" x14ac:dyDescent="0.45">
      <c r="B180" s="135">
        <v>12</v>
      </c>
      <c r="C180" s="23">
        <v>44419</v>
      </c>
      <c r="D180" s="144">
        <v>0.48190972222073469</v>
      </c>
      <c r="E180" s="24" t="s">
        <v>52</v>
      </c>
      <c r="F180" s="25" t="s">
        <v>70</v>
      </c>
    </row>
    <row r="181" spans="2:6" x14ac:dyDescent="0.45">
      <c r="B181" s="135">
        <v>11</v>
      </c>
      <c r="C181" s="23">
        <v>44418</v>
      </c>
      <c r="D181" s="144">
        <v>0.95467592592467554</v>
      </c>
      <c r="E181" s="24" t="s">
        <v>52</v>
      </c>
      <c r="F181" s="26" t="s">
        <v>71</v>
      </c>
    </row>
    <row r="182" spans="2:6" x14ac:dyDescent="0.45">
      <c r="B182" s="135">
        <v>10</v>
      </c>
      <c r="C182" s="23">
        <v>44418</v>
      </c>
      <c r="D182" s="144">
        <v>0.73436342592322035</v>
      </c>
      <c r="E182" s="24" t="s">
        <v>52</v>
      </c>
      <c r="F182" s="26" t="s">
        <v>72</v>
      </c>
    </row>
    <row r="183" spans="2:6" x14ac:dyDescent="0.45">
      <c r="B183" s="135">
        <v>9</v>
      </c>
      <c r="C183" s="23">
        <v>44417</v>
      </c>
      <c r="D183" s="144">
        <v>0.54605324073781958</v>
      </c>
      <c r="E183" s="24" t="s">
        <v>52</v>
      </c>
      <c r="F183" s="25" t="s">
        <v>73</v>
      </c>
    </row>
    <row r="184" spans="2:6" x14ac:dyDescent="0.45">
      <c r="B184" s="135">
        <v>8</v>
      </c>
      <c r="C184" s="23">
        <v>44416</v>
      </c>
      <c r="D184" s="144">
        <v>0.54939814814861165</v>
      </c>
      <c r="E184" s="24" t="s">
        <v>52</v>
      </c>
      <c r="F184" s="25" t="s">
        <v>74</v>
      </c>
    </row>
    <row r="185" spans="2:6" x14ac:dyDescent="0.45">
      <c r="B185" s="135">
        <v>7</v>
      </c>
      <c r="C185" s="23">
        <v>44415</v>
      </c>
      <c r="D185" s="144">
        <v>0.96137731481576338</v>
      </c>
      <c r="E185" s="24" t="s">
        <v>52</v>
      </c>
      <c r="F185" s="25" t="s">
        <v>75</v>
      </c>
    </row>
    <row r="186" spans="2:6" x14ac:dyDescent="0.45">
      <c r="B186" s="135">
        <v>6</v>
      </c>
      <c r="C186" s="23">
        <v>44414</v>
      </c>
      <c r="D186" s="144">
        <v>0.66607638888672227</v>
      </c>
      <c r="E186" s="24" t="s">
        <v>52</v>
      </c>
      <c r="F186" s="26" t="s">
        <v>76</v>
      </c>
    </row>
    <row r="187" spans="2:6" x14ac:dyDescent="0.45">
      <c r="B187" s="135">
        <v>5</v>
      </c>
      <c r="C187" s="23">
        <v>44412</v>
      </c>
      <c r="D187" s="144">
        <v>0.34912037036701804</v>
      </c>
      <c r="E187" s="24" t="s">
        <v>52</v>
      </c>
      <c r="F187" s="26" t="s">
        <v>77</v>
      </c>
    </row>
    <row r="188" spans="2:6" x14ac:dyDescent="0.45">
      <c r="B188" s="135">
        <v>4</v>
      </c>
      <c r="C188" s="23">
        <v>44411</v>
      </c>
      <c r="D188" s="144">
        <v>0.37682870370190358</v>
      </c>
      <c r="E188" s="24" t="s">
        <v>52</v>
      </c>
      <c r="F188" s="25" t="s">
        <v>78</v>
      </c>
    </row>
    <row r="189" spans="2:6" x14ac:dyDescent="0.45">
      <c r="B189" s="135">
        <v>3</v>
      </c>
      <c r="C189" s="23">
        <v>44406</v>
      </c>
      <c r="D189" s="144">
        <v>0.59842592592758592</v>
      </c>
      <c r="E189" s="24" t="s">
        <v>52</v>
      </c>
      <c r="F189" s="25" t="s">
        <v>79</v>
      </c>
    </row>
    <row r="190" spans="2:6" x14ac:dyDescent="0.45">
      <c r="B190" s="135">
        <v>2</v>
      </c>
      <c r="C190" s="23">
        <v>44406</v>
      </c>
      <c r="D190" s="144">
        <v>0.57677083333692281</v>
      </c>
      <c r="E190" s="24" t="s">
        <v>52</v>
      </c>
      <c r="F190" s="26" t="s">
        <v>80</v>
      </c>
    </row>
    <row r="191" spans="2:6" x14ac:dyDescent="0.45">
      <c r="B191" s="27">
        <v>1</v>
      </c>
      <c r="C191" s="28">
        <v>44400</v>
      </c>
      <c r="D191" s="145">
        <v>0.58872685184906004</v>
      </c>
      <c r="E191" s="29" t="s">
        <v>52</v>
      </c>
      <c r="F191"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886</v>
      </c>
    </row>
    <row r="3" spans="2:2" x14ac:dyDescent="0.45">
      <c r="B3" t="s">
        <v>887</v>
      </c>
    </row>
    <row r="4" spans="2:2" x14ac:dyDescent="0.45">
      <c r="B4" t="s">
        <v>888</v>
      </c>
    </row>
    <row r="5" spans="2:2" x14ac:dyDescent="0.45">
      <c r="B5" t="s">
        <v>889</v>
      </c>
    </row>
    <row r="6" spans="2:2" x14ac:dyDescent="0.45">
      <c r="B6" t="s">
        <v>890</v>
      </c>
    </row>
    <row r="7" spans="2:2" x14ac:dyDescent="0.45">
      <c r="B7" t="s">
        <v>891</v>
      </c>
    </row>
    <row r="8" spans="2:2" x14ac:dyDescent="0.45">
      <c r="B8" t="s">
        <v>892</v>
      </c>
    </row>
    <row r="9" spans="2:2" x14ac:dyDescent="0.45">
      <c r="B9" t="s">
        <v>893</v>
      </c>
    </row>
    <row r="10" spans="2:2" x14ac:dyDescent="0.45">
      <c r="B10" t="s">
        <v>894</v>
      </c>
    </row>
    <row r="11" spans="2:2" x14ac:dyDescent="0.45">
      <c r="B11" t="s">
        <v>895</v>
      </c>
    </row>
    <row r="12" spans="2:2" x14ac:dyDescent="0.45">
      <c r="B12" t="s">
        <v>896</v>
      </c>
    </row>
    <row r="13" spans="2:2" x14ac:dyDescent="0.45">
      <c r="B13" t="s">
        <v>897</v>
      </c>
    </row>
    <row r="14" spans="2:2" x14ac:dyDescent="0.45">
      <c r="B14" t="s">
        <v>898</v>
      </c>
    </row>
    <row r="15" spans="2:2" x14ac:dyDescent="0.45">
      <c r="B15" t="s">
        <v>899</v>
      </c>
    </row>
    <row r="16" spans="2:2" x14ac:dyDescent="0.45">
      <c r="B16" t="s">
        <v>900</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137</vt:i4>
      </vt:variant>
    </vt:vector>
  </HeadingPairs>
  <TitlesOfParts>
    <vt:vector size="158"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 (8)'!ParserNames</vt:lpstr>
      <vt:lpstr>'Performance (9)'!ParserNames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2022-11-08T19:14:23Z</dcterms:modified>
</cp:coreProperties>
</file>