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07EDC92-0ED4-4849-9356-24E63FDEBE9F}"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5"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B122" i="4" a="1"/>
  <c r="Y15" i="4" a="1"/>
  <c r="AA15" i="4" a="1"/>
  <c r="AA15" i="4" l="1"/>
  <c r="Y15" i="4"/>
  <c r="K17" i="11"/>
  <c r="L17" i="11"/>
  <c r="E17" i="11"/>
  <c r="B122" i="4"/>
  <c r="E13" i="1"/>
  <c r="F17" i="11"/>
  <c r="C17" i="11"/>
  <c r="AA13" i="4"/>
  <c r="D17" i="11"/>
  <c r="N6" i="14"/>
  <c r="I17" i="11"/>
  <c r="J17" i="11"/>
  <c r="AA14" i="4"/>
  <c r="J13" i="1" a="1"/>
  <c r="G13" i="1" a="1"/>
  <c r="B218" i="4" a="1"/>
  <c r="B119" i="4" a="1"/>
  <c r="B67" i="4" a="1"/>
  <c r="B136" i="4" a="1"/>
  <c r="B172" i="4" a="1"/>
  <c r="B186" i="4" a="1"/>
  <c r="B219" i="4" a="1"/>
  <c r="B182" i="4" a="1"/>
  <c r="B100" i="4" a="1"/>
  <c r="B139" i="4" a="1"/>
  <c r="W15" i="4" a="1"/>
  <c r="B133" i="4" a="1"/>
  <c r="B65" i="4" a="1"/>
  <c r="B132" i="4" a="1"/>
  <c r="B177" i="4" a="1"/>
  <c r="B102" i="4" a="1"/>
  <c r="B157" i="4" a="1"/>
  <c r="B203" i="4" a="1"/>
  <c r="B85" i="4" a="1"/>
  <c r="B105" i="4" a="1"/>
  <c r="B84" i="4" a="1"/>
  <c r="B178" i="4" a="1"/>
  <c r="B217" i="4" a="1"/>
  <c r="B123" i="4" a="1"/>
  <c r="B169" i="4" a="1"/>
  <c r="B98" i="4" a="1"/>
  <c r="B183" i="4" a="1"/>
  <c r="B74" i="4" a="1"/>
  <c r="B31" i="4" a="1"/>
  <c r="B24" i="4" a="1"/>
  <c r="B103" i="4" a="1"/>
  <c r="B86" i="4" a="1"/>
  <c r="B156" i="4" a="1"/>
  <c r="B66" i="4" a="1"/>
  <c r="B89" i="4" a="1"/>
  <c r="B126" i="4" a="1"/>
  <c r="B175" i="4" a="1"/>
  <c r="B202" i="4" a="1"/>
  <c r="B96" i="4" a="1"/>
  <c r="B115" i="4" a="1"/>
  <c r="B71" i="4" a="1"/>
  <c r="B70" i="4" a="1"/>
  <c r="B144" i="4" a="1"/>
  <c r="B55" i="4" a="1"/>
  <c r="B138" i="4" a="1"/>
  <c r="B15" i="4" a="1"/>
  <c r="B48" i="4" a="1"/>
  <c r="B189" i="4" a="1"/>
  <c r="B215" i="4" a="1"/>
  <c r="B124" i="4" a="1"/>
  <c r="B180" i="4" a="1"/>
  <c r="B53" i="4" a="1"/>
  <c r="B170" i="4" a="1"/>
  <c r="B190" i="4" a="1"/>
  <c r="B44" i="4" a="1"/>
  <c r="B166" i="4" a="1"/>
  <c r="B134" i="4" a="1"/>
  <c r="B38" i="4" a="1"/>
  <c r="B214" i="4" a="1"/>
  <c r="B87" i="4" a="1"/>
  <c r="B163" i="4" a="1"/>
  <c r="B204" i="4" a="1"/>
  <c r="B68" i="4" a="1"/>
  <c r="B111" i="4" a="1"/>
  <c r="B78" i="4" a="1"/>
  <c r="B101" i="4" a="1"/>
  <c r="B19" i="4" a="1"/>
  <c r="B25" i="4" a="1"/>
  <c r="B171" i="4" a="1"/>
  <c r="B146" i="4" a="1"/>
  <c r="B216" i="4" a="1"/>
  <c r="B83" i="4" a="1"/>
  <c r="B95" i="4" a="1"/>
  <c r="B34" i="4" a="1"/>
  <c r="B50" i="4" a="1"/>
  <c r="B90" i="4" a="1"/>
  <c r="B161" i="4" a="1"/>
  <c r="B16" i="4" a="1"/>
  <c r="B59" i="4" a="1"/>
  <c r="B185" i="4" a="1"/>
  <c r="B17" i="4" a="1"/>
  <c r="B131" i="4" a="1"/>
  <c r="B121" i="4" a="1"/>
  <c r="B22" i="4" a="1"/>
  <c r="B91" i="4" a="1"/>
  <c r="B79" i="4" a="1"/>
  <c r="B58" i="4" a="1"/>
  <c r="B141" i="4" a="1"/>
  <c r="B206" i="4" a="1"/>
  <c r="B73" i="4" a="1"/>
  <c r="B64" i="4" a="1"/>
  <c r="B37" i="4" a="1"/>
  <c r="B82" i="4" a="1"/>
  <c r="B110" i="4" a="1"/>
  <c r="B209" i="4" a="1"/>
  <c r="B140" i="4" a="1"/>
  <c r="B23" i="4" a="1"/>
  <c r="B153" i="4" a="1"/>
  <c r="B149" i="4" a="1"/>
  <c r="B62" i="4" a="1"/>
  <c r="B181" i="4" a="1"/>
  <c r="B99" i="4" a="1"/>
  <c r="B104" i="4" a="1"/>
  <c r="B120" i="4" a="1"/>
  <c r="B210" i="4" a="1"/>
  <c r="B47" i="4" a="1"/>
  <c r="B117" i="4" a="1"/>
  <c r="B63" i="4" a="1"/>
  <c r="B165" i="4" a="1"/>
  <c r="B75" i="4" a="1"/>
  <c r="B72" i="4" a="1"/>
  <c r="B18" i="4" a="1"/>
  <c r="B207" i="4" a="1"/>
  <c r="B94" i="4" a="1"/>
  <c r="B155" i="4" a="1"/>
  <c r="B69" i="4" a="1"/>
  <c r="B81" i="4" a="1"/>
  <c r="B127" i="4" a="1"/>
  <c r="B20" i="4" a="1"/>
  <c r="B211" i="4" a="1"/>
  <c r="B191" i="4" a="1"/>
  <c r="B187" i="4" a="1"/>
  <c r="B97" i="4" a="1"/>
  <c r="B135" i="4" a="1"/>
  <c r="B125" i="4" a="1"/>
  <c r="B137" i="4" a="1"/>
  <c r="B188" i="4" a="1"/>
  <c r="B208" i="4" a="1"/>
  <c r="B160" i="4" a="1"/>
  <c r="B107" i="4" a="1"/>
  <c r="B56" i="4" a="1"/>
  <c r="B80" i="4" a="1"/>
  <c r="B30" i="4" a="1"/>
  <c r="B113" i="4" a="1"/>
  <c r="B35" i="4" a="1"/>
  <c r="B49" i="4" a="1"/>
  <c r="B40" i="4" a="1"/>
  <c r="Z15" i="4" a="1"/>
  <c r="B88" i="4" a="1"/>
  <c r="B43" i="4" a="1"/>
  <c r="B92" i="4" a="1"/>
  <c r="B164" i="4" a="1"/>
  <c r="B173" i="4" a="1"/>
  <c r="B61" i="4" a="1"/>
  <c r="B118" i="4" a="1"/>
  <c r="B142" i="4" a="1"/>
  <c r="B174" i="4" a="1"/>
  <c r="B179" i="4" a="1"/>
  <c r="B27" i="4" a="1"/>
  <c r="B116" i="4" a="1"/>
  <c r="B29" i="4" a="1"/>
  <c r="B41" i="4" a="1"/>
  <c r="B152" i="4" a="1"/>
  <c r="B212" i="4" a="1"/>
  <c r="B109" i="4" a="1"/>
  <c r="B154" i="4" a="1"/>
  <c r="B26" i="4" a="1"/>
  <c r="B150" i="4" a="1"/>
  <c r="B76" i="4" a="1"/>
  <c r="B162" i="4" a="1"/>
  <c r="B54" i="4" a="1"/>
  <c r="B28" i="4" a="1"/>
  <c r="B45" i="4" a="1"/>
  <c r="B108" i="4" a="1"/>
  <c r="B36" i="4" a="1"/>
  <c r="B148" i="4" a="1"/>
  <c r="B130" i="4" a="1"/>
  <c r="B39" i="4" a="1"/>
  <c r="B213" i="4" a="1"/>
  <c r="B33" i="4" a="1"/>
  <c r="B176" i="4" a="1"/>
  <c r="B112" i="4" a="1"/>
  <c r="B52" i="4" a="1"/>
  <c r="B60" i="4" a="1"/>
  <c r="B205" i="4" a="1"/>
  <c r="B128" i="4" a="1"/>
  <c r="B145" i="4" a="1"/>
  <c r="B46" i="4" a="1"/>
  <c r="B129" i="4" a="1"/>
  <c r="B93" i="4" a="1"/>
  <c r="B114" i="4" a="1"/>
  <c r="B147" i="4" a="1"/>
  <c r="B158" i="4" a="1"/>
  <c r="B143" i="4" a="1"/>
  <c r="B151" i="4" a="1"/>
  <c r="B51" i="4" a="1"/>
  <c r="B159" i="4" a="1"/>
  <c r="B57" i="4" a="1"/>
  <c r="B167" i="4" a="1"/>
  <c r="B168" i="4" a="1"/>
  <c r="B106" i="4" a="1"/>
  <c r="B32" i="4" a="1"/>
  <c r="B42" i="4" a="1"/>
  <c r="B77" i="4" a="1"/>
  <c r="B21" i="4" a="1"/>
  <c r="B74" i="4" l="1"/>
  <c r="B218" i="4"/>
  <c r="B154" i="4"/>
  <c r="B149" i="4"/>
  <c r="B88" i="4"/>
  <c r="B128" i="4"/>
  <c r="B138" i="4"/>
  <c r="B168" i="4"/>
  <c r="B77" i="4"/>
  <c r="B44" i="4"/>
  <c r="B161" i="4"/>
  <c r="B131" i="4"/>
  <c r="B175" i="4"/>
  <c r="B40" i="4"/>
  <c r="B115" i="4"/>
  <c r="B169" i="4"/>
  <c r="W15" i="4"/>
  <c r="B190" i="4"/>
  <c r="B215" i="4"/>
  <c r="B15" i="4"/>
  <c r="B119" i="4"/>
  <c r="B16" i="4"/>
  <c r="B96" i="4"/>
  <c r="B36" i="4"/>
  <c r="B171" i="4"/>
  <c r="B52" i="4"/>
  <c r="B56" i="4"/>
  <c r="B104" i="4"/>
  <c r="B47" i="4"/>
  <c r="B145" i="4"/>
  <c r="B25" i="4"/>
  <c r="B76" i="4"/>
  <c r="B160" i="4"/>
  <c r="B55" i="4"/>
  <c r="B93" i="4"/>
  <c r="B102" i="4"/>
  <c r="B65" i="4"/>
  <c r="B106" i="4"/>
  <c r="B35" i="4"/>
  <c r="B124" i="4"/>
  <c r="B157" i="4"/>
  <c r="B60" i="4"/>
  <c r="B100" i="4"/>
  <c r="B212" i="4"/>
  <c r="B85" i="4"/>
  <c r="B27" i="4"/>
  <c r="B139" i="4"/>
  <c r="B153" i="4"/>
  <c r="B217" i="4"/>
  <c r="B129" i="4"/>
  <c r="B144" i="4"/>
  <c r="B54" i="4"/>
  <c r="B177" i="4"/>
  <c r="B116" i="4"/>
  <c r="B204" i="4"/>
  <c r="B134" i="4"/>
  <c r="B18" i="4"/>
  <c r="B89" i="4"/>
  <c r="B130" i="4"/>
  <c r="B98" i="4"/>
  <c r="B75" i="4"/>
  <c r="B159" i="4"/>
  <c r="B33" i="4"/>
  <c r="B213" i="4"/>
  <c r="B187" i="4"/>
  <c r="B66" i="4"/>
  <c r="B19" i="4"/>
  <c r="B86" i="4"/>
  <c r="B46" i="4"/>
  <c r="B57" i="4"/>
  <c r="B24" i="4"/>
  <c r="B151" i="4"/>
  <c r="B156" i="4"/>
  <c r="B166" i="4"/>
  <c r="B114" i="4"/>
  <c r="B91" i="4"/>
  <c r="B32" i="4"/>
  <c r="B109" i="4"/>
  <c r="B162" i="4"/>
  <c r="B186" i="4"/>
  <c r="B181" i="4"/>
  <c r="B108" i="4"/>
  <c r="B90" i="4"/>
  <c r="B203" i="4"/>
  <c r="B207" i="4"/>
  <c r="B83" i="4"/>
  <c r="B101" i="4"/>
  <c r="B112" i="4"/>
  <c r="B135" i="4"/>
  <c r="B113" i="4"/>
  <c r="B105" i="4"/>
  <c r="B68" i="4"/>
  <c r="B82" i="4"/>
  <c r="B146" i="4"/>
  <c r="B61" i="4"/>
  <c r="B62" i="4"/>
  <c r="B148" i="4"/>
  <c r="B179" i="4"/>
  <c r="B120" i="4"/>
  <c r="B99" i="4"/>
  <c r="B107" i="4"/>
  <c r="B191" i="4"/>
  <c r="B58" i="4"/>
  <c r="B73" i="4"/>
  <c r="B211" i="4"/>
  <c r="B39" i="4"/>
  <c r="B173" i="4"/>
  <c r="B164" i="4"/>
  <c r="B180" i="4"/>
  <c r="B41" i="4"/>
  <c r="B64" i="4"/>
  <c r="B48" i="4"/>
  <c r="B45" i="4"/>
  <c r="B22" i="4"/>
  <c r="B170" i="4"/>
  <c r="B87" i="4"/>
  <c r="B202" i="4"/>
  <c r="B152" i="4"/>
  <c r="B210" i="4"/>
  <c r="B142" i="4"/>
  <c r="B17" i="4"/>
  <c r="B189" i="4"/>
  <c r="B183" i="4"/>
  <c r="B176" i="4"/>
  <c r="B70" i="4"/>
  <c r="B143" i="4"/>
  <c r="B81" i="4"/>
  <c r="B127" i="4"/>
  <c r="B123" i="4"/>
  <c r="B29" i="4"/>
  <c r="B137" i="4"/>
  <c r="B150" i="4"/>
  <c r="B121" i="4"/>
  <c r="B59" i="4"/>
  <c r="B206"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9" i="4"/>
  <c r="B78" i="4"/>
  <c r="B141" i="4"/>
  <c r="B185" i="4"/>
  <c r="B72" i="4"/>
  <c r="B216" i="4"/>
  <c r="B28" i="4"/>
  <c r="B111" i="4"/>
  <c r="B37" i="4"/>
  <c r="B118" i="4"/>
  <c r="B136" i="4"/>
  <c r="B208" i="4"/>
  <c r="B69" i="4"/>
  <c r="B174" i="4"/>
  <c r="B158" i="4"/>
  <c r="B63" i="4"/>
  <c r="B205" i="4"/>
  <c r="B133" i="4"/>
  <c r="B167" i="4"/>
  <c r="B49" i="4"/>
  <c r="B209" i="4"/>
  <c r="B132" i="4"/>
  <c r="B214"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<sst xmlns="http://schemas.openxmlformats.org/spreadsheetml/2006/main" count="1818" uniqueCount="656">
  <si>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</si>
  <si>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</si>
  <si>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</si>
  <si>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</si>
  <si>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</si>
  <si>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</si>
  <si>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</si>
  <si>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</si>
  <si>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</si>
  <si>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</si>
  <si>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</si>
  <si>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</si>
  <si>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</si>
  <si>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</si>
  <si>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</si>
  <si>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</si>
  <si>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</si>
  <si>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</si>
  <si>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</si>
  <si>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</si>
  <si>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</si>
  <si>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</si>
  <si>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</si>
  <si>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</si>
  <si>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</si>
  <si>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</si>
  <si>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</si>
  <si>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</si>
  <si>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</si>
  <si>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</si>
  <si>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</si>
  <si>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</si>
  <si>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</si>
  <si>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</si>
  <si>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</si>
  <si>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</si>
  <si>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</si>
  <si>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</si>
  <si>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</si>
  <si>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</si>
  <si>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</si>
  <si>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</si>
  <si>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</si>
  <si>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</si>
  <si>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</si>
  <si>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</si>
  <si>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</si>
  <si>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</si>
  <si>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</si>
  <si>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</si>
  <si>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</si>
  <si>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</si>
  <si>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</si>
  <si>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</si>
  <si>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</si>
  <si>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</si>
  <si>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</si>
  <si>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</si>
  <si>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</si>
  <si>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</si>
  <si>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</si>
  <si>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</si>
  <si>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</si>
  <si>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</si>
  <si>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</si>
  <si>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</si>
  <si>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</si>
  <si>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</si>
  <si>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</si>
  <si>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</si>
  <si>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</si>
  <si>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</si>
  <si>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</si>
  <si>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</si>
  <si>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</si>
  <si>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</si>
  <si>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</si>
  <si>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</si>
  <si>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</si>
  <si>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</si>
  <si>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</si>
  <si>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</si>
  <si>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</si>
  <si>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</si>
  <si>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</si>
  <si>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</si>
  <si>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</si>
  <si>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</si>
  <si>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</si>
  <si>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</si>
  <si>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</si>
  <si>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</si>
  <si>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</si>
  <si>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</si>
  <si>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</si>
  <si>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</si>
  <si>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</si>
  <si>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</si>
  <si>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</si>
  <si>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</si>
  <si>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</si>
  <si>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</si>
  <si>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</si>
  <si>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</si>
  <si>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</si>
  <si>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</si>
  <si>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</si>
  <si>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</si>
  <si>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</si>
  <si>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</si>
  <si>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</si>
  <si>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</si>
  <si>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</si>
  <si>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</si>
  <si>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</si>
  <si>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</si>
  <si>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</si>
  <si>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</si>
  <si>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</si>
  <si>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</si>
  <si>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</si>
  <si>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</si>
  <si>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</si>
  <si>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</si>
  <si>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</si>
  <si>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</si>
  <si>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</si>
  <si>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</si>
  <si>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</si>
  <si>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</si>
  <si>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</si>
  <si>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</si>
  <si>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</si>
  <si>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</si>
  <si>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</si>
  <si>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</si>
  <si>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</si>
  <si>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</si>
  <si>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</si>
  <si>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</si>
  <si>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</si>
  <si>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</si>
  <si>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</si>
  <si>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</si>
  <si>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</si>
  <si>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</si>
  <si>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</si>
  <si>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</si>
  <si>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</si>
  <si>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</si>
  <si>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</si>
  <si>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</si>
  <si>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</si>
  <si>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</si>
  <si>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</si>
  <si>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</si>
  <si>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</si>
  <si>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</si>
  <si>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</si>
  <si>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</si>
  <si>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</si>
  <si>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</si>
  <si>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</si>
  <si>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</si>
  <si>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</si>
  <si>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</si>
  <si>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</si>
  <si>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</si>
  <si>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</si>
  <si>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</si>
  <si>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</si>
  <si>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</si>
  <si>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</si>
  <si>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</si>
  <si>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</si>
  <si>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</si>
  <si>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</si>
  <si>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</si>
  <si>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</si>
  <si>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</si>
  <si>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</si>
  <si>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</si>
  <si>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</si>
  <si>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</si>
  <si>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</si>
  <si>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</si>
  <si>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</si>
  <si>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</si>
  <si>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</si>
  <si>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</si>
  <si>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</si>
  <si>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</si>
  <si>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</si>
  <si>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</si>
  <si>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</si>
  <si>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</si>
  <si>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</si>
  <si>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</si>
  <si>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</si>
  <si>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</si>
  <si>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</si>
  <si>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</si>
  <si>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</si>
  <si>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</si>
  <si>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</si>
  <si>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</si>
  <si>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</si>
  <si>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</si>
  <si>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</si>
  <si>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</si>
  <si>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</si>
  <si>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</si>
  <si>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</si>
  <si>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</si>
  <si>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</si>
  <si>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</si>
  <si>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</si>
  <si>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</si>
  <si>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</si>
  <si>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</si>
  <si>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</si>
  <si>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</si>
  <si>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</si>
  <si>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</si>
  <si>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</si>
  <si>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</si>
  <si>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</si>
  <si>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</si>
  <si>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</si>
  <si>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</si>
  <si>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</si>
  <si>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</si>
  <si>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</si>
  <si>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</si>
  <si>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</si>
  <si>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</si>
  <si>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</si>
  <si>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</si>
  <si>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</si>
  <si>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</si>
  <si>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</si>
  <si>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</si>
  <si>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</si>
  <si>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</si>
  <si>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</si>
  <si>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</si>
  <si>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</si>
  <si>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</si>
  <si>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</si>
  <si>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</si>
  <si>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</si>
  <si>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</si>
  <si>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</si>
  <si>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</si>
  <si>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</si>
  <si>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</si>
  <si>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</si>
  <si>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</si>
  <si>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</si>
  <si>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</si>
  <si>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</si>
  <si>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</si>
  <si>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</si>
  <si>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</si>
  <si>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</si>
  <si>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</si>
  <si>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</si>
  <si>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</si>
  <si>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</si>
  <si>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</si>
  <si>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</si>
  <si>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</si>
  <si>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</si>
  <si>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</si>
  <si>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</si>
  <si>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</si>
  <si>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</si>
  <si>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</si>
  <si>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</si>
  <si>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</si>
  <si>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</si>
  <si>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</si>
  <si>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</si>
  <si>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</si>
  <si>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</si>
  <si>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</si>
  <si>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</si>
  <si>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</si>
  <si>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</si>
  <si>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</si>
  <si>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</si>
  <si>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</si>
  <si>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</si>
  <si>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</si>
  <si>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</si>
  <si>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</si>
  <si>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</si>
  <si>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</si>
  <si>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</si>
  <si>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</si>
  <si>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</si>
  <si>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</si>
  <si>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</si>
  <si>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</si>
  <si>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</si>
  <si>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</si>
  <si>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</si>
  <si>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</si>
  <si>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</si>
  <si>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</si>
  <si>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</si>
  <si>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</si>
  <si>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</si>
  <si>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</si>
  <si>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</si>
  <si>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</si>
  <si>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</si>
  <si>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</si>
  <si>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</si>
  <si>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</si>
  <si>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</si>
  <si>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</si>
  <si>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</si>
  <si>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</si>
  <si>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</si>
  <si>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</si>
  <si>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</si>
  <si>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</si>
  <si>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</si>
  <si>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</si>
  <si>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</si>
  <si>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</si>
  <si>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</si>
  <si>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</si>
  <si>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</si>
  <si>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</si>
  <si>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</si>
  <si>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</si>
  <si>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</si>
  <si>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</si>
  <si>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</si>
  <si>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</si>
  <si>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</si>
  <si>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</si>
  <si>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</si>
  <si>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</si>
  <si>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</si>
  <si>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</si>
  <si>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</si>
  <si>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</si>
  <si>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</si>
  <si>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</si>
  <si>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</si>
  <si>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</si>
  <si>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</si>
  <si>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</si>
  <si>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</si>
  <si>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</si>
  <si>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</si>
  <si>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</si>
  <si>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</si>
  <si>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</si>
  <si>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</si>
  <si>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</si>
  <si>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</si>
  <si>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</si>
  <si>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</si>
  <si>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</si>
  <si>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</si>
  <si>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</si>
  <si>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</si>
  <si>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</si>
  <si>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</si>
  <si>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</si>
  <si>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</si>
  <si>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</si>
  <si>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</si>
  <si>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</si>
  <si>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</si>
  <si>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</si>
  <si>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</si>
  <si>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</si>
  <si>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</si>
  <si>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</si>
  <si>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</si>
  <si>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</si>
  <si>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</si>
  <si>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</si>
  <si>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</si>
  <si>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</si>
  <si>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</si>
  <si>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</si>
  <si>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</si>
  <si>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</si>
  <si>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</si>
  <si>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</si>
  <si>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</si>
  <si>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</si>
  <si>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</si>
  <si>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</si>
  <si>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</si>
  <si>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</si>
  <si>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</si>
  <si>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</si>
  <si>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</si>
  <si>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</si>
  <si>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</si>
  <si>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</si>
  <si>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</si>
  <si>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</si>
  <si>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</si>
  <si>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</si>
  <si>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</si>
  <si>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</si>
  <si>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</si>
  <si>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</si>
  <si>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</si>
  <si>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</si>
  <si>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</si>
  <si>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</si>
  <si>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</si>
  <si>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</si>
  <si>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</si>
  <si>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</si>
  <si>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</si>
  <si>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</si>
  <si>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</si>
  <si>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</si>
  <si>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</si>
  <si>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</si>
  <si>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</si>
  <si>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</si>
  <si>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</si>
  <si>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</si>
  <si>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</si>
  <si>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</si>
  <si>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</si>
  <si>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</si>
  <si>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</si>
  <si>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</si>
  <si>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</si>
  <si>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</si>
  <si>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</si>
  <si>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</si>
  <si>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</si>
  <si>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</si>
  <si>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</si>
  <si>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</si>
  <si>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</si>
  <si>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</si>
  <si>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</si>
  <si>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</si>
  <si>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</si>
  <si>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</si>
  <si>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</si>
  <si>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</si>
  <si>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</si>
  <si>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</si>
  <si>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</si>
  <si>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</si>
  <si>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</si>
  <si>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</si>
  <si>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</si>
  <si>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</si>
  <si>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</si>
  <si>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</si>
  <si>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</si>
  <si>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</si>
  <si>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</si>
  <si>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</si>
  <si>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</si>
  <si>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</si>
  <si>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</si>
  <si>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</si>
  <si>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</si>
  <si>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</si>
  <si>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</si>
  <si>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</si>
  <si>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</si>
  <si>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</si>
  <si>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</si>
  <si>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</si>
  <si>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</si>
  <si>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</si>
  <si>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</si>
  <si>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</si>
  <si>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</si>
  <si>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</si>
  <si>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</si>
  <si>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</si>
  <si>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</si>
  <si>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</si>
  <si>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</si>
  <si>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</si>
  <si>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</si>
  <si>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</si>
  <si>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</si>
  <si>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</si>
  <si>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</si>
  <si>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</si>
  <si>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</si>
  <si>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</si>
  <si>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</si>
  <si>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</si>
  <si>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</si>
  <si>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</si>
  <si>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</si>
  <si>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</si>
  <si>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</si>
  <si>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</si>
  <si>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</si>
  <si>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</si>
  <si>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</si>
  <si>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</si>
  <si>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</si>
  <si>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</si>
  <si>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</si>
  <si>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</si>
  <si>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</si>
  <si>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</si>
  <si>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</si>
  <si>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</si>
  <si>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</si>
  <si>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</si>
  <si>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</si>
  <si>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</si>
  <si>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</si>
  <si>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</si>
  <si>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</si>
  <si>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</si>
  <si>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</si>
  <si>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</si>
  <si>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</si>
  <si>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</si>
  <si>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</si>
  <si>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</si>
  <si>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</si>
  <si>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</si>
  <si>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</si>
  <si>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</si>
  <si>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</si>
  <si>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</si>
  <si>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</si>
  <si>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</si>
  <si>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</si>
  <si>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</si>
  <si>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</si>
  <si>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</si>
  <si>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</si>
  <si>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</si>
  <si>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</si>
  <si>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</si>
  <si>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</si>
  <si>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</si>
  <si>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</si>
  <si>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</si>
  <si>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</si>
  <si>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</si>
  <si>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</si>
  <si>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</si>
  <si>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</si>
  <si>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</si>
  <si>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</si>
  <si>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</si>
  <si>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</si>
  <si>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</si>
  <si>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</si>
  <si>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</si>
  <si>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</si>
  <si>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</si>
  <si>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</si>
  <si>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</si>
  <si>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</si>
  <si>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</si>
  <si>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</si>
  <si>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</si>
  <si>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</si>
  <si>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</si>
  <si>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</si>
  <si>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</si>
  <si>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</si>
  <si>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</si>
  <si>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</si>
  <si>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</si>
  <si>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</si>
  <si>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</si>
  <si>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</si>
  <si>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</si>
  <si>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</si>
  <si>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</si>
  <si>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</si>
  <si>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</si>
  <si>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</si>
  <si>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</si>
  <si>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</si>
  <si>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</si>
  <si>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</si>
  <si>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</si>
  <si>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</si>
  <si>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</si>
  <si>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</si>
  <si>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</si>
  <si>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</si>
  <si>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</si>
  <si>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</si>
  <si>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</si>
  <si>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</si>
  <si>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</si>
  <si>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</si>
  <si>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</si>
  <si>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</si>
  <si>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</si>
  <si>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</si>
  <si>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</si>
  <si>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</si>
  <si>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</si>
  <si>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</si>
  <si>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</si>
  <si>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</si>
  <si>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</si>
  <si>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</si>
  <si>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</si>
  <si>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</si>
  <si>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</si>
  <si>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</si>
  <si>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</si>
  <si>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</si>
  <si>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</si>
  <si>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</si>
  <si>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</si>
  <si>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</si>
  <si>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</si>
  <si>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</si>
  <si>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</si>
  <si>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</si>
  <si>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</si>
  <si>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</si>
  <si>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</si>
  <si>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</si>
  <si>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</si>
  <si>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</si>
  <si>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</si>
  <si>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</si>
  <si>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</si>
  <si>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</si>
  <si>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</si>
  <si>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</si>
  <si>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</si>
  <si>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</si>
  <si>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Test "not-delimited" files including not displaying the whole file, including Mac line endings</t>
  </si>
  <si>
    <t>Review and update documentation, it's got out-of-date for encoding arguments for both CSVRead and CSVWrite.</t>
  </si>
  <si>
    <t>File has no BOM</t>
  </si>
  <si>
    <t>Changes on Test sheet.</t>
  </si>
  <si>
    <t>Ran MZTools &gt; Clean Project.</t>
  </si>
  <si>
    <t>Ran AmendVBA</t>
  </si>
  <si>
    <t>Rewrote ShowTextFile to work for files with Mac line endings.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</si>
</sst>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38" fontId="7" fillId="7" borderId="5" xfId="0" applyNumberFormat="1" applyFont="1" applyFill="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0" totalsRowShown="0" dataDxfId="112" tableBorderDxfId="111">
  <autoFilter ref="B14:U220" xr:uid="{AA7B04EB-66A0-4341-9771-1FD43653C50C}"/>
  <sortState xmlns:xlrd2="http://schemas.microsoft.com/office/spreadsheetml/2017/richdata2" ref="B15:U220">
    <sortCondition ref="C14:C220"/>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598</v>
      </c>
    </row>
    <row r="3" spans="1:14" x14ac:dyDescent="0.45">
      <c r="B3" s="3" t="s">
        <v>0</v>
      </c>
    </row>
    <row r="4" spans="1:14" x14ac:dyDescent="0.45">
      <c r="B4" s="4" t="s">
        <v>2</v>
      </c>
      <c r="C4" s="4"/>
    </row>
    <row r="5" spans="1:14" x14ac:dyDescent="0.45">
      <c r="B5" s="8" t="s">
        <v>245</v>
      </c>
      <c r="C5" s="8"/>
    </row>
    <row r="6" spans="1:14" x14ac:dyDescent="0.45">
      <c r="B6" s="7" t="s">
        <v>5</v>
      </c>
      <c r="C6" s="7"/>
    </row>
    <row r="7" spans="1:14" x14ac:dyDescent="0.45">
      <c r="B7" s="6" t="s">
        <v>3</v>
      </c>
      <c r="C7" s="6"/>
    </row>
    <row r="8" spans="1:14" x14ac:dyDescent="0.45">
      <c r="B8" s="62" t="s">
        <v>244</v>
      </c>
      <c r="C8" s="62"/>
    </row>
    <row r="9" spans="1:14" x14ac:dyDescent="0.45">
      <c r="B9" s="61" t="s">
        <v>356</v>
      </c>
      <c r="C9" s="61"/>
    </row>
    <row r="10" spans="1:14" x14ac:dyDescent="0.45">
      <c r="C10" s="5"/>
      <c r="M10" s="3" t="s">
        <v>6</v>
      </c>
    </row>
    <row r="11" spans="1:14" x14ac:dyDescent="0.45">
      <c r="B11" s="2" t="s">
        <v>7</v>
      </c>
      <c r="E11" s="3" t="s">
        <v>8</v>
      </c>
      <c r="G11" s="2" t="s">
        <v>601</v>
      </c>
      <c r="M11" s="10" t="b">
        <f ca="1">AND(ROWS(B13:C52)=ROWS(_xlfn.ANCHORARRAY(G13)),COLUMNS(B13:C52)=COLUMNS(_xlfn.ANCHORARRAY(G13)),AND(_xlfn.ANCHORARRAY(M13)))</f>
        <v>1</v>
      </c>
    </row>
    <row r="12" spans="1:14" x14ac:dyDescent="0.45">
      <c r="G12" s="2" t="s">
        <v>600</v>
      </c>
      <c r="J12" s="2" t="s">
        <v>599</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str">
        <f ca="1"/>
        <v/>
      </c>
      <c r="G27" s="78" t="str">
        <f ca="1"/>
        <v/>
      </c>
      <c r="H27" s="78" t="str">
        <f ca="1"/>
        <v>#UNKNOWN!</v>
      </c>
      <c r="J27" s="78" t="str">
        <f ca="1"/>
        <v/>
      </c>
      <c r="K27" s="78" t="str">
        <f ca="1"/>
        <v/>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603</v>
      </c>
    </row>
    <row r="3" spans="2:21" x14ac:dyDescent="0.45">
      <c r="B3" s="3" t="s">
        <v>602</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7" t="s">
        <v>390</v>
      </c>
      <c r="C6" s="77" t="s">
        <v>391</v>
      </c>
      <c r="D6" s="77" t="s">
        <v>392</v>
      </c>
      <c r="E6" s="77" t="s">
        <v>393</v>
      </c>
      <c r="F6" s="77" t="s">
        <v>394</v>
      </c>
      <c r="G6" s="77" t="s">
        <v>395</v>
      </c>
      <c r="H6" s="77" t="s">
        <v>396</v>
      </c>
      <c r="I6" s="77" t="s">
        <v>397</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392</v>
      </c>
      <c r="L7" s="9" t="s">
        <v>227</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51</v>
      </c>
      <c r="C8" s="77">
        <v>44432.534178240741</v>
      </c>
      <c r="D8" s="77">
        <v>44432.534178240741</v>
      </c>
      <c r="E8" s="77">
        <v>44432.534178240741</v>
      </c>
      <c r="F8" s="77">
        <v>44432.534178240741</v>
      </c>
      <c r="G8" s="77">
        <v>44432.534178240741</v>
      </c>
      <c r="H8" s="77">
        <v>44432.534178240741</v>
      </c>
      <c r="I8" s="77">
        <v>44432.534178240741</v>
      </c>
      <c r="K8" s="9" t="s">
        <v>393</v>
      </c>
      <c r="L8" s="9" t="s">
        <v>236</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394</v>
      </c>
      <c r="L9" s="76" t="s">
        <v>398</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395</v>
      </c>
      <c r="L10" s="9" t="s">
        <v>240</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229</v>
      </c>
      <c r="D11" s="77" t="s">
        <v>229</v>
      </c>
      <c r="E11" s="77" t="s">
        <v>229</v>
      </c>
      <c r="F11" s="77" t="s">
        <v>229</v>
      </c>
      <c r="G11" s="77" t="s">
        <v>229</v>
      </c>
      <c r="H11" s="77" t="s">
        <v>229</v>
      </c>
      <c r="I11" s="77" t="s">
        <v>229</v>
      </c>
      <c r="K11" s="9" t="s">
        <v>396</v>
      </c>
      <c r="L11" s="9" t="s">
        <v>241</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313</v>
      </c>
      <c r="D12" s="77" t="s">
        <v>313</v>
      </c>
      <c r="E12" s="77" t="s">
        <v>313</v>
      </c>
      <c r="F12" s="77" t="s">
        <v>313</v>
      </c>
      <c r="G12" s="77" t="s">
        <v>313</v>
      </c>
      <c r="H12" s="77" t="s">
        <v>313</v>
      </c>
      <c r="I12" s="77" t="s">
        <v>313</v>
      </c>
      <c r="K12" s="9" t="s">
        <v>397</v>
      </c>
      <c r="L12" s="76" t="s">
        <v>399</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230</v>
      </c>
      <c r="D13" s="77" t="s">
        <v>230</v>
      </c>
      <c r="E13" s="77" t="s">
        <v>230</v>
      </c>
      <c r="F13" s="77" t="s">
        <v>230</v>
      </c>
      <c r="G13" s="77" t="s">
        <v>230</v>
      </c>
      <c r="H13" s="77" t="s">
        <v>230</v>
      </c>
      <c r="I13" s="77" t="s">
        <v>230</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232</v>
      </c>
      <c r="D14" s="77" t="s">
        <v>232</v>
      </c>
      <c r="E14" s="77" t="s">
        <v>232</v>
      </c>
      <c r="F14" s="77" t="s">
        <v>232</v>
      </c>
      <c r="G14" s="77" t="s">
        <v>232</v>
      </c>
      <c r="H14" s="77" t="s">
        <v>232</v>
      </c>
      <c r="I14" s="77" t="s">
        <v>232</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231</v>
      </c>
      <c r="D15" s="77" t="s">
        <v>231</v>
      </c>
      <c r="E15" s="77" t="s">
        <v>231</v>
      </c>
      <c r="F15" s="77" t="s">
        <v>231</v>
      </c>
      <c r="G15" s="77" t="s">
        <v>231</v>
      </c>
      <c r="H15" s="77" t="s">
        <v>231</v>
      </c>
      <c r="I15" s="77" t="s">
        <v>231</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235</v>
      </c>
      <c r="D16" s="77" t="s">
        <v>235</v>
      </c>
      <c r="E16" s="77" t="s">
        <v>235</v>
      </c>
      <c r="F16" s="77" t="s">
        <v>235</v>
      </c>
      <c r="G16" s="77" t="s">
        <v>235</v>
      </c>
      <c r="H16" s="77" t="s">
        <v>235</v>
      </c>
      <c r="I16" s="77" t="s">
        <v>235</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355</v>
      </c>
      <c r="D17" s="77" t="s">
        <v>355</v>
      </c>
      <c r="E17" s="77" t="s">
        <v>355</v>
      </c>
      <c r="F17" s="77" t="s">
        <v>355</v>
      </c>
      <c r="G17" s="77" t="s">
        <v>355</v>
      </c>
      <c r="H17" s="77" t="s">
        <v>355</v>
      </c>
      <c r="I17" s="77" t="s">
        <v>355</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0"/>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11.46484375" bestFit="1" customWidth="1"/>
    <col min="26" max="26" width="9.86328125" bestFit="1" customWidth="1"/>
    <col min="27" max="27" width="4.6640625" bestFit="1" customWidth="1"/>
    <col min="28" max="29" width="4.59765625"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583</v>
      </c>
      <c r="C1" s="12"/>
    </row>
    <row r="2" spans="2:41" x14ac:dyDescent="0.45">
      <c r="B2" s="37" t="s">
        <v>114</v>
      </c>
      <c r="C2" t="str" cm="1">
        <f t="array" aca="1" ref="C2" ca="1">TestFolder()</f>
        <v>C:\Projects\VBA-CSV\testfiles\</v>
      </c>
    </row>
    <row r="3" spans="2:41" x14ac:dyDescent="0.45">
      <c r="B3" s="37" t="s">
        <v>1</v>
      </c>
      <c r="C3" t="str" cm="1">
        <f t="array" aca="1" ref="C3" ca="1">IF(OR(LEFT(INDEX(Tests[FileName],RowNo),4)="http",ISNUMBER(SEARCH(",",INDEX(Tests[FileName],RowNo)))),INDEX(Tests[FileName],RowNo),Folder&amp;INDEX(Tests[FileName],RowNo))</f>
        <v>C:\Projects\VBA-CSV\testfiles\test_mac_line_endings.csv</v>
      </c>
      <c r="I3" s="60" t="s">
        <v>352</v>
      </c>
      <c r="J3" s="54" t="b">
        <v>0</v>
      </c>
    </row>
    <row r="4" spans="2:41" x14ac:dyDescent="0.45">
      <c r="B4" s="37" t="s">
        <v>618</v>
      </c>
      <c r="C4" s="54">
        <v>187</v>
      </c>
      <c r="I4" s="37" t="s">
        <v>264</v>
      </c>
      <c r="J4">
        <v>185</v>
      </c>
      <c r="AF4" s="36"/>
      <c r="AG4" s="36"/>
      <c r="AH4" s="36"/>
    </row>
    <row r="5" spans="2:41" x14ac:dyDescent="0.45">
      <c r="B5" s="37" t="s">
        <v>262</v>
      </c>
      <c r="C5">
        <f ca="1">MATCH(TestNo,Tests[TestNo],0)</f>
        <v>187</v>
      </c>
      <c r="I5" s="37" t="s">
        <v>265</v>
      </c>
      <c r="J5">
        <v>0</v>
      </c>
      <c r="K5" s="3" t="s">
        <v>605</v>
      </c>
      <c r="AF5" s="36"/>
      <c r="AG5" s="36"/>
      <c r="AH5" s="36"/>
    </row>
    <row r="6" spans="2:41" x14ac:dyDescent="0.45">
      <c r="I6" s="37" t="s">
        <v>353</v>
      </c>
      <c r="J6">
        <v>3</v>
      </c>
    </row>
    <row r="7" spans="2:41" x14ac:dyDescent="0.45">
      <c r="N7" s="37"/>
      <c r="AB7" s="67"/>
    </row>
    <row r="8" spans="2:41" x14ac:dyDescent="0.45">
      <c r="B8" s="87" t="str">
        <f ca="1">B14</f>
        <v>File Size</v>
      </c>
      <c r="C8" s="87" t="s">
        <v>618</v>
      </c>
      <c r="D8" s="87" t="str">
        <f t="shared" ref="D8:U8" ca="1" si="0">D14</f>
        <v>FileName</v>
      </c>
      <c r="E8" s="87" t="str">
        <f t="shared" ca="1" si="0"/>
        <v>ConvertTypes</v>
      </c>
      <c r="F8" s="87" t="str">
        <f t="shared" ca="1" si="0"/>
        <v>Delimiter</v>
      </c>
      <c r="G8" s="87" t="str">
        <f t="shared" ca="1" si="0"/>
        <v>IgnoreRepeated</v>
      </c>
      <c r="H8" s="87" t="str">
        <f t="shared" ca="1" si="0"/>
        <v>DateFormat</v>
      </c>
      <c r="I8" s="87" t="str">
        <f t="shared" ca="1" si="0"/>
        <v>Comment</v>
      </c>
      <c r="J8" s="87" t="str">
        <f t="shared" ca="1" si="0"/>
        <v>IgnoreEmptyLines</v>
      </c>
      <c r="K8" s="87" t="str">
        <f t="shared" ca="1" si="0"/>
        <v>HeaderRowNum</v>
      </c>
      <c r="L8" s="87" t="str">
        <f t="shared" ca="1" si="0"/>
        <v>SkipToRow</v>
      </c>
      <c r="M8" s="87" t="str">
        <f t="shared" ca="1" si="0"/>
        <v>SkipToCol</v>
      </c>
      <c r="N8" s="87" t="str">
        <f t="shared" ca="1" si="0"/>
        <v>NumRows</v>
      </c>
      <c r="O8" s="87" t="str">
        <f t="shared" ca="1" si="0"/>
        <v>NumCols</v>
      </c>
      <c r="P8" s="87" t="str">
        <f t="shared" ca="1" si="0"/>
        <v>TrueStrings</v>
      </c>
      <c r="Q8" s="87" t="str">
        <f t="shared" ca="1" si="0"/>
        <v>FalseStrings</v>
      </c>
      <c r="R8" s="87" t="str">
        <f t="shared" ca="1" si="0"/>
        <v>MissingStrings</v>
      </c>
      <c r="S8" s="87" t="str">
        <f t="shared" ca="1" si="0"/>
        <v>Encoding</v>
      </c>
      <c r="T8" s="87" t="str">
        <f t="shared" ca="1" si="0"/>
        <v>DecimalSeparator</v>
      </c>
      <c r="U8" s="87" t="str">
        <f t="shared" ca="1" si="0"/>
        <v>Notes</v>
      </c>
      <c r="V8" s="74" t="str" cm="1">
        <f t="array" aca="1" ref="V8:V219" ca="1">fill(" ",ROWS(Tests[TestNo])+6,1)</f>
        <v xml:space="preserve"> </v>
      </c>
      <c r="AB8" s="67"/>
    </row>
    <row r="9" spans="2:41" ht="14.25" customHeight="1" x14ac:dyDescent="0.45">
      <c r="B9" s="87"/>
      <c r="C9" s="87"/>
      <c r="D9" s="87"/>
      <c r="E9" s="87"/>
      <c r="F9" s="87"/>
      <c r="G9" s="87"/>
      <c r="H9" s="87"/>
      <c r="I9" s="87"/>
      <c r="J9" s="87"/>
      <c r="K9" s="87"/>
      <c r="L9" s="87"/>
      <c r="M9" s="87"/>
      <c r="N9" s="87"/>
      <c r="O9" s="87"/>
      <c r="P9" s="87"/>
      <c r="Q9" s="87"/>
      <c r="R9" s="87"/>
      <c r="S9" s="87"/>
      <c r="T9" s="87"/>
      <c r="U9" s="87"/>
      <c r="V9" s="74" t="str">
        <f ca="1"/>
        <v xml:space="preserve"> </v>
      </c>
      <c r="AA9" s="66"/>
      <c r="AB9" s="67"/>
    </row>
    <row r="10" spans="2:41" ht="14.25" customHeight="1" x14ac:dyDescent="0.45">
      <c r="B10" s="87"/>
      <c r="C10" s="87"/>
      <c r="D10" s="87"/>
      <c r="E10" s="87"/>
      <c r="F10" s="87"/>
      <c r="G10" s="87"/>
      <c r="H10" s="87"/>
      <c r="I10" s="87"/>
      <c r="J10" s="87"/>
      <c r="K10" s="87"/>
      <c r="L10" s="87"/>
      <c r="M10" s="87"/>
      <c r="N10" s="87"/>
      <c r="O10" s="87"/>
      <c r="P10" s="87"/>
      <c r="Q10" s="87"/>
      <c r="R10" s="87"/>
      <c r="S10" s="87"/>
      <c r="T10" s="87"/>
      <c r="U10" s="87"/>
      <c r="V10" s="74" t="str">
        <f ca="1"/>
        <v xml:space="preserve"> </v>
      </c>
      <c r="AA10" s="66"/>
      <c r="AB10" s="67"/>
    </row>
    <row r="11" spans="2:41" x14ac:dyDescent="0.45">
      <c r="B11" s="87"/>
      <c r="C11" s="87"/>
      <c r="D11" s="87"/>
      <c r="E11" s="87"/>
      <c r="F11" s="87"/>
      <c r="G11" s="87"/>
      <c r="H11" s="87"/>
      <c r="I11" s="87"/>
      <c r="J11" s="87"/>
      <c r="K11" s="87"/>
      <c r="L11" s="87"/>
      <c r="M11" s="87"/>
      <c r="N11" s="87"/>
      <c r="O11" s="87"/>
      <c r="P11" s="87"/>
      <c r="Q11" s="87"/>
      <c r="R11" s="87"/>
      <c r="S11" s="87"/>
      <c r="T11" s="87"/>
      <c r="U11" s="87"/>
      <c r="V11" s="74" t="str">
        <f ca="1"/>
        <v xml:space="preserve"> </v>
      </c>
      <c r="AB11" s="67"/>
    </row>
    <row r="12" spans="2:41" x14ac:dyDescent="0.45">
      <c r="B12" s="87"/>
      <c r="C12" s="87"/>
      <c r="D12" s="87"/>
      <c r="E12" s="87"/>
      <c r="F12" s="87"/>
      <c r="G12" s="87"/>
      <c r="H12" s="87"/>
      <c r="I12" s="87"/>
      <c r="J12" s="87"/>
      <c r="K12" s="87"/>
      <c r="L12" s="87"/>
      <c r="M12" s="87"/>
      <c r="N12" s="87"/>
      <c r="O12" s="87"/>
      <c r="P12" s="87"/>
      <c r="Q12" s="87"/>
      <c r="R12" s="87"/>
      <c r="S12" s="87"/>
      <c r="T12" s="87"/>
      <c r="U12" s="87"/>
      <c r="V12" s="74" t="str">
        <f ca="1"/>
        <v xml:space="preserve"> </v>
      </c>
      <c r="AB12" s="67"/>
    </row>
    <row r="13" spans="2:41" x14ac:dyDescent="0.45">
      <c r="B13" s="87"/>
      <c r="C13" s="87"/>
      <c r="D13" s="87"/>
      <c r="E13" s="87"/>
      <c r="F13" s="87"/>
      <c r="G13" s="87"/>
      <c r="H13" s="87"/>
      <c r="I13" s="87"/>
      <c r="J13" s="87"/>
      <c r="K13" s="87"/>
      <c r="L13" s="87"/>
      <c r="M13" s="87"/>
      <c r="N13" s="87"/>
      <c r="O13" s="87"/>
      <c r="P13" s="87"/>
      <c r="Q13" s="87"/>
      <c r="R13" s="87"/>
      <c r="S13" s="87"/>
      <c r="T13" s="87"/>
      <c r="U13" s="87"/>
      <c r="V13" s="74" t="str">
        <f ca="1"/>
        <v xml:space="preserve"> </v>
      </c>
      <c r="Z13" s="60" t="s">
        <v>379</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266</v>
      </c>
      <c r="C14" t="s">
        <v>618</v>
      </c>
      <c r="D14" t="s">
        <v>1</v>
      </c>
      <c r="E14" t="s">
        <v>86</v>
      </c>
      <c r="F14" t="s">
        <v>87</v>
      </c>
      <c r="G14" t="s">
        <v>88</v>
      </c>
      <c r="H14" t="s">
        <v>4</v>
      </c>
      <c r="I14" t="s">
        <v>54</v>
      </c>
      <c r="J14" t="s">
        <v>337</v>
      </c>
      <c r="K14" t="s">
        <v>378</v>
      </c>
      <c r="L14" t="s">
        <v>89</v>
      </c>
      <c r="M14" t="s">
        <v>90</v>
      </c>
      <c r="N14" t="s">
        <v>91</v>
      </c>
      <c r="O14" t="s">
        <v>92</v>
      </c>
      <c r="P14" t="s">
        <v>283</v>
      </c>
      <c r="Q14" t="s">
        <v>284</v>
      </c>
      <c r="R14" t="s">
        <v>282</v>
      </c>
      <c r="S14" t="s">
        <v>271</v>
      </c>
      <c r="T14" t="s">
        <v>93</v>
      </c>
      <c r="U14" t="s">
        <v>94</v>
      </c>
      <c r="V14" t="str">
        <f ca="1"/>
        <v xml:space="preserve"> </v>
      </c>
      <c r="W14" s="3" t="str">
        <f ca="1">"VBA code for Test"&amp;TestNo</f>
        <v>VBA code for Test187</v>
      </c>
      <c r="X14" s="47"/>
      <c r="Y14" s="3" t="s">
        <v>403</v>
      </c>
      <c r="Z14" t="s">
        <v>402</v>
      </c>
      <c r="AA14" t="str">
        <f ca="1">ROWS(_xlfn.ANCHORARRAY(CallToCSVRead))&amp;" x "&amp;COLUMNS(_xlfn.ANCHORARRAY(CallToCSVRead))</f>
        <v>2 x 1</v>
      </c>
    </row>
    <row r="15" spans="2:41" x14ac:dyDescent="0.45">
      <c r="B15" s="55" cm="1">
        <f t="array" aca="1" ref="B15" ca="1">FileSize(Folder&amp;Tests[[#This Row],[FileName]])</f>
        <v>5</v>
      </c>
      <c r="C15" s="51">
        <v>1</v>
      </c>
      <c r="D15" s="33" t="s">
        <v>117</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Test187(Folder As String, ByRef NumPassed As Long, ByRef NumFailed As Long, ByRef Failures() As String)</v>
      </c>
      <c r="X15" t="str">
        <f t="array" aca="1" ref="X15:X60" ca="1">""</f>
        <v/>
      </c>
      <c r="Y15" s="73" t="str" cm="1">
        <f t="array" aca="1" ref="Y15:Y18" ca="1">csvread(FileName,FALSE,FALSE,,,,,,,,,,,,,,INDEX(Tests[Encoding],RowNo))</f>
        <v>col1,col2,col3</v>
      </c>
      <c r="Z15" t="str" cm="1">
        <f t="array" aca="1" ref="Z15:Z18" ca="1">fill(" ",ROWS(_xlfn.ANCHORARRAY(Y15)),1)</f>
        <v xml:space="preserve"> </v>
      </c>
      <c r="AA15" s="64" t="str" cm="1">
        <f t="array" aca="1" ref="AA15:AA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1,2,3</v>
      </c>
      <c r="AB15" s="64"/>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120</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t="str">
        <f ca="1"/>
        <v>1,2,3</v>
      </c>
      <c r="Z16" t="str">
        <f ca="1"/>
        <v xml:space="preserve"> </v>
      </c>
      <c r="AA16" s="64" t="str">
        <f ca="1"/>
        <v>4,5,6</v>
      </c>
      <c r="AB16" s="64"/>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121</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t="str">
        <f ca="1"/>
        <v>4,5,6</v>
      </c>
      <c r="Z17" t="str">
        <f ca="1"/>
        <v xml:space="preserve"> </v>
      </c>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125</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t="str">
        <f ca="1"/>
        <v>7,8,9</v>
      </c>
      <c r="Z18" t="str">
        <f ca="1"/>
        <v xml:space="preserve"> </v>
      </c>
      <c r="AA18" s="64"/>
      <c r="AB18" s="64"/>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127</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128</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129</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130</v>
      </c>
      <c r="E22" s="32" t="b">
        <v>1</v>
      </c>
      <c r="F22" s="34" t="s">
        <v>95</v>
      </c>
      <c r="G22" s="34" t="b">
        <v>0</v>
      </c>
      <c r="H22" s="34" t="s">
        <v>95</v>
      </c>
      <c r="I22" s="34" t="s">
        <v>249</v>
      </c>
      <c r="J22" s="34" t="b">
        <v>1</v>
      </c>
      <c r="K22" s="34"/>
      <c r="L22" s="32">
        <v>1</v>
      </c>
      <c r="M22" s="32">
        <v>1</v>
      </c>
      <c r="N22" s="32">
        <v>0</v>
      </c>
      <c r="O22" s="32">
        <v>0</v>
      </c>
      <c r="P22" s="32"/>
      <c r="Q22" s="32"/>
      <c r="R22" s="32"/>
      <c r="S22" s="32"/>
      <c r="T22" s="32" t="s">
        <v>96</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131</v>
      </c>
      <c r="E23" s="32" t="b">
        <v>1</v>
      </c>
      <c r="F23" s="34" t="s">
        <v>95</v>
      </c>
      <c r="G23" s="34" t="b">
        <v>0</v>
      </c>
      <c r="H23" s="34" t="s">
        <v>95</v>
      </c>
      <c r="I23" s="34" t="s">
        <v>250</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132</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"test mac line endings"</v>
      </c>
      <c r="X24" t="str">
        <f ca="1"/>
        <v/>
      </c>
      <c r="Y24" s="73"/>
      <c r="AA24" s="64"/>
      <c r="AB24" s="64"/>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133</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HStack(Array("1,2,3","4,5,6"))</v>
      </c>
      <c r="X25" t="str">
        <f ca="1"/>
        <v/>
      </c>
      <c r="Y25" s="73"/>
      <c r="AA25" s="64"/>
      <c r="AB25" s="64"/>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135</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 xml:space="preserve">    FileName = "test_mac_line_endings.csv"</v>
      </c>
      <c r="X26" t="str">
        <f ca="1"/>
        <v/>
      </c>
      <c r="Y26" s="73"/>
      <c r="AA26" s="64"/>
      <c r="AB26" s="64"/>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136</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 xml:space="preserve">    TestRes = TestCSVRead(187, TestDescription, Expected, Folder +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137</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Delimiter := False, _</v>
      </c>
      <c r="X28" t="str">
        <f ca="1"/>
        <v/>
      </c>
      <c r="Y28" s="73"/>
      <c r="AA28" s="64"/>
      <c r="AB28" s="64"/>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138</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IgnoreEmptyLines := False, _</v>
      </c>
      <c r="X29" t="str">
        <f ca="1"/>
        <v/>
      </c>
      <c r="Y29" s="73"/>
      <c r="AA29" s="64"/>
      <c r="AB29" s="64"/>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139</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SkipToRow := 2, _</v>
      </c>
      <c r="X30" t="str">
        <f ca="1"/>
        <v/>
      </c>
      <c r="Y30" s="73"/>
      <c r="AA30" s="64"/>
      <c r="AB30" s="64"/>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143</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xml:space="preserve">        NumRows := 2, _</v>
      </c>
      <c r="X31" t="str">
        <f ca="1"/>
        <v/>
      </c>
      <c r="Y31" s="73"/>
      <c r="AA31" s="64"/>
      <c r="AB31" s="64"/>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144</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ShowMissingsAs := Empty)</v>
      </c>
      <c r="X32" t="str">
        <f ca="1"/>
        <v/>
      </c>
      <c r="Y32" s="73"/>
      <c r="AA32" s="64"/>
      <c r="AB32" s="64"/>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148</v>
      </c>
      <c r="E33" s="32" t="b">
        <v>1</v>
      </c>
      <c r="F33" s="34" t="s">
        <v>95</v>
      </c>
      <c r="G33" s="34" t="b">
        <v>0</v>
      </c>
      <c r="H33" s="34" t="s">
        <v>95</v>
      </c>
      <c r="I33" s="34" t="s">
        <v>95</v>
      </c>
      <c r="J33" s="34" t="b">
        <v>1</v>
      </c>
      <c r="K33" s="34"/>
      <c r="L33" s="32">
        <v>1</v>
      </c>
      <c r="M33" s="32">
        <v>1</v>
      </c>
      <c r="N33" s="32">
        <v>0</v>
      </c>
      <c r="O33" s="32">
        <v>0</v>
      </c>
      <c r="P33" s="32"/>
      <c r="Q33" s="32"/>
      <c r="R33" s="34" t="s">
        <v>302</v>
      </c>
      <c r="S33" s="32"/>
      <c r="T33" s="32" t="s">
        <v>96</v>
      </c>
      <c r="U33" s="44"/>
      <c r="V33" s="68" t="str">
        <f ca="1"/>
        <v xml:space="preserve"> </v>
      </c>
      <c r="W33" t="str">
        <f ca="1"/>
        <v xml:space="preserve">    AccumulateResults TestRes, NumPassed, NumFailed, WhatDiffers, Failures</v>
      </c>
      <c r="X33" t="str">
        <f ca="1"/>
        <v/>
      </c>
      <c r="Y33" s="73"/>
      <c r="AA33" s="64"/>
      <c r="AB33" s="64"/>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149</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c>
      <c r="X34" t="str">
        <f ca="1"/>
        <v/>
      </c>
      <c r="Y34" s="73"/>
      <c r="AA34" s="64"/>
      <c r="AB34" s="64"/>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150</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 xml:space="preserve">    Exit Sub</v>
      </c>
      <c r="X35" t="str">
        <f ca="1"/>
        <v/>
      </c>
      <c r="Y35" s="73"/>
      <c r="AA35" s="64"/>
      <c r="AB35" s="64"/>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151</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W36" t="str">
        <f ca="1"/>
        <v>ErrHandler:</v>
      </c>
      <c r="X36" t="str">
        <f ca="1"/>
        <v/>
      </c>
      <c r="Y36" s="73"/>
      <c r="AA36" s="64"/>
      <c r="AB36" s="64"/>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152</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W37" t="str">
        <f ca="1"/>
        <v xml:space="preserve">    Throw "#Test187 (line " &amp; CStr(Erl) + "): " &amp; Err.Description &amp; "!"</v>
      </c>
      <c r="X37" t="str">
        <f ca="1"/>
        <v/>
      </c>
      <c r="Y37" s="73"/>
      <c r="AA37" s="64"/>
      <c r="AB37" s="64"/>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153</v>
      </c>
      <c r="E38" s="32" t="b">
        <v>1</v>
      </c>
      <c r="F38" s="34" t="s">
        <v>95</v>
      </c>
      <c r="G38" s="34" t="b">
        <v>0</v>
      </c>
      <c r="H38" s="34" t="s">
        <v>290</v>
      </c>
      <c r="I38" s="34" t="s">
        <v>95</v>
      </c>
      <c r="J38" s="34" t="b">
        <v>1</v>
      </c>
      <c r="K38" s="34"/>
      <c r="L38" s="32">
        <v>1</v>
      </c>
      <c r="M38" s="32">
        <v>1</v>
      </c>
      <c r="N38" s="32">
        <v>0</v>
      </c>
      <c r="O38" s="32">
        <v>0</v>
      </c>
      <c r="P38" s="32"/>
      <c r="Q38" s="32"/>
      <c r="R38" s="32"/>
      <c r="S38" s="32"/>
      <c r="T38" s="32" t="s">
        <v>96</v>
      </c>
      <c r="U38" s="44"/>
      <c r="V38" s="68" t="str">
        <f ca="1"/>
        <v xml:space="preserve"> </v>
      </c>
      <c r="W38" t="str">
        <f ca="1"/>
        <v>End Sub</v>
      </c>
      <c r="X38" t="str">
        <f ca="1"/>
        <v/>
      </c>
      <c r="Y38" s="73"/>
      <c r="AA38" s="64"/>
      <c r="AB38" s="64"/>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154</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c r="AA39" s="64"/>
      <c r="AB39" s="64"/>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155</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c r="AA40" s="64"/>
      <c r="AB40" s="64"/>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156</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157</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158</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159</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160</v>
      </c>
      <c r="E45" s="32" t="b">
        <v>1</v>
      </c>
      <c r="F45" s="34" t="s">
        <v>95</v>
      </c>
      <c r="G45" s="34" t="b">
        <v>0</v>
      </c>
      <c r="H45" s="34" t="s">
        <v>95</v>
      </c>
      <c r="I45" s="34" t="s">
        <v>95</v>
      </c>
      <c r="J45" s="34" t="b">
        <v>1</v>
      </c>
      <c r="K45" s="34"/>
      <c r="L45" s="32">
        <v>1</v>
      </c>
      <c r="M45" s="32">
        <v>1</v>
      </c>
      <c r="N45" s="32">
        <v>0</v>
      </c>
      <c r="O45" s="32">
        <v>0</v>
      </c>
      <c r="P45" s="32" t="s">
        <v>303</v>
      </c>
      <c r="Q45" s="32" t="s">
        <v>304</v>
      </c>
      <c r="R45" s="32"/>
      <c r="S45" s="32"/>
      <c r="T45" s="32" t="s">
        <v>96</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161</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162</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163</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571</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164</v>
      </c>
      <c r="E49" s="32" t="b">
        <v>1</v>
      </c>
      <c r="F49" s="34" t="s">
        <v>95</v>
      </c>
      <c r="G49" s="34" t="b">
        <v>0</v>
      </c>
      <c r="H49" s="34" t="s">
        <v>95</v>
      </c>
      <c r="I49" s="34" t="s">
        <v>95</v>
      </c>
      <c r="J49" s="34" t="b">
        <v>1</v>
      </c>
      <c r="K49" s="34"/>
      <c r="L49" s="32">
        <v>1</v>
      </c>
      <c r="M49" s="32">
        <v>1</v>
      </c>
      <c r="N49" s="32">
        <v>0</v>
      </c>
      <c r="O49" s="32">
        <v>0</v>
      </c>
      <c r="P49" s="32"/>
      <c r="Q49" s="32"/>
      <c r="R49" s="32" t="s">
        <v>302</v>
      </c>
      <c r="S49" s="32"/>
      <c r="T49" s="32" t="s">
        <v>96</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165</v>
      </c>
      <c r="E50" s="32" t="s">
        <v>240</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166</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228</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167</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168</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170</v>
      </c>
      <c r="E54" s="32" t="b">
        <v>1</v>
      </c>
      <c r="F54" s="34" t="s">
        <v>95</v>
      </c>
      <c r="G54" s="34" t="b">
        <v>0</v>
      </c>
      <c r="H54" s="34" t="s">
        <v>95</v>
      </c>
      <c r="I54" s="34" t="s">
        <v>95</v>
      </c>
      <c r="J54" s="34" t="b">
        <v>1</v>
      </c>
      <c r="K54" s="34"/>
      <c r="L54" s="32">
        <v>1</v>
      </c>
      <c r="M54" s="32">
        <v>1</v>
      </c>
      <c r="N54" s="32">
        <v>0</v>
      </c>
      <c r="O54" s="32">
        <v>0</v>
      </c>
      <c r="P54" s="32"/>
      <c r="Q54" s="32"/>
      <c r="R54" s="50" t="s">
        <v>305</v>
      </c>
      <c r="S54" s="32"/>
      <c r="T54" s="32" t="s">
        <v>97</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171</v>
      </c>
      <c r="E55" s="32" t="b">
        <v>1</v>
      </c>
      <c r="F55" s="34" t="s">
        <v>95</v>
      </c>
      <c r="G55" s="34" t="b">
        <v>0</v>
      </c>
      <c r="H55" s="34" t="s">
        <v>290</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172</v>
      </c>
      <c r="E56" s="32" t="b">
        <v>1</v>
      </c>
      <c r="F56" s="34" t="s">
        <v>95</v>
      </c>
      <c r="G56" s="34" t="b">
        <v>0</v>
      </c>
      <c r="H56" s="34" t="s">
        <v>95</v>
      </c>
      <c r="I56" s="34" t="s">
        <v>95</v>
      </c>
      <c r="J56" s="34" t="b">
        <v>1</v>
      </c>
      <c r="K56" s="34"/>
      <c r="L56" s="32">
        <v>1</v>
      </c>
      <c r="M56" s="32">
        <v>1</v>
      </c>
      <c r="N56" s="32">
        <v>0</v>
      </c>
      <c r="O56" s="32">
        <v>0</v>
      </c>
      <c r="P56" s="32"/>
      <c r="Q56" s="32"/>
      <c r="R56" s="32" t="s">
        <v>306</v>
      </c>
      <c r="S56" s="32"/>
      <c r="T56" s="32" t="s">
        <v>96</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176</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177</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178</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181</v>
      </c>
      <c r="E60" s="32" t="b">
        <v>1</v>
      </c>
      <c r="F60" s="34" t="s">
        <v>95</v>
      </c>
      <c r="G60" s="34" t="b">
        <v>0</v>
      </c>
      <c r="H60" s="34" t="s">
        <v>95</v>
      </c>
      <c r="I60" s="34" t="s">
        <v>249</v>
      </c>
      <c r="J60" s="34" t="b">
        <v>1</v>
      </c>
      <c r="K60" s="34"/>
      <c r="L60" s="32">
        <v>1</v>
      </c>
      <c r="M60" s="32">
        <v>1</v>
      </c>
      <c r="N60" s="32">
        <v>0</v>
      </c>
      <c r="O60" s="32">
        <v>0</v>
      </c>
      <c r="P60" s="32"/>
      <c r="Q60" s="32"/>
      <c r="R60" s="32"/>
      <c r="S60" s="32"/>
      <c r="T60" s="32" t="s">
        <v>96</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182</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183</v>
      </c>
      <c r="E62" s="32" t="b">
        <v>1</v>
      </c>
      <c r="F62" s="34" t="s">
        <v>95</v>
      </c>
      <c r="G62" s="34" t="b">
        <v>0</v>
      </c>
      <c r="H62" s="34" t="s">
        <v>95</v>
      </c>
      <c r="I62" s="34" t="s">
        <v>249</v>
      </c>
      <c r="J62" s="34" t="b">
        <v>1</v>
      </c>
      <c r="K62" s="34"/>
      <c r="L62" s="32">
        <v>1</v>
      </c>
      <c r="M62" s="32">
        <v>1</v>
      </c>
      <c r="N62" s="32">
        <v>0</v>
      </c>
      <c r="O62" s="32">
        <v>0</v>
      </c>
      <c r="P62" s="32"/>
      <c r="Q62" s="32"/>
      <c r="R62" s="32"/>
      <c r="S62" s="32"/>
      <c r="T62" s="32" t="s">
        <v>96</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184</v>
      </c>
      <c r="E63" s="32" t="b">
        <v>1</v>
      </c>
      <c r="F63" s="34" t="s">
        <v>95</v>
      </c>
      <c r="G63" s="34" t="b">
        <v>0</v>
      </c>
      <c r="H63" s="34" t="s">
        <v>95</v>
      </c>
      <c r="I63" s="34" t="s">
        <v>95</v>
      </c>
      <c r="J63" s="34" t="b">
        <v>1</v>
      </c>
      <c r="K63" s="34"/>
      <c r="L63" s="32">
        <v>1</v>
      </c>
      <c r="M63" s="32">
        <v>1</v>
      </c>
      <c r="N63" s="32">
        <v>0</v>
      </c>
      <c r="O63" s="32">
        <v>0</v>
      </c>
      <c r="P63" s="32"/>
      <c r="Q63" s="32"/>
      <c r="R63" s="32"/>
      <c r="S63" s="85" t="s">
        <v>281</v>
      </c>
      <c r="T63" s="32" t="s">
        <v>96</v>
      </c>
      <c r="U63" s="41" t="s">
        <v>651</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186</v>
      </c>
      <c r="E64" s="32" t="b">
        <v>1</v>
      </c>
      <c r="F64" s="34" t="s">
        <v>95</v>
      </c>
      <c r="G64" s="34" t="b">
        <v>0</v>
      </c>
      <c r="H64" s="34" t="s">
        <v>95</v>
      </c>
      <c r="I64" s="34" t="s">
        <v>95</v>
      </c>
      <c r="J64" s="34" t="b">
        <v>1</v>
      </c>
      <c r="K64" s="34"/>
      <c r="L64" s="32">
        <v>1</v>
      </c>
      <c r="M64" s="32">
        <v>1</v>
      </c>
      <c r="N64" s="32">
        <v>0</v>
      </c>
      <c r="O64" s="32">
        <v>0</v>
      </c>
      <c r="P64" s="32"/>
      <c r="Q64" s="32"/>
      <c r="R64" s="32"/>
      <c r="S64" s="85" t="s">
        <v>281</v>
      </c>
      <c r="T64" s="32" t="s">
        <v>96</v>
      </c>
      <c r="U64" s="41" t="s">
        <v>651</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188</v>
      </c>
      <c r="E65" s="32" t="b">
        <v>1</v>
      </c>
      <c r="F65" s="34" t="s">
        <v>95</v>
      </c>
      <c r="G65" s="34" t="b">
        <v>0</v>
      </c>
      <c r="H65" s="34" t="s">
        <v>310</v>
      </c>
      <c r="I65" s="34" t="s">
        <v>95</v>
      </c>
      <c r="J65" s="34" t="b">
        <v>1</v>
      </c>
      <c r="K65" s="34"/>
      <c r="L65" s="32">
        <v>1</v>
      </c>
      <c r="M65" s="32">
        <v>1</v>
      </c>
      <c r="N65" s="32">
        <v>0</v>
      </c>
      <c r="O65" s="32">
        <v>0</v>
      </c>
      <c r="P65" s="32"/>
      <c r="Q65" s="32"/>
      <c r="R65" s="32"/>
      <c r="S65" s="32"/>
      <c r="T65" s="32" t="s">
        <v>96</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189</v>
      </c>
      <c r="E66" s="32" t="b">
        <v>1</v>
      </c>
      <c r="F66" s="34" t="s">
        <v>95</v>
      </c>
      <c r="G66" s="34" t="b">
        <v>0</v>
      </c>
      <c r="H66" s="34" t="s">
        <v>95</v>
      </c>
      <c r="I66" s="34" t="s">
        <v>249</v>
      </c>
      <c r="J66" s="34" t="b">
        <v>1</v>
      </c>
      <c r="K66" s="34"/>
      <c r="L66" s="32">
        <v>1</v>
      </c>
      <c r="M66" s="32">
        <v>1</v>
      </c>
      <c r="N66" s="32">
        <v>0</v>
      </c>
      <c r="O66" s="32">
        <v>0</v>
      </c>
      <c r="P66" s="32"/>
      <c r="Q66" s="32"/>
      <c r="R66" s="32"/>
      <c r="S66" s="32"/>
      <c r="T66" s="32" t="s">
        <v>96</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191</v>
      </c>
      <c r="E67" s="32" t="b">
        <v>1</v>
      </c>
      <c r="F67" s="34" t="s">
        <v>95</v>
      </c>
      <c r="G67" s="34" t="b">
        <v>0</v>
      </c>
      <c r="H67" s="34" t="s">
        <v>101</v>
      </c>
      <c r="I67" s="34" t="s">
        <v>95</v>
      </c>
      <c r="J67" s="34" t="b">
        <v>1</v>
      </c>
      <c r="K67" s="34"/>
      <c r="L67" s="32">
        <v>1</v>
      </c>
      <c r="M67" s="32">
        <v>1</v>
      </c>
      <c r="N67" s="32">
        <v>0</v>
      </c>
      <c r="O67" s="32">
        <v>0</v>
      </c>
      <c r="P67" s="32"/>
      <c r="Q67" s="32"/>
      <c r="R67" s="50" t="s">
        <v>307</v>
      </c>
      <c r="S67" s="32" t="s">
        <v>640</v>
      </c>
      <c r="T67" s="32" t="s">
        <v>97</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192</v>
      </c>
      <c r="E68" s="32" t="s">
        <v>227</v>
      </c>
      <c r="F68" s="34" t="s">
        <v>95</v>
      </c>
      <c r="G68" s="34" t="b">
        <v>0</v>
      </c>
      <c r="H68" s="34" t="s">
        <v>95</v>
      </c>
      <c r="I68" s="34" t="s">
        <v>249</v>
      </c>
      <c r="J68" s="34" t="b">
        <v>1</v>
      </c>
      <c r="K68" s="34"/>
      <c r="L68" s="32">
        <v>1</v>
      </c>
      <c r="M68" s="32">
        <v>1</v>
      </c>
      <c r="N68" s="32">
        <v>0</v>
      </c>
      <c r="O68" s="32">
        <v>0</v>
      </c>
      <c r="P68" s="32"/>
      <c r="Q68" s="32"/>
      <c r="R68" s="32"/>
      <c r="S68" s="32"/>
      <c r="T68" s="32" t="s">
        <v>96</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193</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195</v>
      </c>
      <c r="E70" s="32" t="b">
        <v>1</v>
      </c>
      <c r="F70" s="34" t="s">
        <v>95</v>
      </c>
      <c r="G70" s="34" t="b">
        <v>0</v>
      </c>
      <c r="H70" s="34" t="s">
        <v>310</v>
      </c>
      <c r="I70" s="34" t="s">
        <v>95</v>
      </c>
      <c r="J70" s="34" t="b">
        <v>1</v>
      </c>
      <c r="K70" s="34"/>
      <c r="L70" s="32">
        <v>1</v>
      </c>
      <c r="M70" s="32">
        <v>1</v>
      </c>
      <c r="N70" s="32">
        <v>0</v>
      </c>
      <c r="O70" s="32">
        <v>0</v>
      </c>
      <c r="P70" s="32"/>
      <c r="Q70" s="32"/>
      <c r="R70" s="32"/>
      <c r="S70" s="32"/>
      <c r="T70" s="32" t="s">
        <v>96</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196</v>
      </c>
      <c r="E71" s="32" t="s">
        <v>268</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197</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357</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206</v>
      </c>
      <c r="E73" s="32" t="s">
        <v>111</v>
      </c>
      <c r="F73" s="34" t="s">
        <v>95</v>
      </c>
      <c r="G73" s="34" t="b">
        <v>0</v>
      </c>
      <c r="H73" s="34" t="s">
        <v>285</v>
      </c>
      <c r="I73" s="34" t="s">
        <v>95</v>
      </c>
      <c r="J73" s="34" t="b">
        <v>1</v>
      </c>
      <c r="K73" s="34"/>
      <c r="L73" s="32">
        <v>1</v>
      </c>
      <c r="M73" s="32">
        <v>1</v>
      </c>
      <c r="N73" s="32">
        <v>3</v>
      </c>
      <c r="O73" s="32">
        <v>0</v>
      </c>
      <c r="P73" s="32"/>
      <c r="Q73" s="32"/>
      <c r="R73" s="32"/>
      <c r="S73" s="32"/>
      <c r="T73" s="32" t="s">
        <v>96</v>
      </c>
      <c r="U73" s="44" t="s">
        <v>358</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198</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113</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199</v>
      </c>
      <c r="E75" s="32" t="s">
        <v>267</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109</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200</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201</v>
      </c>
      <c r="E77" s="32" t="s">
        <v>227</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251</v>
      </c>
      <c r="E78" s="32" t="b" cm="1">
        <v>1</v>
      </c>
      <c r="F78" s="34" t="s">
        <v>95</v>
      </c>
      <c r="G78" s="34" t="b">
        <v>0</v>
      </c>
      <c r="H78" s="34" t="s">
        <v>290</v>
      </c>
      <c r="I78" s="34" t="s">
        <v>95</v>
      </c>
      <c r="J78" s="34" t="b">
        <v>1</v>
      </c>
      <c r="K78" s="34"/>
      <c r="L78" s="32">
        <v>1</v>
      </c>
      <c r="M78" s="32">
        <v>1</v>
      </c>
      <c r="N78" s="32">
        <v>0</v>
      </c>
      <c r="O78" s="32">
        <v>0</v>
      </c>
      <c r="P78" s="32"/>
      <c r="Q78" s="32"/>
      <c r="R78" s="32"/>
      <c r="S78" s="32"/>
      <c r="T78" s="32" t="s">
        <v>96</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251</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251</v>
      </c>
      <c r="E80" s="32" t="s">
        <v>227</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251</v>
      </c>
      <c r="E81" s="32" t="s">
        <v>236</v>
      </c>
      <c r="F81" s="34" t="s">
        <v>95</v>
      </c>
      <c r="G81" s="34" t="b">
        <v>0</v>
      </c>
      <c r="H81" s="34" t="s">
        <v>290</v>
      </c>
      <c r="I81" s="34" t="s">
        <v>95</v>
      </c>
      <c r="J81" s="34" t="b">
        <v>1</v>
      </c>
      <c r="K81" s="34"/>
      <c r="L81" s="32">
        <v>1</v>
      </c>
      <c r="M81" s="32">
        <v>1</v>
      </c>
      <c r="N81" s="32">
        <v>0</v>
      </c>
      <c r="O81" s="32">
        <v>0</v>
      </c>
      <c r="P81" s="32"/>
      <c r="Q81" s="32"/>
      <c r="R81" s="32"/>
      <c r="S81" s="32"/>
      <c r="T81" s="32" t="s">
        <v>96</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251</v>
      </c>
      <c r="E82" s="32" t="s">
        <v>237</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251</v>
      </c>
      <c r="E83" s="32" t="s">
        <v>238</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251</v>
      </c>
      <c r="E84" s="32" t="s">
        <v>240</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251</v>
      </c>
      <c r="E85" s="32" t="s">
        <v>241</v>
      </c>
      <c r="F85" s="34" t="s">
        <v>95</v>
      </c>
      <c r="G85" s="34" t="b">
        <v>0</v>
      </c>
      <c r="H85" s="34" t="s">
        <v>290</v>
      </c>
      <c r="I85" s="34" t="s">
        <v>95</v>
      </c>
      <c r="J85" s="34" t="b">
        <v>1</v>
      </c>
      <c r="K85" s="34"/>
      <c r="L85" s="32">
        <v>1</v>
      </c>
      <c r="M85" s="32">
        <v>1</v>
      </c>
      <c r="N85" s="32">
        <v>0</v>
      </c>
      <c r="O85" s="32">
        <v>0</v>
      </c>
      <c r="P85" s="32"/>
      <c r="Q85" s="32"/>
      <c r="R85" s="32"/>
      <c r="S85" s="32"/>
      <c r="T85" s="32" t="s">
        <v>96</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251</v>
      </c>
      <c r="E86" s="32" t="s">
        <v>242</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251</v>
      </c>
      <c r="E87" s="32" t="s">
        <v>243</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251</v>
      </c>
      <c r="E88" s="32" t="s">
        <v>233</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251</v>
      </c>
      <c r="E89" s="32" t="s">
        <v>234</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211</v>
      </c>
      <c r="E90" s="32" t="s">
        <v>111</v>
      </c>
      <c r="F90" s="34"/>
      <c r="G90" s="34"/>
      <c r="H90" s="34" t="s">
        <v>310</v>
      </c>
      <c r="I90" s="34"/>
      <c r="J90" s="34" t="b">
        <v>1</v>
      </c>
      <c r="K90" s="34"/>
      <c r="L90" s="32">
        <v>1</v>
      </c>
      <c r="M90" s="32">
        <v>1</v>
      </c>
      <c r="N90" s="32">
        <v>0</v>
      </c>
      <c r="O90" s="32">
        <v>0</v>
      </c>
      <c r="P90" s="32"/>
      <c r="Q90" s="32"/>
      <c r="R90" s="50" t="s">
        <v>366</v>
      </c>
      <c r="S90" s="32"/>
      <c r="T90" s="32"/>
      <c r="U90" s="44" t="s">
        <v>367</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134</v>
      </c>
      <c r="E91" s="32" t="b">
        <v>1</v>
      </c>
      <c r="F91" s="34" t="s">
        <v>95</v>
      </c>
      <c r="G91" s="34" t="b">
        <v>0</v>
      </c>
      <c r="H91" s="34" t="s">
        <v>95</v>
      </c>
      <c r="I91" s="34" t="s">
        <v>95</v>
      </c>
      <c r="J91" s="34" t="b">
        <v>1</v>
      </c>
      <c r="K91" s="34"/>
      <c r="L91" s="32">
        <v>1</v>
      </c>
      <c r="M91" s="32">
        <v>1</v>
      </c>
      <c r="N91" s="32">
        <v>0</v>
      </c>
      <c r="O91" s="32">
        <v>0</v>
      </c>
      <c r="P91" s="32"/>
      <c r="Q91" s="32"/>
      <c r="R91" s="32"/>
      <c r="S91" s="32"/>
      <c r="T91" s="32"/>
      <c r="U91" s="44" t="s">
        <v>368</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222</v>
      </c>
      <c r="E92" s="32" t="s">
        <v>227</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222</v>
      </c>
      <c r="E93" s="32" t="s">
        <v>227</v>
      </c>
      <c r="F93" s="34"/>
      <c r="G93" s="34" t="b">
        <v>0</v>
      </c>
      <c r="H93" s="34"/>
      <c r="I93" s="34"/>
      <c r="J93" s="34" t="b">
        <v>1</v>
      </c>
      <c r="K93" s="34"/>
      <c r="L93" s="32">
        <v>1</v>
      </c>
      <c r="M93" s="32">
        <v>1</v>
      </c>
      <c r="N93" s="32">
        <v>0</v>
      </c>
      <c r="O93" s="32">
        <v>0</v>
      </c>
      <c r="P93" s="32"/>
      <c r="Q93" s="32"/>
      <c r="R93" s="32"/>
      <c r="S93" s="32"/>
      <c r="T93" s="32"/>
      <c r="U93" s="44" t="s">
        <v>369</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146</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252</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252</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252</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253</v>
      </c>
      <c r="E98" s="32" t="b">
        <v>0</v>
      </c>
      <c r="F98" s="34" t="s">
        <v>95</v>
      </c>
      <c r="G98" s="34" t="b">
        <v>0</v>
      </c>
      <c r="H98" s="34" t="s">
        <v>95</v>
      </c>
      <c r="I98" s="34" t="s">
        <v>249</v>
      </c>
      <c r="J98" s="34" t="b">
        <v>1</v>
      </c>
      <c r="K98" s="34"/>
      <c r="L98" s="32">
        <v>3</v>
      </c>
      <c r="M98" s="32">
        <v>3</v>
      </c>
      <c r="N98" s="32">
        <v>10</v>
      </c>
      <c r="O98" s="32">
        <v>1</v>
      </c>
      <c r="P98" s="32"/>
      <c r="Q98" s="32"/>
      <c r="R98" s="32"/>
      <c r="S98" s="32"/>
      <c r="T98" s="32" t="s">
        <v>96</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253</v>
      </c>
      <c r="E99" s="32" t="b">
        <v>0</v>
      </c>
      <c r="F99" s="34" t="s">
        <v>95</v>
      </c>
      <c r="G99" s="34" t="b">
        <v>0</v>
      </c>
      <c r="H99" s="34" t="s">
        <v>95</v>
      </c>
      <c r="I99" s="34" t="s">
        <v>249</v>
      </c>
      <c r="J99" s="34" t="b">
        <v>1</v>
      </c>
      <c r="K99" s="34"/>
      <c r="L99" s="32">
        <v>6</v>
      </c>
      <c r="M99" s="32">
        <v>5</v>
      </c>
      <c r="N99" s="32">
        <v>1</v>
      </c>
      <c r="O99" s="32">
        <v>8</v>
      </c>
      <c r="P99" s="32"/>
      <c r="Q99" s="32"/>
      <c r="R99" s="32"/>
      <c r="S99" s="32"/>
      <c r="T99" s="32" t="s">
        <v>96</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253</v>
      </c>
      <c r="E100" s="32" t="b">
        <v>0</v>
      </c>
      <c r="F100" s="34" t="s">
        <v>95</v>
      </c>
      <c r="G100" s="34" t="b">
        <v>0</v>
      </c>
      <c r="H100" s="34" t="s">
        <v>95</v>
      </c>
      <c r="I100" s="34" t="s">
        <v>249</v>
      </c>
      <c r="J100" s="34" t="b">
        <v>1</v>
      </c>
      <c r="K100" s="34"/>
      <c r="L100" s="32">
        <v>8</v>
      </c>
      <c r="M100" s="32">
        <v>8</v>
      </c>
      <c r="N100" s="32">
        <v>4</v>
      </c>
      <c r="O100" s="32">
        <v>4</v>
      </c>
      <c r="P100" s="32"/>
      <c r="Q100" s="32"/>
      <c r="R100" s="32"/>
      <c r="S100" s="32"/>
      <c r="T100" s="32" t="s">
        <v>96</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256</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259</v>
      </c>
      <c r="E102" s="32" t="b">
        <v>1</v>
      </c>
      <c r="F102" s="34" t="s">
        <v>258</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260</v>
      </c>
      <c r="E103" s="32" t="b">
        <v>1</v>
      </c>
      <c r="F103" s="34" t="s">
        <v>261</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115</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219</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224</v>
      </c>
      <c r="E106" s="32" t="s">
        <v>227</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359</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217</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212</v>
      </c>
      <c r="E108" s="32" t="b">
        <v>1</v>
      </c>
      <c r="F108" s="34" t="s">
        <v>95</v>
      </c>
      <c r="G108" s="34" t="b">
        <v>0</v>
      </c>
      <c r="H108" s="34" t="s">
        <v>290</v>
      </c>
      <c r="I108" s="34" t="s">
        <v>95</v>
      </c>
      <c r="J108" s="34" t="b">
        <v>1</v>
      </c>
      <c r="K108" s="34"/>
      <c r="L108" s="32">
        <v>1</v>
      </c>
      <c r="M108" s="32">
        <v>1</v>
      </c>
      <c r="N108" s="32">
        <v>2</v>
      </c>
      <c r="O108" s="32">
        <v>0</v>
      </c>
      <c r="P108" s="32"/>
      <c r="Q108" s="32"/>
      <c r="R108" s="32"/>
      <c r="S108" s="32"/>
      <c r="T108" s="32" t="s">
        <v>96</v>
      </c>
      <c r="U108" s="44" t="s">
        <v>360</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286</v>
      </c>
      <c r="E109" s="32" t="s">
        <v>236</v>
      </c>
      <c r="F109" s="34" t="s">
        <v>97</v>
      </c>
      <c r="G109" s="34" t="b">
        <v>0</v>
      </c>
      <c r="H109" s="34" t="s">
        <v>285</v>
      </c>
      <c r="I109" s="34"/>
      <c r="J109" s="34" t="b">
        <v>1</v>
      </c>
      <c r="K109" s="34"/>
      <c r="L109" s="32">
        <v>1</v>
      </c>
      <c r="M109" s="32">
        <v>1</v>
      </c>
      <c r="N109" s="32">
        <v>0</v>
      </c>
      <c r="O109" s="32">
        <v>0</v>
      </c>
      <c r="P109" s="32"/>
      <c r="Q109" s="32"/>
      <c r="R109" s="32"/>
      <c r="S109" s="32"/>
      <c r="T109" s="32" t="s">
        <v>96</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287</v>
      </c>
      <c r="E110" s="32" t="s">
        <v>236</v>
      </c>
      <c r="F110" s="34" t="s">
        <v>97</v>
      </c>
      <c r="G110" s="34" t="b">
        <v>0</v>
      </c>
      <c r="H110" s="34" t="s">
        <v>288</v>
      </c>
      <c r="I110" s="34" t="s">
        <v>95</v>
      </c>
      <c r="J110" s="34" t="b">
        <v>1</v>
      </c>
      <c r="K110" s="34"/>
      <c r="L110" s="32">
        <v>1</v>
      </c>
      <c r="M110" s="32">
        <v>1</v>
      </c>
      <c r="N110" s="32">
        <v>0</v>
      </c>
      <c r="O110" s="32">
        <v>0</v>
      </c>
      <c r="P110" s="32"/>
      <c r="Q110" s="32"/>
      <c r="R110" s="32"/>
      <c r="S110" s="32"/>
      <c r="T110" s="32" t="s">
        <v>96</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289</v>
      </c>
      <c r="E111" s="32" t="s">
        <v>236</v>
      </c>
      <c r="F111" s="34" t="s">
        <v>97</v>
      </c>
      <c r="G111" s="34" t="b">
        <v>0</v>
      </c>
      <c r="H111" s="34" t="s">
        <v>290</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202</v>
      </c>
      <c r="E112" s="32" t="s">
        <v>227</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309</v>
      </c>
      <c r="E113" s="32" t="s">
        <v>236</v>
      </c>
      <c r="F113" s="34"/>
      <c r="G113" s="34" t="b">
        <v>0</v>
      </c>
      <c r="H113" s="34" t="s">
        <v>310</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309</v>
      </c>
      <c r="E114" s="32" t="s">
        <v>236</v>
      </c>
      <c r="F114" s="34" t="s">
        <v>97</v>
      </c>
      <c r="G114" s="34" t="b">
        <v>0</v>
      </c>
      <c r="H114" s="34" t="s">
        <v>351</v>
      </c>
      <c r="I114" s="34"/>
      <c r="J114" s="34" t="b">
        <v>1</v>
      </c>
      <c r="K114" s="34"/>
      <c r="L114" s="32">
        <v>2</v>
      </c>
      <c r="M114" s="32">
        <v>1</v>
      </c>
      <c r="N114" s="32">
        <v>0</v>
      </c>
      <c r="O114" s="32">
        <v>1</v>
      </c>
      <c r="P114" s="32"/>
      <c r="Q114" s="32"/>
      <c r="R114" s="32"/>
      <c r="S114" s="32"/>
      <c r="T114" s="32" t="s">
        <v>96</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308</v>
      </c>
      <c r="E115" s="32" t="s">
        <v>236</v>
      </c>
      <c r="F115" s="34" t="s">
        <v>97</v>
      </c>
      <c r="G115" s="34" t="b">
        <v>0</v>
      </c>
      <c r="H115" s="34" t="s">
        <v>310</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236</v>
      </c>
      <c r="F116" s="34" t="s">
        <v>97</v>
      </c>
      <c r="G116" s="34" t="b">
        <v>0</v>
      </c>
      <c r="H116" s="34" t="s">
        <v>290</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236</v>
      </c>
      <c r="F117" s="34" t="s">
        <v>97</v>
      </c>
      <c r="G117" s="34" t="b">
        <v>0</v>
      </c>
      <c r="H117" s="34" t="s">
        <v>290</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236</v>
      </c>
      <c r="F118" s="34" t="s">
        <v>97</v>
      </c>
      <c r="G118" s="34" t="b">
        <v>0</v>
      </c>
      <c r="H118" s="34" t="s">
        <v>285</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236</v>
      </c>
      <c r="F119" s="34" t="s">
        <v>97</v>
      </c>
      <c r="G119" s="34" t="b">
        <v>0</v>
      </c>
      <c r="H119" s="34" t="s">
        <v>285</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236</v>
      </c>
      <c r="F120" s="34" t="s">
        <v>97</v>
      </c>
      <c r="G120" s="34" t="b">
        <v>0</v>
      </c>
      <c r="H120" s="34" t="s">
        <v>288</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236</v>
      </c>
      <c r="F121" s="34" t="s">
        <v>97</v>
      </c>
      <c r="G121" s="34" t="b">
        <v>0</v>
      </c>
      <c r="H121" s="34" t="s">
        <v>288</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194</v>
      </c>
      <c r="E122" s="32" t="b">
        <v>1</v>
      </c>
      <c r="F122" s="34" t="s">
        <v>95</v>
      </c>
      <c r="G122" s="34" t="b">
        <v>0</v>
      </c>
      <c r="H122" s="34" t="s">
        <v>331</v>
      </c>
      <c r="I122" s="34" t="s">
        <v>95</v>
      </c>
      <c r="J122" s="34" t="b">
        <v>1</v>
      </c>
      <c r="K122" s="34"/>
      <c r="L122" s="32">
        <v>1</v>
      </c>
      <c r="M122" s="32">
        <v>1</v>
      </c>
      <c r="N122" s="32">
        <v>0</v>
      </c>
      <c r="O122" s="32">
        <v>0</v>
      </c>
      <c r="P122" s="32"/>
      <c r="Q122" s="32"/>
      <c r="R122" s="32"/>
      <c r="S122" s="32"/>
      <c r="T122" s="32" t="s">
        <v>96</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140</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180</v>
      </c>
      <c r="E124" s="32" t="b">
        <v>1</v>
      </c>
      <c r="F124" s="34" t="s">
        <v>97</v>
      </c>
      <c r="G124" s="34" t="b">
        <v>0</v>
      </c>
      <c r="H124" s="34" t="s">
        <v>290</v>
      </c>
      <c r="I124" s="34" t="s">
        <v>95</v>
      </c>
      <c r="J124" s="34" t="b">
        <v>1</v>
      </c>
      <c r="K124" s="34"/>
      <c r="L124" s="32">
        <v>1</v>
      </c>
      <c r="M124" s="32">
        <v>1</v>
      </c>
      <c r="N124" s="32">
        <v>0</v>
      </c>
      <c r="O124" s="32">
        <v>0</v>
      </c>
      <c r="P124" s="32"/>
      <c r="Q124" s="32"/>
      <c r="R124" s="32"/>
      <c r="S124" s="32"/>
      <c r="T124" s="32" t="s">
        <v>96</v>
      </c>
      <c r="U124" s="44" t="s">
        <v>361</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122</v>
      </c>
      <c r="E125" s="32" t="b">
        <v>1</v>
      </c>
      <c r="F125" s="34" t="s">
        <v>95</v>
      </c>
      <c r="G125" s="34" t="b">
        <v>0</v>
      </c>
      <c r="H125" s="34" t="s">
        <v>95</v>
      </c>
      <c r="I125" s="34" t="s">
        <v>95</v>
      </c>
      <c r="J125" s="34" t="b">
        <v>1</v>
      </c>
      <c r="K125" s="34"/>
      <c r="L125" s="32">
        <v>1</v>
      </c>
      <c r="M125" s="32">
        <v>1</v>
      </c>
      <c r="N125" s="32">
        <v>0</v>
      </c>
      <c r="O125" s="32">
        <v>0</v>
      </c>
      <c r="P125" s="32"/>
      <c r="Q125" s="32"/>
      <c r="R125" s="32" t="s">
        <v>307</v>
      </c>
      <c r="S125" s="32"/>
      <c r="T125" s="32" t="s">
        <v>96</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147</v>
      </c>
      <c r="E126" s="32" t="b">
        <v>1</v>
      </c>
      <c r="F126" s="34" t="s">
        <v>95</v>
      </c>
      <c r="G126" s="34" t="b">
        <v>0</v>
      </c>
      <c r="H126" s="34" t="s">
        <v>95</v>
      </c>
      <c r="I126" s="34" t="s">
        <v>95</v>
      </c>
      <c r="J126" s="34" t="b">
        <v>1</v>
      </c>
      <c r="K126" s="34"/>
      <c r="L126" s="32">
        <v>1</v>
      </c>
      <c r="M126" s="32">
        <v>1</v>
      </c>
      <c r="N126" s="32">
        <v>0</v>
      </c>
      <c r="O126" s="32">
        <v>0</v>
      </c>
      <c r="P126" s="32"/>
      <c r="Q126" s="32"/>
      <c r="R126" s="32" t="s">
        <v>332</v>
      </c>
      <c r="S126" s="32"/>
      <c r="T126" s="32" t="s">
        <v>96</v>
      </c>
      <c r="U126" s="44" t="s">
        <v>100</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118</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123</v>
      </c>
      <c r="E128" s="32" t="b">
        <v>1</v>
      </c>
      <c r="F128" s="34" t="s">
        <v>95</v>
      </c>
      <c r="G128" s="34" t="b">
        <v>0</v>
      </c>
      <c r="H128" s="34" t="s">
        <v>95</v>
      </c>
      <c r="I128" s="34" t="s">
        <v>95</v>
      </c>
      <c r="J128" s="34" t="b">
        <v>1</v>
      </c>
      <c r="K128" s="34"/>
      <c r="L128" s="32">
        <v>1</v>
      </c>
      <c r="M128" s="32">
        <v>1</v>
      </c>
      <c r="N128" s="32">
        <v>0</v>
      </c>
      <c r="O128" s="32">
        <v>0</v>
      </c>
      <c r="P128" s="32"/>
      <c r="Q128" s="32"/>
      <c r="R128" s="32" t="s">
        <v>333</v>
      </c>
      <c r="S128" s="32"/>
      <c r="T128" s="32" t="s">
        <v>96</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142</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145</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203</v>
      </c>
      <c r="E131" s="32" t="b">
        <v>1</v>
      </c>
      <c r="F131" s="34" t="s">
        <v>95</v>
      </c>
      <c r="G131" s="34" t="b">
        <v>0</v>
      </c>
      <c r="H131" s="34" t="s">
        <v>310</v>
      </c>
      <c r="I131" s="34" t="s">
        <v>95</v>
      </c>
      <c r="J131" s="34" t="b">
        <v>1</v>
      </c>
      <c r="K131" s="34"/>
      <c r="L131" s="32">
        <v>1</v>
      </c>
      <c r="M131" s="32">
        <v>1</v>
      </c>
      <c r="N131" s="32">
        <v>20</v>
      </c>
      <c r="O131" s="32">
        <v>0</v>
      </c>
      <c r="P131" s="32"/>
      <c r="Q131" s="32"/>
      <c r="R131" s="32"/>
      <c r="S131" s="32"/>
      <c r="T131" s="32" t="s">
        <v>96</v>
      </c>
      <c r="U131" s="41" t="s">
        <v>362</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207</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363</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208</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204</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364</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209</v>
      </c>
      <c r="E135" s="32" t="b">
        <v>1</v>
      </c>
      <c r="F135" s="34" t="s">
        <v>95</v>
      </c>
      <c r="G135" s="34" t="b">
        <v>0</v>
      </c>
      <c r="H135" s="34" t="s">
        <v>331</v>
      </c>
      <c r="I135" s="34" t="s">
        <v>95</v>
      </c>
      <c r="J135" s="34" t="b">
        <v>1</v>
      </c>
      <c r="K135" s="34"/>
      <c r="L135" s="32">
        <v>1</v>
      </c>
      <c r="M135" s="32">
        <v>1</v>
      </c>
      <c r="N135" s="32">
        <v>20</v>
      </c>
      <c r="O135" s="32">
        <v>0</v>
      </c>
      <c r="P135" s="32"/>
      <c r="Q135" s="32"/>
      <c r="R135" s="32"/>
      <c r="S135" s="32"/>
      <c r="T135" s="32" t="s">
        <v>96</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214</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225</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220</v>
      </c>
      <c r="E137" s="32" t="b">
        <v>1</v>
      </c>
      <c r="F137" s="34" t="s">
        <v>95</v>
      </c>
      <c r="G137" s="34" t="b">
        <v>0</v>
      </c>
      <c r="H137" s="34" t="s">
        <v>331</v>
      </c>
      <c r="I137" s="34" t="s">
        <v>95</v>
      </c>
      <c r="J137" s="34" t="b">
        <v>1</v>
      </c>
      <c r="K137" s="34"/>
      <c r="L137" s="32">
        <v>7580</v>
      </c>
      <c r="M137" s="32">
        <v>1</v>
      </c>
      <c r="N137" s="32">
        <v>0</v>
      </c>
      <c r="O137" s="32">
        <v>0</v>
      </c>
      <c r="P137" s="32"/>
      <c r="Q137" s="32"/>
      <c r="R137" s="32"/>
      <c r="S137" s="32"/>
      <c r="T137" s="32" t="s">
        <v>96</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336</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339</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340</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340</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223</v>
      </c>
      <c r="E142" s="32" t="s">
        <v>227</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216</v>
      </c>
      <c r="E143" s="32" t="b">
        <v>1</v>
      </c>
      <c r="F143" s="34" t="s">
        <v>95</v>
      </c>
      <c r="G143" s="34" t="b">
        <v>0</v>
      </c>
      <c r="H143" s="34" t="s">
        <v>310</v>
      </c>
      <c r="I143" s="34" t="s">
        <v>95</v>
      </c>
      <c r="J143" s="34" t="b">
        <v>1</v>
      </c>
      <c r="K143" s="34"/>
      <c r="L143" s="32">
        <v>1</v>
      </c>
      <c r="M143" s="32">
        <v>1</v>
      </c>
      <c r="N143" s="32">
        <v>2</v>
      </c>
      <c r="O143" s="32">
        <v>0</v>
      </c>
      <c r="P143" s="32"/>
      <c r="Q143" s="32"/>
      <c r="R143" s="32"/>
      <c r="S143" s="32"/>
      <c r="T143" s="32" t="s">
        <v>96</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216</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213</v>
      </c>
      <c r="E145" s="32" t="b">
        <v>1</v>
      </c>
      <c r="F145" s="34" t="s">
        <v>95</v>
      </c>
      <c r="G145" s="34" t="b">
        <v>0</v>
      </c>
      <c r="H145" s="34" t="s">
        <v>310</v>
      </c>
      <c r="I145" s="34" t="s">
        <v>95</v>
      </c>
      <c r="J145" s="34" t="b">
        <v>1</v>
      </c>
      <c r="K145" s="34"/>
      <c r="L145" s="32">
        <v>1</v>
      </c>
      <c r="M145" s="32">
        <v>1</v>
      </c>
      <c r="N145" s="32">
        <v>3</v>
      </c>
      <c r="O145" s="32">
        <v>0</v>
      </c>
      <c r="P145" s="32"/>
      <c r="Q145" s="32"/>
      <c r="R145" s="32"/>
      <c r="S145" s="32"/>
      <c r="T145" s="32" t="s">
        <v>96</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380</v>
      </c>
      <c r="E146" s="32" t="b">
        <v>1</v>
      </c>
      <c r="F146" s="34"/>
      <c r="G146" s="34" t="b">
        <v>0</v>
      </c>
      <c r="H146" s="34" t="s">
        <v>310</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381</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150</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383</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383</v>
      </c>
      <c r="E150" s="32"/>
      <c r="F150" s="50" t="s">
        <v>384</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383</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383</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383</v>
      </c>
      <c r="E153" s="32"/>
      <c r="F153" s="34"/>
      <c r="G153" s="34"/>
      <c r="H153" s="34"/>
      <c r="I153" s="34"/>
      <c r="J153" s="34"/>
      <c r="K153" s="34"/>
      <c r="L153" s="32"/>
      <c r="M153" s="32"/>
      <c r="N153" s="32"/>
      <c r="O153" s="32"/>
      <c r="P153" s="32"/>
      <c r="Q153" s="32"/>
      <c r="R153" s="32"/>
      <c r="S153" s="32"/>
      <c r="T153" s="32" t="s">
        <v>385</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383</v>
      </c>
      <c r="E154" s="32" t="s">
        <v>227</v>
      </c>
      <c r="F154" s="34" t="s">
        <v>97</v>
      </c>
      <c r="G154" s="34"/>
      <c r="H154" s="34"/>
      <c r="I154" s="34"/>
      <c r="J154" s="34"/>
      <c r="K154" s="34"/>
      <c r="L154" s="32"/>
      <c r="M154" s="32"/>
      <c r="N154" s="32"/>
      <c r="O154" s="32"/>
      <c r="P154" s="32"/>
      <c r="Q154" s="32"/>
      <c r="R154" s="32"/>
      <c r="S154" s="32"/>
      <c r="T154" s="32" t="s">
        <v>97</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383</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383</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383</v>
      </c>
      <c r="E157" s="32"/>
      <c r="F157" s="34"/>
      <c r="G157" s="34"/>
      <c r="H157" s="34"/>
      <c r="I157" s="34" t="s">
        <v>386</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383</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383</v>
      </c>
      <c r="E159" s="32"/>
      <c r="F159" s="34"/>
      <c r="G159" s="34"/>
      <c r="H159" s="34"/>
      <c r="I159" s="34"/>
      <c r="J159" s="34"/>
      <c r="K159" s="34"/>
      <c r="L159" s="32"/>
      <c r="M159" s="32"/>
      <c r="N159" s="32"/>
      <c r="O159" s="32"/>
      <c r="P159" s="32"/>
      <c r="Q159" s="32"/>
      <c r="R159" s="32"/>
      <c r="S159" s="32" t="s">
        <v>387</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383</v>
      </c>
      <c r="E160" s="32" t="s">
        <v>387</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383</v>
      </c>
      <c r="E161" s="32" t="s">
        <v>387</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383</v>
      </c>
      <c r="E162" s="32" t="s">
        <v>387</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383</v>
      </c>
      <c r="E163" s="32" t="s">
        <v>388</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383</v>
      </c>
      <c r="E164" s="32"/>
      <c r="F164" s="50" t="s">
        <v>389</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383</v>
      </c>
      <c r="E165" s="32" t="s">
        <v>237</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383</v>
      </c>
      <c r="E166" s="32"/>
      <c r="F166" s="34"/>
      <c r="G166" s="34"/>
      <c r="H166" s="34"/>
      <c r="I166" s="34"/>
      <c r="J166" s="34"/>
      <c r="K166" s="34"/>
      <c r="L166" s="32"/>
      <c r="M166" s="32"/>
      <c r="N166" s="32"/>
      <c r="O166" s="32"/>
      <c r="P166" s="32" t="s">
        <v>325</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383</v>
      </c>
      <c r="E167" s="32"/>
      <c r="F167" s="34"/>
      <c r="G167" s="34"/>
      <c r="H167" s="34"/>
      <c r="I167" s="34"/>
      <c r="J167" s="34"/>
      <c r="K167" s="34"/>
      <c r="L167" s="32"/>
      <c r="M167" s="32"/>
      <c r="N167" s="32"/>
      <c r="O167" s="32"/>
      <c r="P167" s="32"/>
      <c r="Q167" s="32" t="s">
        <v>325</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381</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400</v>
      </c>
      <c r="E169" s="32" t="s">
        <v>401</v>
      </c>
      <c r="F169" s="34"/>
      <c r="G169" s="34"/>
      <c r="H169" s="34" t="s">
        <v>310</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554</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383</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383</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555</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383</v>
      </c>
      <c r="E174" s="32" t="s">
        <v>556</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557</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383</v>
      </c>
      <c r="E176" s="32" t="b">
        <v>1</v>
      </c>
      <c r="F176" s="34"/>
      <c r="G176" s="34"/>
      <c r="H176" s="34" t="s">
        <v>387</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383</v>
      </c>
      <c r="E177" s="32" t="b">
        <v>1</v>
      </c>
      <c r="F177" s="34"/>
      <c r="G177" s="34"/>
      <c r="H177" s="34" t="s">
        <v>558</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383</v>
      </c>
      <c r="E178" s="32" t="s">
        <v>559</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383</v>
      </c>
      <c r="E179" s="32" t="s">
        <v>560</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554</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561</v>
      </c>
      <c r="E181" s="32" t="b">
        <v>1</v>
      </c>
      <c r="F181" s="34"/>
      <c r="G181" s="34"/>
      <c r="H181" s="34" t="s">
        <v>562</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383</v>
      </c>
      <c r="E182" s="32" t="s">
        <v>563</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383</v>
      </c>
      <c r="E183" s="32" t="s">
        <v>564</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1" t="s">
        <v>565</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400</v>
      </c>
      <c r="E185" s="32" t="s">
        <v>572</v>
      </c>
      <c r="F185" s="34"/>
      <c r="G185" s="34"/>
      <c r="H185" s="34" t="s">
        <v>310</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400</v>
      </c>
      <c r="E186" s="32" t="s">
        <v>573</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400</v>
      </c>
      <c r="E187" s="32" t="s">
        <v>574</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400</v>
      </c>
      <c r="E188" s="32" t="s">
        <v>575</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400</v>
      </c>
      <c r="E189" s="32" t="s">
        <v>576</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45">
      <c r="B190" s="56" cm="1">
        <f t="array" aca="1" ref="B190" ca="1">FileSize(Folder&amp;Tests[[#This Row],[FileName]])</f>
        <v>2889</v>
      </c>
      <c r="C190" s="52">
        <v>176</v>
      </c>
      <c r="D190" s="38" t="s">
        <v>578</v>
      </c>
      <c r="E190" s="40" t="s">
        <v>579</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45">
      <c r="B191" s="56" cm="1">
        <f t="array" aca="1" ref="B191" ca="1">FileSize(Folder&amp;Tests[[#This Row],[FileName]])</f>
        <v>66081</v>
      </c>
      <c r="C191" s="52">
        <v>177</v>
      </c>
      <c r="D191" s="33" t="s">
        <v>580</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45">
      <c r="B192" s="56"/>
      <c r="C192" s="52">
        <v>178</v>
      </c>
      <c r="D192" s="50" t="s">
        <v>607</v>
      </c>
      <c r="E192" s="32" t="b">
        <v>1</v>
      </c>
      <c r="F192" s="34"/>
      <c r="G192" s="34"/>
      <c r="H192" s="34"/>
      <c r="I192" s="34"/>
      <c r="J192" s="34"/>
      <c r="K192" s="34">
        <v>1</v>
      </c>
      <c r="L192" s="32">
        <v>1</v>
      </c>
      <c r="M192" s="32">
        <v>1</v>
      </c>
      <c r="N192" s="32">
        <v>17</v>
      </c>
      <c r="O192" s="32">
        <v>0</v>
      </c>
      <c r="P192" s="32"/>
      <c r="Q192" s="32"/>
      <c r="R192" s="32" t="s">
        <v>332</v>
      </c>
      <c r="S192" s="32"/>
      <c r="T192" s="32"/>
      <c r="U192" s="44"/>
      <c r="V192" t="str">
        <f ca="1"/>
        <v xml:space="preserve"> </v>
      </c>
      <c r="AA192" s="48"/>
      <c r="AB192" s="48"/>
      <c r="AC192" s="48"/>
      <c r="AD192" s="48"/>
      <c r="AE192" s="48"/>
    </row>
    <row r="193" spans="2:31" x14ac:dyDescent="0.45">
      <c r="B193" s="79"/>
      <c r="C193" s="80">
        <v>179</v>
      </c>
      <c r="D193" s="50" t="s">
        <v>619</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45">
      <c r="B194" s="79"/>
      <c r="C194" s="80">
        <v>180</v>
      </c>
      <c r="D194" s="50" t="s">
        <v>625</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45">
      <c r="B195" s="83"/>
      <c r="C195" s="84">
        <v>181</v>
      </c>
      <c r="D195" s="50" t="s">
        <v>632</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45">
      <c r="B196" s="83"/>
      <c r="C196" s="84">
        <v>182</v>
      </c>
      <c r="D196" s="50" t="s">
        <v>643</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row>
    <row r="197" spans="2:31" x14ac:dyDescent="0.45">
      <c r="B197" s="83"/>
      <c r="C197" s="84">
        <v>183</v>
      </c>
      <c r="D197" s="50" t="s">
        <v>644</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row>
    <row r="198" spans="2:31" x14ac:dyDescent="0.45">
      <c r="B198" s="83"/>
      <c r="C198" s="84">
        <v>184</v>
      </c>
      <c r="D198" s="50" t="s">
        <v>645</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row>
    <row r="199" spans="2:31" x14ac:dyDescent="0.45">
      <c r="B199" s="83"/>
      <c r="C199" s="84">
        <v>185</v>
      </c>
      <c r="D199" s="50" t="s">
        <v>646</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row>
    <row r="200" spans="2:31" x14ac:dyDescent="0.45">
      <c r="B200" s="83"/>
      <c r="C200" s="84">
        <v>186</v>
      </c>
      <c r="D200" s="50" t="s">
        <v>647</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row>
    <row r="201" spans="2:31" x14ac:dyDescent="0.45">
      <c r="B201" s="83"/>
      <c r="C201" s="84">
        <v>187</v>
      </c>
      <c r="D201" s="50" t="s">
        <v>138</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row>
    <row r="202" spans="2:31" x14ac:dyDescent="0.45">
      <c r="B202" s="56" cm="1">
        <f t="array" aca="1" ref="B202" ca="1">FileSize(Folder&amp;Tests[[#This Row],[FileName]])</f>
        <v>166384</v>
      </c>
      <c r="C202" s="80" t="s">
        <v>370</v>
      </c>
      <c r="D202" s="33" t="s">
        <v>210</v>
      </c>
      <c r="E202" s="32" t="b">
        <v>0</v>
      </c>
      <c r="F202" s="34" t="s">
        <v>95</v>
      </c>
      <c r="G202" s="34" t="b">
        <v>0</v>
      </c>
      <c r="H202" s="34" t="s">
        <v>95</v>
      </c>
      <c r="I202" s="34" t="s">
        <v>95</v>
      </c>
      <c r="J202" s="34" t="b">
        <v>1</v>
      </c>
      <c r="K202" s="34"/>
      <c r="L202" s="32">
        <v>1</v>
      </c>
      <c r="M202" s="32">
        <v>1</v>
      </c>
      <c r="N202" s="32">
        <v>0</v>
      </c>
      <c r="O202" s="32">
        <v>0</v>
      </c>
      <c r="P202" s="32"/>
      <c r="Q202" s="32"/>
      <c r="R202" s="32"/>
      <c r="S202" s="32"/>
      <c r="T202" s="32" t="s">
        <v>96</v>
      </c>
      <c r="U202" s="41" t="s">
        <v>365</v>
      </c>
      <c r="V202" t="str">
        <f ca="1"/>
        <v xml:space="preserve"> </v>
      </c>
      <c r="AA202" s="48"/>
      <c r="AB202" s="48"/>
      <c r="AC202" s="48"/>
      <c r="AD202" s="48"/>
      <c r="AE202" s="48"/>
    </row>
    <row r="203" spans="2:31" x14ac:dyDescent="0.45">
      <c r="B203" s="56" cm="1">
        <f t="array" aca="1" ref="B203" ca="1">FileSize(Folder&amp;Tests[[#This Row],[FileName]])</f>
        <v>4</v>
      </c>
      <c r="C203" s="80" t="s">
        <v>370</v>
      </c>
      <c r="D203" s="33" t="s">
        <v>116</v>
      </c>
      <c r="E203" s="32" t="b">
        <v>0</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566</v>
      </c>
      <c r="V203" t="str">
        <f ca="1"/>
        <v xml:space="preserve"> </v>
      </c>
      <c r="AA203" s="48"/>
      <c r="AB203" s="48"/>
      <c r="AC203" s="48"/>
      <c r="AD203" s="48"/>
      <c r="AE203" s="48"/>
    </row>
    <row r="204" spans="2:31" x14ac:dyDescent="0.45">
      <c r="B204" s="56" cm="1">
        <f t="array" aca="1" ref="B204" ca="1">FileSize(Folder&amp;Tests[[#This Row],[FileName]])</f>
        <v>6</v>
      </c>
      <c r="C204" s="80" t="s">
        <v>370</v>
      </c>
      <c r="D204" s="33" t="s">
        <v>119</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566</v>
      </c>
      <c r="V204" t="str">
        <f ca="1"/>
        <v xml:space="preserve"> </v>
      </c>
      <c r="AA204" s="48"/>
      <c r="AB204" s="48"/>
      <c r="AC204" s="48"/>
      <c r="AD204" s="48"/>
      <c r="AE204" s="48"/>
    </row>
    <row r="205" spans="2:31" x14ac:dyDescent="0.45">
      <c r="B205" s="56" cm="1">
        <f t="array" aca="1" ref="B205" ca="1">FileSize(Folder&amp;Tests[[#This Row],[FileName]])</f>
        <v>13</v>
      </c>
      <c r="C205" s="80" t="s">
        <v>370</v>
      </c>
      <c r="D205" s="33" t="s">
        <v>124</v>
      </c>
      <c r="E205" s="32" t="b">
        <v>1</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566</v>
      </c>
      <c r="V205" t="str">
        <f ca="1"/>
        <v xml:space="preserve"> </v>
      </c>
      <c r="AA205" s="48"/>
      <c r="AB205" s="48"/>
      <c r="AC205" s="48"/>
      <c r="AD205" s="48"/>
      <c r="AE205" s="48"/>
    </row>
    <row r="206" spans="2:31" x14ac:dyDescent="0.45">
      <c r="B206" s="56" cm="1">
        <f t="array" aca="1" ref="B206" ca="1">FileSize(Folder&amp;Tests[[#This Row],[FileName]])</f>
        <v>20</v>
      </c>
      <c r="C206" s="80" t="s">
        <v>370</v>
      </c>
      <c r="D206" s="33" t="s">
        <v>126</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566</v>
      </c>
      <c r="V206" t="str">
        <f ca="1"/>
        <v xml:space="preserve"> </v>
      </c>
      <c r="AA206" s="48"/>
      <c r="AB206" s="48"/>
      <c r="AC206" s="48"/>
      <c r="AD206" s="48"/>
      <c r="AE206" s="48"/>
    </row>
    <row r="207" spans="2:31" x14ac:dyDescent="0.45">
      <c r="B207" s="56" cm="1">
        <f t="array" aca="1" ref="B207" ca="1">FileSize(Folder&amp;Tests[[#This Row],[FileName]])</f>
        <v>34</v>
      </c>
      <c r="C207" s="80" t="s">
        <v>370</v>
      </c>
      <c r="D207" s="33" t="s">
        <v>141</v>
      </c>
      <c r="E207" s="32" t="b">
        <v>1</v>
      </c>
      <c r="F207" s="34" t="s">
        <v>95</v>
      </c>
      <c r="G207" s="34" t="b">
        <v>0</v>
      </c>
      <c r="H207" s="34" t="s">
        <v>95</v>
      </c>
      <c r="I207" s="34" t="s">
        <v>95</v>
      </c>
      <c r="J207" s="34" t="b">
        <v>1</v>
      </c>
      <c r="K207" s="34"/>
      <c r="L207" s="32">
        <v>1</v>
      </c>
      <c r="M207" s="32">
        <v>1</v>
      </c>
      <c r="N207" s="32">
        <v>0</v>
      </c>
      <c r="O207" s="32">
        <v>0</v>
      </c>
      <c r="P207" s="32"/>
      <c r="Q207" s="32"/>
      <c r="R207" s="32"/>
      <c r="S207" s="32"/>
      <c r="T207" s="32" t="s">
        <v>96</v>
      </c>
      <c r="U207" s="44" t="s">
        <v>566</v>
      </c>
      <c r="V207" t="str">
        <f ca="1"/>
        <v xml:space="preserve"> </v>
      </c>
      <c r="AA207" s="48"/>
      <c r="AB207" s="48"/>
      <c r="AC207" s="48"/>
      <c r="AD207" s="48"/>
      <c r="AE207" s="48"/>
    </row>
    <row r="208" spans="2:31" x14ac:dyDescent="0.45">
      <c r="B208" s="56" cm="1">
        <f t="array" aca="1" ref="B208" ca="1">FileSize(Folder&amp;Tests[[#This Row],[FileName]])</f>
        <v>60</v>
      </c>
      <c r="C208" s="80" t="s">
        <v>370</v>
      </c>
      <c r="D208" s="33" t="s">
        <v>169</v>
      </c>
      <c r="E208" s="32" t="b">
        <v>1</v>
      </c>
      <c r="F208" s="34" t="s">
        <v>95</v>
      </c>
      <c r="G208" s="34" t="b">
        <v>0</v>
      </c>
      <c r="H208" s="34" t="s">
        <v>95</v>
      </c>
      <c r="I208" s="34" t="s">
        <v>95</v>
      </c>
      <c r="J208" s="34" t="b">
        <v>1</v>
      </c>
      <c r="K208" s="34"/>
      <c r="L208" s="32">
        <v>1</v>
      </c>
      <c r="M208" s="32">
        <v>1</v>
      </c>
      <c r="N208" s="32">
        <v>0</v>
      </c>
      <c r="O208" s="32">
        <v>0</v>
      </c>
      <c r="P208" s="32"/>
      <c r="Q208" s="32"/>
      <c r="R208" s="32"/>
      <c r="S208" s="32"/>
      <c r="T208" s="32" t="s">
        <v>96</v>
      </c>
      <c r="U208" s="44" t="s">
        <v>103</v>
      </c>
      <c r="V208" t="str">
        <f ca="1"/>
        <v xml:space="preserve"> </v>
      </c>
      <c r="AA208" s="48"/>
      <c r="AB208" s="48"/>
      <c r="AC208" s="48"/>
      <c r="AD208" s="48"/>
      <c r="AE208" s="48"/>
    </row>
    <row r="209" spans="2:31" x14ac:dyDescent="0.45">
      <c r="B209" s="56" cm="1">
        <f t="array" aca="1" ref="B209" ca="1">FileSize(Folder&amp;Tests[[#This Row],[FileName]])</f>
        <v>65</v>
      </c>
      <c r="C209" s="80" t="s">
        <v>370</v>
      </c>
      <c r="D209" s="33" t="s">
        <v>173</v>
      </c>
      <c r="E209" s="32" t="b">
        <v>1</v>
      </c>
      <c r="F209" s="34" t="s">
        <v>95</v>
      </c>
      <c r="G209" s="34" t="b">
        <v>0</v>
      </c>
      <c r="H209" s="34" t="s">
        <v>95</v>
      </c>
      <c r="I209" s="34" t="s">
        <v>95</v>
      </c>
      <c r="J209" s="34" t="b">
        <v>1</v>
      </c>
      <c r="K209" s="34"/>
      <c r="L209" s="32">
        <v>1</v>
      </c>
      <c r="M209" s="32">
        <v>1</v>
      </c>
      <c r="N209" s="32">
        <v>0</v>
      </c>
      <c r="O209" s="32">
        <v>0</v>
      </c>
      <c r="P209" s="32"/>
      <c r="Q209" s="32"/>
      <c r="R209" s="32"/>
      <c r="S209" s="32"/>
      <c r="T209" s="32" t="s">
        <v>96</v>
      </c>
      <c r="U209" s="44" t="s">
        <v>567</v>
      </c>
      <c r="V209" t="str">
        <f ca="1"/>
        <v xml:space="preserve"> </v>
      </c>
      <c r="AA209" s="48"/>
      <c r="AB209" s="48"/>
      <c r="AC209" s="48"/>
      <c r="AD209" s="48"/>
      <c r="AE209" s="48"/>
    </row>
    <row r="210" spans="2:31" x14ac:dyDescent="0.45">
      <c r="B210" s="56" cm="1">
        <f t="array" aca="1" ref="B210" ca="1">FileSize(Folder&amp;Tests[[#This Row],[FileName]])</f>
        <v>64</v>
      </c>
      <c r="C210" s="80" t="s">
        <v>370</v>
      </c>
      <c r="D210" s="33" t="s">
        <v>174</v>
      </c>
      <c r="E210" s="32" t="b">
        <v>1</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568</v>
      </c>
      <c r="V210" t="str">
        <f ca="1"/>
        <v xml:space="preserve"> </v>
      </c>
      <c r="AA210" s="48"/>
      <c r="AB210" s="48"/>
      <c r="AC210" s="48"/>
      <c r="AD210" s="48"/>
      <c r="AE210" s="48"/>
    </row>
    <row r="211" spans="2:31" x14ac:dyDescent="0.45">
      <c r="B211" s="56" cm="1">
        <f t="array" aca="1" ref="B211" ca="1">FileSize(Folder&amp;Tests[[#This Row],[FileName]])</f>
        <v>70</v>
      </c>
      <c r="C211" s="80" t="s">
        <v>370</v>
      </c>
      <c r="D211" s="33" t="s">
        <v>175</v>
      </c>
      <c r="E211" s="32" t="b">
        <v>0</v>
      </c>
      <c r="F211" s="34" t="s">
        <v>95</v>
      </c>
      <c r="G211" s="34" t="b">
        <v>0</v>
      </c>
      <c r="H211" s="34" t="s">
        <v>95</v>
      </c>
      <c r="I211" s="34" t="s">
        <v>95</v>
      </c>
      <c r="J211" s="34" t="b">
        <v>1</v>
      </c>
      <c r="K211" s="34"/>
      <c r="L211" s="32">
        <v>1</v>
      </c>
      <c r="M211" s="32">
        <v>1</v>
      </c>
      <c r="N211" s="32">
        <v>0</v>
      </c>
      <c r="O211" s="32">
        <v>0</v>
      </c>
      <c r="P211" s="32"/>
      <c r="Q211" s="32"/>
      <c r="R211" s="32"/>
      <c r="S211" s="32"/>
      <c r="T211" s="32" t="s">
        <v>96</v>
      </c>
      <c r="U211" s="44" t="s">
        <v>569</v>
      </c>
      <c r="V211" t="str">
        <f ca="1"/>
        <v xml:space="preserve"> </v>
      </c>
      <c r="AA211" s="48"/>
      <c r="AB211" s="48"/>
      <c r="AC211" s="48"/>
      <c r="AD211" s="48"/>
      <c r="AE211" s="48"/>
    </row>
    <row r="212" spans="2:31" x14ac:dyDescent="0.45">
      <c r="B212" s="56" cm="1">
        <f t="array" aca="1" ref="B212" ca="1">FileSize(Folder&amp;Tests[[#This Row],[FileName]])</f>
        <v>74</v>
      </c>
      <c r="C212" s="80" t="s">
        <v>370</v>
      </c>
      <c r="D212" s="33" t="s">
        <v>179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96</v>
      </c>
      <c r="U212" s="44" t="s">
        <v>106</v>
      </c>
      <c r="V212" t="str">
        <f ca="1"/>
        <v xml:space="preserve"> </v>
      </c>
      <c r="AA212" s="48"/>
      <c r="AB212" s="48"/>
    </row>
    <row r="213" spans="2:31" x14ac:dyDescent="0.45">
      <c r="B213" s="56" cm="1">
        <f t="array" aca="1" ref="B213" ca="1">FileSize(Folder&amp;Tests[[#This Row],[FileName]])</f>
        <v>100</v>
      </c>
      <c r="C213" s="80" t="s">
        <v>370</v>
      </c>
      <c r="D213" s="33" t="s">
        <v>185</v>
      </c>
      <c r="E213" s="32" t="b">
        <v>1</v>
      </c>
      <c r="F213" s="34" t="s">
        <v>95</v>
      </c>
      <c r="G213" s="34" t="b">
        <v>0</v>
      </c>
      <c r="H213" s="34" t="s">
        <v>95</v>
      </c>
      <c r="I213" s="34" t="s">
        <v>95</v>
      </c>
      <c r="J213" s="34" t="b">
        <v>1</v>
      </c>
      <c r="K213" s="34"/>
      <c r="L213" s="32">
        <v>1</v>
      </c>
      <c r="M213" s="32">
        <v>1</v>
      </c>
      <c r="N213" s="32">
        <v>0</v>
      </c>
      <c r="O213" s="32">
        <v>0</v>
      </c>
      <c r="P213" s="32"/>
      <c r="Q213" s="32"/>
      <c r="R213" s="32"/>
      <c r="S213" s="35"/>
      <c r="T213" s="32" t="s">
        <v>96</v>
      </c>
      <c r="U213" s="41" t="s">
        <v>107</v>
      </c>
      <c r="V213" t="str">
        <f ca="1"/>
        <v xml:space="preserve"> </v>
      </c>
      <c r="AA213" s="48"/>
      <c r="AB213" s="48"/>
    </row>
    <row r="214" spans="2:31" x14ac:dyDescent="0.45">
      <c r="B214" s="56" cm="1">
        <f t="array" aca="1" ref="B214" ca="1">FileSize(Folder&amp;Tests[[#This Row],[FileName]])</f>
        <v>108</v>
      </c>
      <c r="C214" s="80" t="s">
        <v>370</v>
      </c>
      <c r="D214" s="33" t="s">
        <v>187</v>
      </c>
      <c r="E214" s="32" t="b">
        <v>1</v>
      </c>
      <c r="F214" s="34" t="s">
        <v>95</v>
      </c>
      <c r="G214" s="34" t="b">
        <v>0</v>
      </c>
      <c r="H214" s="34" t="s">
        <v>310</v>
      </c>
      <c r="I214" s="34" t="s">
        <v>95</v>
      </c>
      <c r="J214" s="34" t="b">
        <v>1</v>
      </c>
      <c r="K214" s="34"/>
      <c r="L214" s="32">
        <v>1</v>
      </c>
      <c r="M214" s="32">
        <v>1</v>
      </c>
      <c r="N214" s="32">
        <v>0</v>
      </c>
      <c r="O214" s="32">
        <v>0</v>
      </c>
      <c r="P214" s="32"/>
      <c r="Q214" s="32"/>
      <c r="R214" s="32"/>
      <c r="S214" s="32"/>
      <c r="T214" s="32" t="s">
        <v>96</v>
      </c>
      <c r="U214" s="41" t="s">
        <v>334</v>
      </c>
      <c r="V214" t="str">
        <f ca="1"/>
        <v xml:space="preserve"> </v>
      </c>
      <c r="AA214" s="48"/>
      <c r="AB214" s="48"/>
    </row>
    <row r="215" spans="2:31" x14ac:dyDescent="0.45">
      <c r="B215" s="56" cm="1">
        <f t="array" aca="1" ref="B215" ca="1">FileSize(Folder&amp;Tests[[#This Row],[FileName]])</f>
        <v>197</v>
      </c>
      <c r="C215" s="80" t="s">
        <v>370</v>
      </c>
      <c r="D215" s="33" t="s">
        <v>190</v>
      </c>
      <c r="E215" s="32" t="b">
        <v>1</v>
      </c>
      <c r="F215" s="34" t="str">
        <f ca="1">CHAR(9)</f>
        <v xml:space="preserve">	</v>
      </c>
      <c r="G215" s="34" t="b">
        <v>0</v>
      </c>
      <c r="H215" s="34" t="s">
        <v>95</v>
      </c>
      <c r="I215" s="34" t="s">
        <v>95</v>
      </c>
      <c r="J215" s="34" t="b">
        <v>1</v>
      </c>
      <c r="K215" s="34"/>
      <c r="L215" s="32">
        <v>1</v>
      </c>
      <c r="M215" s="32">
        <v>1</v>
      </c>
      <c r="N215" s="32">
        <v>0</v>
      </c>
      <c r="O215" s="32">
        <v>0</v>
      </c>
      <c r="P215" s="32"/>
      <c r="Q215" s="32"/>
      <c r="R215" s="32"/>
      <c r="S215" s="35" t="s">
        <v>281</v>
      </c>
      <c r="T215" s="32" t="s">
        <v>96</v>
      </c>
      <c r="U215" s="41" t="s">
        <v>108</v>
      </c>
      <c r="V215" t="str">
        <f ca="1"/>
        <v xml:space="preserve"> </v>
      </c>
      <c r="AA215" s="48"/>
      <c r="AB215" s="48"/>
    </row>
    <row r="216" spans="2:31" x14ac:dyDescent="0.45">
      <c r="B216" s="56" cm="1">
        <f t="array" aca="1" ref="B216" ca="1">FileSize(Folder&amp;Tests[[#This Row],[FileName]])</f>
        <v>43457</v>
      </c>
      <c r="C216" s="80" t="s">
        <v>370</v>
      </c>
      <c r="D216" s="33" t="s">
        <v>205</v>
      </c>
      <c r="E216" s="32" t="b">
        <v>0</v>
      </c>
      <c r="F216" s="34" t="s">
        <v>95</v>
      </c>
      <c r="G216" s="34" t="b">
        <v>0</v>
      </c>
      <c r="H216" s="34" t="s">
        <v>95</v>
      </c>
      <c r="I216" s="34" t="s">
        <v>95</v>
      </c>
      <c r="J216" s="34" t="b">
        <v>1</v>
      </c>
      <c r="K216" s="34"/>
      <c r="L216" s="32">
        <v>1</v>
      </c>
      <c r="M216" s="32">
        <v>1</v>
      </c>
      <c r="N216" s="32">
        <v>0</v>
      </c>
      <c r="O216" s="32">
        <v>0</v>
      </c>
      <c r="P216" s="32"/>
      <c r="Q216" s="32"/>
      <c r="R216" s="32"/>
      <c r="S216" s="32"/>
      <c r="T216" s="32" t="s">
        <v>96</v>
      </c>
      <c r="U216" s="44" t="s">
        <v>110</v>
      </c>
      <c r="V216" t="str">
        <f ca="1"/>
        <v xml:space="preserve"> </v>
      </c>
      <c r="AA216" s="48"/>
      <c r="AB216" s="48"/>
    </row>
    <row r="217" spans="2:31" x14ac:dyDescent="0.45">
      <c r="B217" s="56" cm="1">
        <f t="array" aca="1" ref="B217" ca="1">FileSize(Folder&amp;Tests[[#This Row],[FileName]])</f>
        <v>270111</v>
      </c>
      <c r="C217" s="80" t="s">
        <v>370</v>
      </c>
      <c r="D217" s="33" t="s">
        <v>215</v>
      </c>
      <c r="E217" s="32" t="b">
        <v>1</v>
      </c>
      <c r="F217" s="34" t="s">
        <v>95</v>
      </c>
      <c r="G217" s="34" t="b">
        <v>0</v>
      </c>
      <c r="H217" s="34" t="s">
        <v>95</v>
      </c>
      <c r="I217" s="34" t="s">
        <v>95</v>
      </c>
      <c r="J217" s="34" t="b">
        <v>1</v>
      </c>
      <c r="K217" s="34"/>
      <c r="L217" s="32">
        <v>1</v>
      </c>
      <c r="M217" s="32">
        <v>1</v>
      </c>
      <c r="N217" s="32">
        <v>0</v>
      </c>
      <c r="O217" s="32">
        <v>0</v>
      </c>
      <c r="P217" s="32"/>
      <c r="Q217" s="32"/>
      <c r="R217" s="32"/>
      <c r="S217" s="32"/>
      <c r="T217" s="32" t="s">
        <v>96</v>
      </c>
      <c r="U217" s="41" t="s">
        <v>226</v>
      </c>
      <c r="V217" t="str">
        <f ca="1"/>
        <v xml:space="preserve"> </v>
      </c>
      <c r="AA217" s="48"/>
      <c r="AB217" s="48"/>
    </row>
    <row r="218" spans="2:31" x14ac:dyDescent="0.45">
      <c r="B218" s="56" cm="1">
        <f t="array" aca="1" ref="B218" ca="1">FileSize(Folder&amp;Tests[[#This Row],[FileName]])</f>
        <v>729395</v>
      </c>
      <c r="C218" s="51" t="s">
        <v>370</v>
      </c>
      <c r="D218" s="33" t="s">
        <v>218</v>
      </c>
      <c r="E218" s="32" t="b">
        <v>1</v>
      </c>
      <c r="F218" s="34" t="s">
        <v>95</v>
      </c>
      <c r="G218" s="34" t="b">
        <v>0</v>
      </c>
      <c r="H218" s="34" t="s">
        <v>95</v>
      </c>
      <c r="I218" s="34" t="s">
        <v>95</v>
      </c>
      <c r="J218" s="34" t="b">
        <v>1</v>
      </c>
      <c r="K218" s="34"/>
      <c r="L218" s="32">
        <v>1</v>
      </c>
      <c r="M218" s="32">
        <v>1</v>
      </c>
      <c r="N218" s="32">
        <v>0</v>
      </c>
      <c r="O218" s="32">
        <v>0</v>
      </c>
      <c r="P218" s="32"/>
      <c r="Q218" s="32"/>
      <c r="R218" s="32"/>
      <c r="S218" s="32"/>
      <c r="T218" s="32" t="s">
        <v>97</v>
      </c>
      <c r="U218" s="41" t="s">
        <v>257</v>
      </c>
      <c r="V218" t="str">
        <f ca="1"/>
        <v xml:space="preserve"> </v>
      </c>
      <c r="AA218" s="48"/>
      <c r="AB218" s="48"/>
    </row>
    <row r="219" spans="2:31" x14ac:dyDescent="0.45">
      <c r="B219" s="56" cm="1">
        <f t="array" aca="1" ref="B219" ca="1">FileSize(Folder&amp;Tests[[#This Row],[FileName]])</f>
        <v>1647418</v>
      </c>
      <c r="C219" s="80" t="s">
        <v>370</v>
      </c>
      <c r="D219" s="38" t="s">
        <v>221</v>
      </c>
      <c r="E219" s="32" t="s">
        <v>227</v>
      </c>
      <c r="F219" s="34" t="s">
        <v>95</v>
      </c>
      <c r="G219" s="34" t="b">
        <v>0</v>
      </c>
      <c r="H219" s="34" t="s">
        <v>95</v>
      </c>
      <c r="I219" s="34" t="s">
        <v>95</v>
      </c>
      <c r="J219" s="34" t="b">
        <v>1</v>
      </c>
      <c r="K219" s="34"/>
      <c r="L219" s="32">
        <v>1</v>
      </c>
      <c r="M219" s="32">
        <v>1</v>
      </c>
      <c r="N219" s="32">
        <v>0</v>
      </c>
      <c r="O219" s="32">
        <v>0</v>
      </c>
      <c r="P219" s="32"/>
      <c r="Q219" s="32"/>
      <c r="R219" s="32"/>
      <c r="S219" s="32"/>
      <c r="T219" s="32" t="s">
        <v>96</v>
      </c>
      <c r="U219" s="46" t="s">
        <v>570</v>
      </c>
      <c r="V219" t="str">
        <f ca="1"/>
        <v xml:space="preserve"> </v>
      </c>
      <c r="AA219" s="48"/>
      <c r="AB219" s="48"/>
    </row>
    <row r="220" spans="2:31" x14ac:dyDescent="0.45">
      <c r="B220" s="55"/>
      <c r="C220" s="52"/>
      <c r="D220" s="38"/>
      <c r="E220" s="32"/>
      <c r="F220" s="34"/>
      <c r="G220" s="34"/>
      <c r="H220" s="34"/>
      <c r="I220" s="34"/>
      <c r="J220" s="34"/>
      <c r="K220" s="34"/>
      <c r="L220" s="32"/>
      <c r="M220" s="32"/>
      <c r="N220" s="32"/>
      <c r="O220" s="32"/>
      <c r="P220" s="32"/>
      <c r="Q220" s="32"/>
      <c r="R220" s="32"/>
      <c r="S220" s="32"/>
      <c r="T220" s="32"/>
      <c r="U220" s="46"/>
      <c r="AA220" s="48"/>
      <c r="AB220" s="48"/>
    </row>
  </sheetData>
  <sheetProtection sheet="1" objects="1" scenarios="1"/>
  <sortState xmlns:xlrd2="http://schemas.microsoft.com/office/spreadsheetml/2017/richdata2" ref="B15:U182">
    <sortCondition ref="B15:B182"/>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20">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582</v>
      </c>
    </row>
    <row r="3" spans="1:1" x14ac:dyDescent="0.45">
      <c r="A3" t="s">
        <v>637</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612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409</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410</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411</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412</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413</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414</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415</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416</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417</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418</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419</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420</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421</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422</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423</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424</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425</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426</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427</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428</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429</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430</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585</v>
      </c>
      <c r="N31" s="66">
        <f>C28*D28/E28</f>
        <v>700285.65543430927</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431</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432</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433</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434</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435</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436</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437</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438</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439</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440</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441</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442</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443</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444</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445</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446</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447</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448</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449</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450</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451</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452</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453</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454</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455</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456</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457</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458</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459</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460</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461</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462</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463</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464</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465</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466</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467</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468</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469</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470</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471</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473</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474</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475</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476</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477</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478</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479</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480</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481</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482</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483</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484</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485</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486</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487</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488</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489</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490</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491</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492</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493</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494</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495</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496</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497</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498</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499</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500</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501</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502</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503</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504</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506</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507</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508</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509</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510</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511</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512</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513</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514</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515</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516</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517</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518</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519</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521</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522</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523</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524</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525</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526</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527</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528</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529</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530</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531</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532</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642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409</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410</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411</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412</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413</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414</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415</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416</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417</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418</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419</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420</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421</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422</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423</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424</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425</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426</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427</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428</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429</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430</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585</v>
      </c>
      <c r="N31" s="66">
        <f ca="1">C28*D28/E28</f>
        <v>710425.92367464525</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431</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432</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433</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434</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435</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436</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437</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438</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439</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440</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441</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442</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443</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444</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445</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446</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447</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448</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449</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450</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451</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452</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453</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454</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455</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456</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457</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458</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459</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460</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461</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462</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463</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464</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465</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466</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467</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468</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469</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470</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471</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473</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474</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475</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476</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477</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478</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479</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480</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481</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482</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483</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484</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485</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486</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487</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488</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489</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490</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491</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492</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493</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494</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495</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496</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497</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498</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499</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500</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501</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502</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503</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504</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506</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507</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508</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509</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510</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511</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512</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513</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514</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515</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516</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517</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518</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519</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521</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522</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523</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524</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525</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526</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527</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528</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529</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530</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531</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532</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345</v>
      </c>
    </row>
    <row r="2" spans="2:13" x14ac:dyDescent="0.45">
      <c r="K2" s="37" t="s">
        <v>314</v>
      </c>
      <c r="L2" s="15" t="s">
        <v>316</v>
      </c>
    </row>
    <row r="3" spans="2:13" x14ac:dyDescent="0.45">
      <c r="B3" s="15" t="s">
        <v>344</v>
      </c>
      <c r="K3" s="37" t="s">
        <v>317</v>
      </c>
      <c r="L3" s="15" t="s">
        <v>329</v>
      </c>
    </row>
    <row r="4" spans="2:13" x14ac:dyDescent="0.45">
      <c r="B4" s="58" t="s">
        <v>604</v>
      </c>
      <c r="F4" s="15"/>
      <c r="G4" s="15"/>
      <c r="H4" s="15"/>
      <c r="I4" s="15"/>
      <c r="K4" s="60" t="s">
        <v>315</v>
      </c>
      <c r="L4" s="15" t="s">
        <v>330</v>
      </c>
    </row>
    <row r="5" spans="2:13" x14ac:dyDescent="0.45">
      <c r="B5" s="59" t="s">
        <v>343</v>
      </c>
      <c r="F5" s="15"/>
      <c r="G5" s="15"/>
      <c r="H5" s="15"/>
      <c r="I5" s="15"/>
      <c r="K5" s="60" t="s">
        <v>328</v>
      </c>
      <c r="L5" s="15" t="s">
        <v>320</v>
      </c>
    </row>
    <row r="6" spans="2:13" x14ac:dyDescent="0.45">
      <c r="F6" s="15"/>
      <c r="G6" s="15"/>
      <c r="H6" s="15"/>
      <c r="I6" s="15"/>
      <c r="K6" s="60" t="s">
        <v>327</v>
      </c>
      <c r="L6" t="str">
        <f ca="1">L4&amp;"("&amp;L5&amp;")?"</f>
        <v>T[0-2][0-9]:[0-5][0-9]:[0-5][0-9](\.[0-9]+)?</v>
      </c>
    </row>
    <row r="7" spans="2:13" x14ac:dyDescent="0.45">
      <c r="K7" s="37" t="s">
        <v>341</v>
      </c>
      <c r="L7" s="15" t="s">
        <v>338</v>
      </c>
    </row>
    <row r="8" spans="2:13" x14ac:dyDescent="0.45">
      <c r="F8" s="15"/>
      <c r="G8" s="15"/>
      <c r="H8" s="15"/>
      <c r="I8" s="15"/>
      <c r="K8" s="60" t="s">
        <v>346</v>
      </c>
      <c r="L8" t="str">
        <f ca="1">L6&amp;"("&amp;L7&amp;")?"</f>
        <v>T[0-2][0-9]:[0-5][0-9]:[0-5][0-9](\.[0-9]+)?((Z|((\+|\-)[0-2][0-9]:[0-5][0-9])))?</v>
      </c>
    </row>
    <row r="9" spans="2:13" x14ac:dyDescent="0.45">
      <c r="B9" s="47"/>
      <c r="F9" s="57"/>
      <c r="G9" s="57"/>
      <c r="H9" s="57"/>
      <c r="I9" s="57"/>
      <c r="K9" s="60" t="s">
        <v>342</v>
      </c>
      <c r="L9" t="str">
        <f ca="1">L6&amp;L7</f>
        <v>T[0-2][0-9]:[0-5][0-9]:[0-5][0-9](\.[0-9]+)?(Z|((\+|\-)[0-2][0-9]:[0-5][0-9]))</v>
      </c>
    </row>
    <row r="10" spans="2:13" x14ac:dyDescent="0.45">
      <c r="F10" s="15"/>
      <c r="G10" s="15"/>
      <c r="H10" s="15"/>
      <c r="I10" s="15"/>
      <c r="K10" s="37" t="s">
        <v>318</v>
      </c>
      <c r="L10" t="s">
        <v>319</v>
      </c>
    </row>
    <row r="11" spans="2:13" x14ac:dyDescent="0.45">
      <c r="B11" t="s">
        <v>322</v>
      </c>
      <c r="F11" s="15"/>
      <c r="G11" s="15"/>
      <c r="H11" s="15"/>
      <c r="I11" s="15"/>
      <c r="K11" s="60" t="s">
        <v>347</v>
      </c>
      <c r="L11" s="63" t="str">
        <f ca="1">L2&amp;L3&amp;L10</f>
        <v>^[0-9][0-9][0-9][0-9]\-[[0-1][0-9]\-[0-3][0-9]$</v>
      </c>
    </row>
    <row r="12" spans="2:13" x14ac:dyDescent="0.45">
      <c r="B12" s="82" t="str" cm="1">
        <f t="array" aca="1" ref="B12" ca="1">TestFolder()&amp;"\test_good_ISO8601.csv"</f>
        <v>C:\Projects\VBA-CSV\testfiles\\test_good_ISO8601.csv</v>
      </c>
      <c r="K12" s="60" t="s">
        <v>348</v>
      </c>
      <c r="L12" s="63" t="str">
        <f ca="1">L2&amp;L3&amp;"("&amp;L6&amp;")?"&amp;L10</f>
        <v>^[0-9][0-9][0-9][0-9]\-[[0-1][0-9]\-[0-3][0-9](T[0-2][0-9]:[0-5][0-9]:[0-5][0-9](\.[0-9]+)?)?$</v>
      </c>
    </row>
    <row r="13" spans="2:13" x14ac:dyDescent="0.45">
      <c r="B13" t="s">
        <v>323</v>
      </c>
      <c r="K13" s="60" t="s">
        <v>349</v>
      </c>
      <c r="L13" s="63" t="str">
        <f ca="1">L2&amp;L3&amp;"("&amp;L9&amp;")?"&amp;L10</f>
        <v>^[0-9][0-9][0-9][0-9]\-[[0-1][0-9]\-[0-3][0-9](T[0-2][0-9]:[0-5][0-9]:[0-5][0-9](\.[0-9]+)?(Z|((\+|\-)[0-2][0-9]:[0-5][0-9])))?$</v>
      </c>
    </row>
    <row r="14" spans="2:13" x14ac:dyDescent="0.45">
      <c r="B14" s="82" t="str" cm="1">
        <f t="array" aca="1" ref="B14" ca="1">TestFolder()&amp;"\test_bad_ISO8601.csv"</f>
        <v>C:\Projects\VBA-CSV\testfiles\\test_bad_ISO8601.csv</v>
      </c>
      <c r="K14" s="60" t="s">
        <v>350</v>
      </c>
      <c r="L14" s="63" t="str">
        <f ca="1">L2&amp;L3&amp;"("&amp;L8&amp;")?"&amp;L10</f>
        <v>^[0-9][0-9][0-9][0-9]\-[[0-1][0-9]\-[0-3][0-9](T[0-2][0-9]:[0-5][0-9]:[0-5][0-9](\.[0-9]+)?((Z|((\+|\-)[0-2][0-9]:[0-5][0-9])))?)?$</v>
      </c>
    </row>
    <row r="15" spans="2:13" x14ac:dyDescent="0.45">
      <c r="E15" s="57"/>
    </row>
    <row r="16" spans="2:13" x14ac:dyDescent="0.45">
      <c r="B16" t="s">
        <v>324</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325</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7"/>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I3" s="18" t="s">
        <v>47</v>
      </c>
      <c r="U3" s="18" t="s">
        <v>48</v>
      </c>
    </row>
    <row r="4" spans="2:21" x14ac:dyDescent="0.45">
      <c r="U4" s="19" t="s">
        <v>49</v>
      </c>
    </row>
    <row r="5" spans="2:21" x14ac:dyDescent="0.45">
      <c r="B5" s="20" t="s">
        <v>50</v>
      </c>
      <c r="C5" s="21" t="s">
        <v>51</v>
      </c>
      <c r="D5" s="89" t="s">
        <v>52</v>
      </c>
      <c r="E5" s="22" t="s">
        <v>53</v>
      </c>
      <c r="F5" s="23" t="s">
        <v>54</v>
      </c>
      <c r="I5" s="18" t="s">
        <v>291</v>
      </c>
      <c r="U5" s="49" t="s">
        <v>55</v>
      </c>
    </row>
    <row r="6" spans="2:21" x14ac:dyDescent="0.45">
      <c r="B6" s="88">
        <v>92</v>
      </c>
      <c r="C6" s="24">
        <v>44459</v>
      </c>
      <c r="D6" s="90">
        <v>0.71629629629751435</v>
      </c>
      <c r="E6" s="25" t="s">
        <v>56</v>
      </c>
      <c r="F6" s="26" t="s">
        <v>655</v>
      </c>
      <c r="I6" t="s">
        <v>292</v>
      </c>
    </row>
    <row r="7" spans="2:21" x14ac:dyDescent="0.45">
      <c r="B7" s="88">
        <v>91</v>
      </c>
      <c r="C7" s="24">
        <v>44459</v>
      </c>
      <c r="D7" s="90">
        <v>0.64791666666860692</v>
      </c>
      <c r="E7" s="25" t="s">
        <v>56</v>
      </c>
      <c r="F7" s="26" t="s">
        <v>654</v>
      </c>
      <c r="I7" t="s">
        <v>293</v>
      </c>
    </row>
    <row r="8" spans="2:21" x14ac:dyDescent="0.45">
      <c r="B8" s="86">
        <v>90</v>
      </c>
      <c r="C8" s="24">
        <v>44459</v>
      </c>
      <c r="D8" s="90">
        <v>0.64268518518656492</v>
      </c>
      <c r="E8" s="25" t="s">
        <v>56</v>
      </c>
      <c r="F8" s="26" t="s">
        <v>653</v>
      </c>
      <c r="I8" t="s">
        <v>294</v>
      </c>
    </row>
    <row r="9" spans="2:21" x14ac:dyDescent="0.45">
      <c r="B9" s="86">
        <v>89</v>
      </c>
      <c r="C9" s="24">
        <v>44459</v>
      </c>
      <c r="D9" s="90">
        <v>0.60615740740468027</v>
      </c>
      <c r="E9" s="25" t="s">
        <v>56</v>
      </c>
      <c r="F9" s="26" t="s">
        <v>616</v>
      </c>
      <c r="I9" t="s">
        <v>301</v>
      </c>
    </row>
    <row r="10" spans="2:21" x14ac:dyDescent="0.45">
      <c r="B10" s="86">
        <v>88</v>
      </c>
      <c r="C10" s="24">
        <v>44459</v>
      </c>
      <c r="D10" s="90">
        <v>0.43152777777868323</v>
      </c>
      <c r="E10" s="25" t="s">
        <v>56</v>
      </c>
      <c r="F10" s="26" t="s">
        <v>652</v>
      </c>
      <c r="I10" s="15" t="s">
        <v>299</v>
      </c>
    </row>
    <row r="11" spans="2:21" x14ac:dyDescent="0.45">
      <c r="B11" s="86">
        <v>87</v>
      </c>
      <c r="C11" s="24">
        <v>44459</v>
      </c>
      <c r="D11" s="90">
        <v>0.40533564814541023</v>
      </c>
      <c r="E11" s="25" t="s">
        <v>56</v>
      </c>
      <c r="F11" s="27" t="s">
        <v>648</v>
      </c>
      <c r="I11" t="s">
        <v>300</v>
      </c>
    </row>
    <row r="12" spans="2:21" x14ac:dyDescent="0.45">
      <c r="B12" s="86">
        <v>86</v>
      </c>
      <c r="C12" s="24">
        <v>44458</v>
      </c>
      <c r="D12" s="90">
        <v>0.80187499999738066</v>
      </c>
      <c r="E12" s="25" t="s">
        <v>56</v>
      </c>
      <c r="F12" s="27" t="s">
        <v>639</v>
      </c>
      <c r="I12" s="15" t="s">
        <v>295</v>
      </c>
      <c r="U12" s="18" t="s">
        <v>272</v>
      </c>
    </row>
    <row r="13" spans="2:21" x14ac:dyDescent="0.45">
      <c r="B13" s="86">
        <v>85</v>
      </c>
      <c r="C13" s="24">
        <v>44458</v>
      </c>
      <c r="D13" s="90">
        <v>0.77153935185197042</v>
      </c>
      <c r="E13" s="25" t="s">
        <v>56</v>
      </c>
      <c r="F13" s="26" t="s">
        <v>638</v>
      </c>
      <c r="I13" t="s">
        <v>296</v>
      </c>
      <c r="U13" t="s">
        <v>273</v>
      </c>
    </row>
    <row r="14" spans="2:21" x14ac:dyDescent="0.45">
      <c r="B14" s="86">
        <v>84</v>
      </c>
      <c r="C14" s="24">
        <v>44458</v>
      </c>
      <c r="D14" s="90">
        <v>0.690150462964084</v>
      </c>
      <c r="E14" s="25" t="s">
        <v>56</v>
      </c>
      <c r="F14" s="27" t="s">
        <v>636</v>
      </c>
      <c r="I14" s="15" t="s">
        <v>641</v>
      </c>
      <c r="U14" s="19" t="s">
        <v>274</v>
      </c>
    </row>
    <row r="15" spans="2:21" x14ac:dyDescent="0.45">
      <c r="B15" s="86">
        <v>83</v>
      </c>
      <c r="C15" s="24">
        <v>44458</v>
      </c>
      <c r="D15" s="90">
        <v>0.46993055555503815</v>
      </c>
      <c r="E15" s="25" t="s">
        <v>56</v>
      </c>
      <c r="F15" s="26" t="s">
        <v>635</v>
      </c>
      <c r="U15" t="s">
        <v>275</v>
      </c>
    </row>
    <row r="16" spans="2:21" x14ac:dyDescent="0.45">
      <c r="B16" s="86">
        <v>82</v>
      </c>
      <c r="C16" s="24">
        <v>44458</v>
      </c>
      <c r="D16" s="90">
        <v>0.42821759259095415</v>
      </c>
      <c r="E16" s="25" t="s">
        <v>56</v>
      </c>
      <c r="F16" s="26" t="s">
        <v>634</v>
      </c>
      <c r="I16" s="18" t="s">
        <v>375</v>
      </c>
      <c r="U16" s="19" t="s">
        <v>276</v>
      </c>
    </row>
    <row r="17" spans="2:21" x14ac:dyDescent="0.45">
      <c r="B17" s="86">
        <v>81</v>
      </c>
      <c r="C17" s="24">
        <v>44450</v>
      </c>
      <c r="D17" s="90">
        <v>0.47984953703416977</v>
      </c>
      <c r="E17" s="25" t="s">
        <v>56</v>
      </c>
      <c r="F17" s="26" t="s">
        <v>631</v>
      </c>
      <c r="I17" t="s">
        <v>376</v>
      </c>
      <c r="U17" t="s">
        <v>239</v>
      </c>
    </row>
    <row r="18" spans="2:21" x14ac:dyDescent="0.45">
      <c r="B18" s="86">
        <v>80</v>
      </c>
      <c r="C18" s="24">
        <v>44450</v>
      </c>
      <c r="D18" s="90">
        <v>0.40421296295971842</v>
      </c>
      <c r="E18" s="25" t="s">
        <v>56</v>
      </c>
      <c r="F18" s="26" t="s">
        <v>633</v>
      </c>
      <c r="I18" t="s">
        <v>377</v>
      </c>
      <c r="U18" s="19" t="s">
        <v>277</v>
      </c>
    </row>
    <row r="19" spans="2:21" x14ac:dyDescent="0.45">
      <c r="B19" s="86">
        <v>79</v>
      </c>
      <c r="C19" s="24">
        <v>44450</v>
      </c>
      <c r="D19" s="90">
        <v>0.39056712963065365</v>
      </c>
      <c r="E19" s="25" t="s">
        <v>56</v>
      </c>
      <c r="F19" s="26" t="s">
        <v>631</v>
      </c>
    </row>
    <row r="20" spans="2:21" x14ac:dyDescent="0.45">
      <c r="B20" s="86">
        <v>78</v>
      </c>
      <c r="C20" s="24">
        <v>44448</v>
      </c>
      <c r="D20" s="90">
        <v>0.52339120370015735</v>
      </c>
      <c r="E20" s="25" t="s">
        <v>56</v>
      </c>
      <c r="F20" s="26" t="s">
        <v>630</v>
      </c>
      <c r="I20" t="s">
        <v>649</v>
      </c>
      <c r="U20" s="49" t="s">
        <v>279</v>
      </c>
    </row>
    <row r="21" spans="2:21" x14ac:dyDescent="0.45">
      <c r="B21" s="86">
        <v>77</v>
      </c>
      <c r="C21" s="24">
        <v>44448</v>
      </c>
      <c r="D21" s="90">
        <v>0.43658564814541023</v>
      </c>
      <c r="E21" s="25" t="s">
        <v>56</v>
      </c>
      <c r="F21" s="26" t="s">
        <v>629</v>
      </c>
      <c r="I21" s="15" t="s">
        <v>650</v>
      </c>
    </row>
    <row r="22" spans="2:21" x14ac:dyDescent="0.45">
      <c r="B22" s="86">
        <v>76</v>
      </c>
      <c r="C22" s="24">
        <v>44448</v>
      </c>
      <c r="D22" s="90">
        <v>0.37820601851854008</v>
      </c>
      <c r="E22" s="25" t="s">
        <v>56</v>
      </c>
      <c r="F22" s="26" t="s">
        <v>628</v>
      </c>
      <c r="I22" s="66"/>
    </row>
    <row r="23" spans="2:21" x14ac:dyDescent="0.45">
      <c r="B23" s="86">
        <v>75</v>
      </c>
      <c r="C23" s="24">
        <v>44447</v>
      </c>
      <c r="D23" s="90">
        <v>0.79199074074131204</v>
      </c>
      <c r="E23" s="25" t="s">
        <v>56</v>
      </c>
      <c r="F23" s="27" t="s">
        <v>627</v>
      </c>
    </row>
    <row r="24" spans="2:21" x14ac:dyDescent="0.45">
      <c r="B24" s="86">
        <v>74</v>
      </c>
      <c r="C24" s="24">
        <v>44447</v>
      </c>
      <c r="D24" s="90">
        <v>0.38273148148437031</v>
      </c>
      <c r="E24" s="25" t="s">
        <v>56</v>
      </c>
      <c r="F24" s="26" t="s">
        <v>626</v>
      </c>
    </row>
    <row r="25" spans="2:21" x14ac:dyDescent="0.45">
      <c r="B25" s="86">
        <v>73</v>
      </c>
      <c r="C25" s="24">
        <v>44446</v>
      </c>
      <c r="D25" s="90">
        <v>0.57453703703504289</v>
      </c>
      <c r="E25" s="25" t="s">
        <v>56</v>
      </c>
      <c r="F25" s="26" t="s">
        <v>624</v>
      </c>
      <c r="T25" s="37" t="str">
        <f t="array" aca="1" ref="T25:T40" ca="1">"*"</f>
        <v>*</v>
      </c>
      <c r="U25" s="18" t="s">
        <v>538</v>
      </c>
    </row>
    <row r="26" spans="2:21" x14ac:dyDescent="0.45">
      <c r="B26" s="86">
        <v>72</v>
      </c>
      <c r="C26" s="24">
        <v>44446</v>
      </c>
      <c r="D26" s="90">
        <v>0.474016203705105</v>
      </c>
      <c r="E26" s="25" t="s">
        <v>56</v>
      </c>
      <c r="F26" s="27" t="s">
        <v>623</v>
      </c>
      <c r="T26" s="37" t="str">
        <f ca="1"/>
        <v>*</v>
      </c>
      <c r="U26" t="s">
        <v>553</v>
      </c>
    </row>
    <row r="27" spans="2:21" x14ac:dyDescent="0.45">
      <c r="B27" s="86">
        <v>71</v>
      </c>
      <c r="C27" s="24">
        <v>44445</v>
      </c>
      <c r="D27" s="90">
        <v>0.599050925928168</v>
      </c>
      <c r="E27" s="25" t="s">
        <v>56</v>
      </c>
      <c r="F27" s="26" t="s">
        <v>622</v>
      </c>
      <c r="T27" s="37" t="str">
        <f ca="1"/>
        <v>*</v>
      </c>
      <c r="U27" t="s">
        <v>539</v>
      </c>
    </row>
    <row r="28" spans="2:21" x14ac:dyDescent="0.45">
      <c r="B28" s="86">
        <v>70</v>
      </c>
      <c r="C28" s="24">
        <v>44444</v>
      </c>
      <c r="D28" s="90">
        <v>0.35259259259328246</v>
      </c>
      <c r="E28" s="25" t="s">
        <v>56</v>
      </c>
      <c r="F28" s="26" t="s">
        <v>621</v>
      </c>
      <c r="T28" s="37" t="str">
        <f ca="1"/>
        <v>*</v>
      </c>
      <c r="U28" t="s">
        <v>540</v>
      </c>
    </row>
    <row r="29" spans="2:21" x14ac:dyDescent="0.45">
      <c r="B29" s="86">
        <v>69</v>
      </c>
      <c r="C29" s="24">
        <v>44442</v>
      </c>
      <c r="D29" s="90">
        <v>0.38805555555882165</v>
      </c>
      <c r="E29" s="25" t="s">
        <v>56</v>
      </c>
      <c r="F29" s="26" t="s">
        <v>620</v>
      </c>
      <c r="T29" s="37" t="str">
        <f ca="1"/>
        <v>*</v>
      </c>
      <c r="U29" t="s">
        <v>541</v>
      </c>
    </row>
    <row r="30" spans="2:21" x14ac:dyDescent="0.45">
      <c r="B30" s="86">
        <v>68</v>
      </c>
      <c r="C30" s="24">
        <v>44441</v>
      </c>
      <c r="D30" s="90">
        <v>0.77039351851999527</v>
      </c>
      <c r="E30" s="25" t="s">
        <v>56</v>
      </c>
      <c r="F30" s="26" t="s">
        <v>617</v>
      </c>
      <c r="T30" s="37" t="str">
        <f ca="1"/>
        <v>*</v>
      </c>
      <c r="U30" t="s">
        <v>542</v>
      </c>
    </row>
    <row r="31" spans="2:21" x14ac:dyDescent="0.45">
      <c r="B31" s="86">
        <v>67</v>
      </c>
      <c r="C31" s="24">
        <v>44441</v>
      </c>
      <c r="D31" s="90">
        <v>0.73449074073869269</v>
      </c>
      <c r="E31" s="25" t="s">
        <v>56</v>
      </c>
      <c r="F31" s="26" t="s">
        <v>616</v>
      </c>
      <c r="T31" s="37" t="str">
        <f ca="1"/>
        <v>*</v>
      </c>
      <c r="U31" t="s">
        <v>543</v>
      </c>
    </row>
    <row r="32" spans="2:21" x14ac:dyDescent="0.45">
      <c r="B32" s="86">
        <v>66</v>
      </c>
      <c r="C32" s="24">
        <v>44441</v>
      </c>
      <c r="D32" s="90">
        <v>0.40944444444176042</v>
      </c>
      <c r="E32" s="25" t="s">
        <v>56</v>
      </c>
      <c r="F32" s="26" t="s">
        <v>615</v>
      </c>
      <c r="T32" s="37" t="str">
        <f ca="1"/>
        <v>*</v>
      </c>
      <c r="U32" t="s">
        <v>544</v>
      </c>
    </row>
    <row r="33" spans="2:21" x14ac:dyDescent="0.45">
      <c r="B33" s="86">
        <v>65</v>
      </c>
      <c r="C33" s="24">
        <v>44441</v>
      </c>
      <c r="D33" s="90">
        <v>0.39550925925868796</v>
      </c>
      <c r="E33" s="25" t="s">
        <v>56</v>
      </c>
      <c r="F33" s="26" t="s">
        <v>614</v>
      </c>
      <c r="T33" s="37" t="str">
        <f ca="1"/>
        <v>*</v>
      </c>
      <c r="U33" t="s">
        <v>545</v>
      </c>
    </row>
    <row r="34" spans="2:21" x14ac:dyDescent="0.45">
      <c r="B34" s="86">
        <v>64</v>
      </c>
      <c r="C34" s="24">
        <v>44440</v>
      </c>
      <c r="D34" s="90">
        <v>0.75807870370044839</v>
      </c>
      <c r="E34" s="25" t="s">
        <v>56</v>
      </c>
      <c r="F34" s="26" t="s">
        <v>613</v>
      </c>
      <c r="T34" s="37" t="str">
        <f ca="1"/>
        <v>*</v>
      </c>
      <c r="U34" t="s">
        <v>546</v>
      </c>
    </row>
    <row r="35" spans="2:21" x14ac:dyDescent="0.45">
      <c r="B35" s="86">
        <v>63</v>
      </c>
      <c r="C35" s="24">
        <v>44440</v>
      </c>
      <c r="D35" s="90">
        <v>0.69891203703446081</v>
      </c>
      <c r="E35" s="25" t="s">
        <v>56</v>
      </c>
      <c r="F35" s="26" t="s">
        <v>611</v>
      </c>
      <c r="T35" s="37" t="str">
        <f ca="1"/>
        <v>*</v>
      </c>
      <c r="U35" t="s">
        <v>547</v>
      </c>
    </row>
    <row r="36" spans="2:21" x14ac:dyDescent="0.45">
      <c r="B36" s="86">
        <v>62</v>
      </c>
      <c r="C36" s="24">
        <v>44440</v>
      </c>
      <c r="D36" s="90">
        <v>0.67539351851883112</v>
      </c>
      <c r="E36" s="25" t="s">
        <v>56</v>
      </c>
      <c r="F36" s="26" t="s">
        <v>610</v>
      </c>
      <c r="T36" s="37" t="str">
        <f ca="1"/>
        <v>*</v>
      </c>
      <c r="U36" t="s">
        <v>548</v>
      </c>
    </row>
    <row r="37" spans="2:21" x14ac:dyDescent="0.45">
      <c r="B37" s="86">
        <v>61</v>
      </c>
      <c r="C37" s="24">
        <v>44440</v>
      </c>
      <c r="D37" s="90">
        <v>0.64565972222044365</v>
      </c>
      <c r="E37" s="25" t="s">
        <v>56</v>
      </c>
      <c r="F37" s="26" t="s">
        <v>609</v>
      </c>
      <c r="T37" s="37" t="str">
        <f ca="1"/>
        <v>*</v>
      </c>
      <c r="U37" t="s">
        <v>549</v>
      </c>
    </row>
    <row r="38" spans="2:21" x14ac:dyDescent="0.45">
      <c r="B38" s="86">
        <v>60</v>
      </c>
      <c r="C38" s="24">
        <v>44440</v>
      </c>
      <c r="D38" s="90">
        <v>0.64527777778130258</v>
      </c>
      <c r="E38" s="25" t="s">
        <v>56</v>
      </c>
      <c r="F38" s="26" t="s">
        <v>608</v>
      </c>
      <c r="T38" s="37" t="str">
        <f ca="1"/>
        <v>*</v>
      </c>
      <c r="U38" t="s">
        <v>550</v>
      </c>
    </row>
    <row r="39" spans="2:21" x14ac:dyDescent="0.45">
      <c r="B39" s="86">
        <v>59</v>
      </c>
      <c r="C39" s="24">
        <v>44440</v>
      </c>
      <c r="D39" s="90">
        <v>0.44094907407270512</v>
      </c>
      <c r="E39" s="25" t="s">
        <v>56</v>
      </c>
      <c r="F39" s="26" t="s">
        <v>606</v>
      </c>
      <c r="T39" s="37" t="str">
        <f ca="1"/>
        <v>*</v>
      </c>
      <c r="U39" t="s">
        <v>551</v>
      </c>
    </row>
    <row r="40" spans="2:21" x14ac:dyDescent="0.45">
      <c r="B40" s="86">
        <v>58</v>
      </c>
      <c r="C40" s="24">
        <v>44439</v>
      </c>
      <c r="D40" s="90">
        <v>0.41174768518249039</v>
      </c>
      <c r="E40" s="25" t="s">
        <v>56</v>
      </c>
      <c r="F40" s="26" t="s">
        <v>597</v>
      </c>
      <c r="T40" s="37" t="str">
        <f ca="1"/>
        <v>*</v>
      </c>
      <c r="U40" t="s">
        <v>552</v>
      </c>
    </row>
    <row r="41" spans="2:21" x14ac:dyDescent="0.45">
      <c r="B41" s="86">
        <v>57</v>
      </c>
      <c r="C41" s="24">
        <v>44438</v>
      </c>
      <c r="D41" s="90">
        <v>0.81614583333430346</v>
      </c>
      <c r="E41" s="25" t="s">
        <v>56</v>
      </c>
      <c r="F41" s="26" t="s">
        <v>59</v>
      </c>
    </row>
    <row r="42" spans="2:21" x14ac:dyDescent="0.45">
      <c r="B42" s="86">
        <v>56</v>
      </c>
      <c r="C42" s="24">
        <v>44438</v>
      </c>
      <c r="D42" s="90">
        <v>0.77097222222073469</v>
      </c>
      <c r="E42" s="25" t="s">
        <v>56</v>
      </c>
      <c r="F42" s="26" t="s">
        <v>581</v>
      </c>
    </row>
    <row r="43" spans="2:21" x14ac:dyDescent="0.45">
      <c r="B43" s="86">
        <v>55</v>
      </c>
      <c r="C43" s="24">
        <v>44438</v>
      </c>
      <c r="D43" s="90">
        <v>0.5741319444423425</v>
      </c>
      <c r="E43" s="25" t="s">
        <v>56</v>
      </c>
      <c r="F43" s="26" t="s">
        <v>577</v>
      </c>
    </row>
    <row r="44" spans="2:21" x14ac:dyDescent="0.45">
      <c r="B44" s="86">
        <v>54</v>
      </c>
      <c r="C44" s="24">
        <v>44438</v>
      </c>
      <c r="D44" s="90">
        <v>0.32952546296291985</v>
      </c>
      <c r="E44" s="25" t="s">
        <v>56</v>
      </c>
      <c r="F44" s="26" t="s">
        <v>537</v>
      </c>
    </row>
    <row r="45" spans="2:21" x14ac:dyDescent="0.45">
      <c r="B45" s="86">
        <v>53</v>
      </c>
      <c r="C45" s="24">
        <v>44436</v>
      </c>
      <c r="D45" s="90">
        <v>0.65918981481809169</v>
      </c>
      <c r="E45" s="25" t="s">
        <v>56</v>
      </c>
      <c r="F45" s="26" t="s">
        <v>404</v>
      </c>
    </row>
    <row r="46" spans="2:21" x14ac:dyDescent="0.45">
      <c r="B46" s="86">
        <v>52</v>
      </c>
      <c r="C46" s="24">
        <v>44435</v>
      </c>
      <c r="D46" s="90">
        <v>0.85357638888672227</v>
      </c>
      <c r="E46" s="25" t="s">
        <v>56</v>
      </c>
      <c r="F46" s="27" t="s">
        <v>382</v>
      </c>
    </row>
    <row r="47" spans="2:21" x14ac:dyDescent="0.45">
      <c r="B47" s="86">
        <v>51</v>
      </c>
      <c r="C47" s="24">
        <v>44434</v>
      </c>
      <c r="D47" s="90">
        <v>0.80643518518627388</v>
      </c>
      <c r="E47" s="25" t="s">
        <v>56</v>
      </c>
      <c r="F47" s="26" t="s">
        <v>374</v>
      </c>
    </row>
    <row r="48" spans="2:21" x14ac:dyDescent="0.45">
      <c r="B48" s="86">
        <v>50</v>
      </c>
      <c r="C48" s="24">
        <v>44434</v>
      </c>
      <c r="D48" s="90">
        <v>0.80153935185080627</v>
      </c>
      <c r="E48" s="25" t="s">
        <v>56</v>
      </c>
      <c r="F48" s="26" t="s">
        <v>373</v>
      </c>
    </row>
    <row r="49" spans="2:6" x14ac:dyDescent="0.45">
      <c r="B49" s="86">
        <v>49</v>
      </c>
      <c r="C49" s="24">
        <v>44434</v>
      </c>
      <c r="D49" s="90">
        <v>0.77059027777431766</v>
      </c>
      <c r="E49" s="25" t="s">
        <v>56</v>
      </c>
      <c r="F49" s="26" t="s">
        <v>372</v>
      </c>
    </row>
    <row r="50" spans="2:6" x14ac:dyDescent="0.45">
      <c r="B50" s="86">
        <v>48</v>
      </c>
      <c r="C50" s="24">
        <v>44434</v>
      </c>
      <c r="D50" s="90">
        <v>0.57442129629635019</v>
      </c>
      <c r="E50" s="25" t="s">
        <v>56</v>
      </c>
      <c r="F50" s="27" t="s">
        <v>371</v>
      </c>
    </row>
    <row r="51" spans="2:6" x14ac:dyDescent="0.45">
      <c r="B51" s="86">
        <v>47</v>
      </c>
      <c r="C51" s="24">
        <v>44434</v>
      </c>
      <c r="D51" s="90">
        <v>0.57239583333284827</v>
      </c>
      <c r="E51" s="25" t="s">
        <v>56</v>
      </c>
      <c r="F51" s="26" t="s">
        <v>354</v>
      </c>
    </row>
    <row r="52" spans="2:6" x14ac:dyDescent="0.45">
      <c r="B52" s="86">
        <v>46</v>
      </c>
      <c r="C52" s="24">
        <v>44433</v>
      </c>
      <c r="D52" s="90">
        <v>1.0671296295186039E-2</v>
      </c>
      <c r="E52" s="25" t="s">
        <v>56</v>
      </c>
      <c r="F52" s="26" t="s">
        <v>335</v>
      </c>
    </row>
    <row r="53" spans="2:6" x14ac:dyDescent="0.45">
      <c r="B53" s="86">
        <v>45</v>
      </c>
      <c r="C53" s="24">
        <v>44432</v>
      </c>
      <c r="D53" s="90">
        <v>0.82049768518481869</v>
      </c>
      <c r="E53" s="25" t="s">
        <v>56</v>
      </c>
      <c r="F53" s="26" t="s">
        <v>326</v>
      </c>
    </row>
    <row r="54" spans="2:6" x14ac:dyDescent="0.45">
      <c r="B54" s="86">
        <v>44</v>
      </c>
      <c r="C54" s="24">
        <v>44432</v>
      </c>
      <c r="D54" s="90">
        <v>0.799525462964084</v>
      </c>
      <c r="E54" s="25" t="s">
        <v>56</v>
      </c>
      <c r="F54" s="27" t="s">
        <v>321</v>
      </c>
    </row>
    <row r="55" spans="2:6" x14ac:dyDescent="0.45">
      <c r="B55" s="86">
        <v>43</v>
      </c>
      <c r="C55" s="24">
        <v>44432</v>
      </c>
      <c r="D55" s="90">
        <v>0.43258101851824904</v>
      </c>
      <c r="E55" s="25" t="s">
        <v>56</v>
      </c>
      <c r="F55" s="26" t="s">
        <v>312</v>
      </c>
    </row>
    <row r="56" spans="2:6" x14ac:dyDescent="0.45">
      <c r="B56" s="86">
        <v>42</v>
      </c>
      <c r="C56" s="24">
        <v>44432</v>
      </c>
      <c r="D56" s="90">
        <v>0.40347222222044365</v>
      </c>
      <c r="E56" s="25" t="s">
        <v>56</v>
      </c>
      <c r="F56" s="26" t="s">
        <v>311</v>
      </c>
    </row>
    <row r="57" spans="2:6" x14ac:dyDescent="0.45">
      <c r="B57" s="86">
        <v>41</v>
      </c>
      <c r="C57" s="24">
        <v>44429</v>
      </c>
      <c r="D57" s="90">
        <v>0.79307870370394085</v>
      </c>
      <c r="E57" s="25" t="s">
        <v>56</v>
      </c>
      <c r="F57" s="26" t="s">
        <v>298</v>
      </c>
    </row>
    <row r="58" spans="2:6" x14ac:dyDescent="0.45">
      <c r="B58" s="86">
        <v>40</v>
      </c>
      <c r="C58" s="24">
        <v>44429</v>
      </c>
      <c r="D58" s="90">
        <v>0.49694444444321562</v>
      </c>
      <c r="E58" s="25" t="s">
        <v>56</v>
      </c>
      <c r="F58" s="26" t="s">
        <v>297</v>
      </c>
    </row>
    <row r="59" spans="2:6" x14ac:dyDescent="0.45">
      <c r="B59" s="86">
        <v>39</v>
      </c>
      <c r="C59" s="24">
        <v>44428</v>
      </c>
      <c r="D59" s="90">
        <v>0.52388888888526708</v>
      </c>
      <c r="E59" s="25" t="s">
        <v>56</v>
      </c>
      <c r="F59" s="26" t="s">
        <v>280</v>
      </c>
    </row>
    <row r="60" spans="2:6" x14ac:dyDescent="0.45">
      <c r="B60" s="86">
        <v>38</v>
      </c>
      <c r="C60" s="24">
        <v>44428</v>
      </c>
      <c r="D60" s="90">
        <v>0.37546296296204673</v>
      </c>
      <c r="E60" s="25" t="s">
        <v>56</v>
      </c>
      <c r="F60" s="26" t="s">
        <v>278</v>
      </c>
    </row>
    <row r="61" spans="2:6" x14ac:dyDescent="0.45">
      <c r="B61" s="86">
        <v>37</v>
      </c>
      <c r="C61" s="24">
        <v>44427</v>
      </c>
      <c r="D61" s="90">
        <v>0.80869212962716119</v>
      </c>
      <c r="E61" s="25" t="s">
        <v>56</v>
      </c>
      <c r="F61" s="26" t="s">
        <v>270</v>
      </c>
    </row>
    <row r="62" spans="2:6" x14ac:dyDescent="0.45">
      <c r="B62" s="86">
        <v>36</v>
      </c>
      <c r="C62" s="24">
        <v>44427</v>
      </c>
      <c r="D62" s="90">
        <v>0.74518518518743804</v>
      </c>
      <c r="E62" s="25" t="s">
        <v>56</v>
      </c>
      <c r="F62" s="26" t="s">
        <v>269</v>
      </c>
    </row>
    <row r="63" spans="2:6" x14ac:dyDescent="0.45">
      <c r="B63" s="86">
        <v>35</v>
      </c>
      <c r="C63" s="24">
        <v>44427</v>
      </c>
      <c r="D63" s="90">
        <v>0.51920138888817746</v>
      </c>
      <c r="E63" s="25" t="s">
        <v>56</v>
      </c>
      <c r="F63" s="26" t="s">
        <v>263</v>
      </c>
    </row>
    <row r="64" spans="2:6" x14ac:dyDescent="0.45">
      <c r="B64" s="86">
        <v>34</v>
      </c>
      <c r="C64" s="24">
        <v>44426</v>
      </c>
      <c r="D64" s="90">
        <v>0.84697916666482342</v>
      </c>
      <c r="E64" s="25" t="s">
        <v>56</v>
      </c>
      <c r="F64" s="26" t="s">
        <v>255</v>
      </c>
    </row>
    <row r="65" spans="2:6" x14ac:dyDescent="0.45">
      <c r="B65" s="86">
        <v>33</v>
      </c>
      <c r="C65" s="24">
        <v>44426</v>
      </c>
      <c r="D65" s="90">
        <v>0.84443287036992842</v>
      </c>
      <c r="E65" s="25" t="s">
        <v>56</v>
      </c>
      <c r="F65" s="26" t="s">
        <v>254</v>
      </c>
    </row>
    <row r="66" spans="2:6" x14ac:dyDescent="0.45">
      <c r="B66" s="86">
        <v>32</v>
      </c>
      <c r="C66" s="24">
        <v>44424</v>
      </c>
      <c r="D66" s="90">
        <v>0.93637731481430819</v>
      </c>
      <c r="E66" s="25" t="s">
        <v>56</v>
      </c>
      <c r="F66" s="27" t="s">
        <v>248</v>
      </c>
    </row>
    <row r="67" spans="2:6" x14ac:dyDescent="0.45">
      <c r="B67" s="86">
        <v>31</v>
      </c>
      <c r="C67" s="24">
        <v>44424</v>
      </c>
      <c r="D67" s="90">
        <v>0.49105324073752854</v>
      </c>
      <c r="E67" s="25" t="s">
        <v>56</v>
      </c>
      <c r="F67" s="26" t="s">
        <v>247</v>
      </c>
    </row>
    <row r="68" spans="2:6" x14ac:dyDescent="0.45">
      <c r="B68" s="86">
        <v>30</v>
      </c>
      <c r="C68" s="24">
        <v>44423</v>
      </c>
      <c r="D68" s="90">
        <v>0.49593750000349246</v>
      </c>
      <c r="E68" s="25" t="s">
        <v>56</v>
      </c>
      <c r="F68" s="26" t="s">
        <v>112</v>
      </c>
    </row>
    <row r="69" spans="2:6" x14ac:dyDescent="0.45">
      <c r="B69" s="86">
        <v>29</v>
      </c>
      <c r="C69" s="24">
        <v>44423</v>
      </c>
      <c r="D69" s="90">
        <v>0.437638888892252</v>
      </c>
      <c r="E69" s="25" t="s">
        <v>56</v>
      </c>
      <c r="F69" s="26" t="s">
        <v>57</v>
      </c>
    </row>
    <row r="70" spans="2:6" x14ac:dyDescent="0.45">
      <c r="B70" s="86">
        <v>28</v>
      </c>
      <c r="C70" s="24">
        <v>44423</v>
      </c>
      <c r="D70" s="90">
        <v>0.33465277777577285</v>
      </c>
      <c r="E70" s="25" t="s">
        <v>56</v>
      </c>
      <c r="F70" s="26" t="s">
        <v>58</v>
      </c>
    </row>
    <row r="71" spans="2:6" x14ac:dyDescent="0.45">
      <c r="B71" s="86">
        <v>27</v>
      </c>
      <c r="C71" s="24">
        <v>44421</v>
      </c>
      <c r="D71" s="90">
        <v>0.84150462962861639</v>
      </c>
      <c r="E71" s="25" t="s">
        <v>56</v>
      </c>
      <c r="F71" s="26" t="s">
        <v>59</v>
      </c>
    </row>
    <row r="72" spans="2:6" x14ac:dyDescent="0.45">
      <c r="B72" s="86">
        <v>26</v>
      </c>
      <c r="C72" s="24">
        <v>44421</v>
      </c>
      <c r="D72" s="90">
        <v>0.83098379629518604</v>
      </c>
      <c r="E72" s="25" t="s">
        <v>56</v>
      </c>
      <c r="F72" s="26" t="s">
        <v>60</v>
      </c>
    </row>
    <row r="73" spans="2:6" x14ac:dyDescent="0.45">
      <c r="B73" s="86">
        <v>25</v>
      </c>
      <c r="C73" s="24">
        <v>44421</v>
      </c>
      <c r="D73" s="90">
        <v>0.73097222221986158</v>
      </c>
      <c r="E73" s="25" t="s">
        <v>56</v>
      </c>
      <c r="F73" s="26" t="s">
        <v>61</v>
      </c>
    </row>
    <row r="74" spans="2:6" x14ac:dyDescent="0.45">
      <c r="B74" s="86">
        <v>24</v>
      </c>
      <c r="C74" s="24">
        <v>44421</v>
      </c>
      <c r="D74" s="90">
        <v>0.71106481481547235</v>
      </c>
      <c r="E74" s="25" t="s">
        <v>56</v>
      </c>
      <c r="F74" s="26" t="s">
        <v>62</v>
      </c>
    </row>
    <row r="75" spans="2:6" x14ac:dyDescent="0.45">
      <c r="B75" s="86">
        <v>23</v>
      </c>
      <c r="C75" s="24">
        <v>44420</v>
      </c>
      <c r="D75" s="90">
        <v>0.80428240740729962</v>
      </c>
      <c r="E75" s="25" t="s">
        <v>56</v>
      </c>
      <c r="F75" s="26" t="s">
        <v>63</v>
      </c>
    </row>
    <row r="76" spans="2:6" x14ac:dyDescent="0.45">
      <c r="B76" s="86">
        <v>22</v>
      </c>
      <c r="C76" s="24">
        <v>44420</v>
      </c>
      <c r="D76" s="90">
        <v>0.74781249999796273</v>
      </c>
      <c r="E76" s="25" t="s">
        <v>56</v>
      </c>
      <c r="F76" s="27" t="s">
        <v>64</v>
      </c>
    </row>
    <row r="77" spans="2:6" x14ac:dyDescent="0.45">
      <c r="B77" s="86">
        <v>21</v>
      </c>
      <c r="C77" s="24">
        <v>44419</v>
      </c>
      <c r="D77" s="90">
        <v>0.98854166666569654</v>
      </c>
      <c r="E77" s="25" t="s">
        <v>56</v>
      </c>
      <c r="F77" s="26" t="s">
        <v>65</v>
      </c>
    </row>
    <row r="78" spans="2:6" x14ac:dyDescent="0.45">
      <c r="B78" s="86">
        <v>20</v>
      </c>
      <c r="C78" s="24">
        <v>44419</v>
      </c>
      <c r="D78" s="90">
        <v>0.98135416666627862</v>
      </c>
      <c r="E78" s="25" t="s">
        <v>56</v>
      </c>
      <c r="F78" s="26" t="s">
        <v>66</v>
      </c>
    </row>
    <row r="79" spans="2:6" x14ac:dyDescent="0.45">
      <c r="B79" s="86">
        <v>19</v>
      </c>
      <c r="C79" s="24">
        <v>44419</v>
      </c>
      <c r="D79" s="90">
        <v>0.82271990740991896</v>
      </c>
      <c r="E79" s="25" t="s">
        <v>56</v>
      </c>
      <c r="F79" s="26" t="s">
        <v>67</v>
      </c>
    </row>
    <row r="80" spans="2:6" x14ac:dyDescent="0.45">
      <c r="B80" s="86">
        <v>18</v>
      </c>
      <c r="C80" s="24">
        <v>44419</v>
      </c>
      <c r="D80" s="90">
        <v>0.73975694444379769</v>
      </c>
      <c r="E80" s="25" t="s">
        <v>56</v>
      </c>
      <c r="F80" s="26" t="s">
        <v>68</v>
      </c>
    </row>
    <row r="81" spans="2:6" x14ac:dyDescent="0.45">
      <c r="B81" s="86">
        <v>17</v>
      </c>
      <c r="C81" s="24">
        <v>44419</v>
      </c>
      <c r="D81" s="90">
        <v>0.708356481482042</v>
      </c>
      <c r="E81" s="25" t="s">
        <v>56</v>
      </c>
      <c r="F81" s="26" t="s">
        <v>69</v>
      </c>
    </row>
    <row r="82" spans="2:6" x14ac:dyDescent="0.45">
      <c r="B82" s="86">
        <v>16</v>
      </c>
      <c r="C82" s="24">
        <v>44419</v>
      </c>
      <c r="D82" s="90">
        <v>0.51960648148087785</v>
      </c>
      <c r="E82" s="25" t="s">
        <v>56</v>
      </c>
      <c r="F82" s="26" t="s">
        <v>70</v>
      </c>
    </row>
    <row r="83" spans="2:6" x14ac:dyDescent="0.45">
      <c r="B83" s="86">
        <v>15</v>
      </c>
      <c r="C83" s="24">
        <v>44419</v>
      </c>
      <c r="D83" s="90">
        <v>0.49577546296495711</v>
      </c>
      <c r="E83" s="25" t="s">
        <v>56</v>
      </c>
      <c r="F83" s="27" t="s">
        <v>71</v>
      </c>
    </row>
    <row r="84" spans="2:6" x14ac:dyDescent="0.45">
      <c r="B84" s="86">
        <v>14</v>
      </c>
      <c r="C84" s="24">
        <v>44419</v>
      </c>
      <c r="D84" s="90">
        <v>0.49174768518423662</v>
      </c>
      <c r="E84" s="25" t="s">
        <v>56</v>
      </c>
      <c r="F84" s="26" t="s">
        <v>72</v>
      </c>
    </row>
    <row r="85" spans="2:6" x14ac:dyDescent="0.45">
      <c r="B85" s="86">
        <v>13</v>
      </c>
      <c r="C85" s="24">
        <v>44419</v>
      </c>
      <c r="D85" s="90">
        <v>0.49034722222131677</v>
      </c>
      <c r="E85" s="25" t="s">
        <v>56</v>
      </c>
      <c r="F85" s="26" t="s">
        <v>73</v>
      </c>
    </row>
    <row r="86" spans="2:6" x14ac:dyDescent="0.45">
      <c r="B86" s="86">
        <v>12</v>
      </c>
      <c r="C86" s="24">
        <v>44419</v>
      </c>
      <c r="D86" s="90">
        <v>0.48190972222073469</v>
      </c>
      <c r="E86" s="25" t="s">
        <v>56</v>
      </c>
      <c r="F86" s="26" t="s">
        <v>74</v>
      </c>
    </row>
    <row r="87" spans="2:6" x14ac:dyDescent="0.45">
      <c r="B87" s="86">
        <v>11</v>
      </c>
      <c r="C87" s="24">
        <v>44418</v>
      </c>
      <c r="D87" s="90">
        <v>0.95467592592467554</v>
      </c>
      <c r="E87" s="25" t="s">
        <v>56</v>
      </c>
      <c r="F87" s="27" t="s">
        <v>75</v>
      </c>
    </row>
    <row r="88" spans="2:6" x14ac:dyDescent="0.45">
      <c r="B88" s="86">
        <v>10</v>
      </c>
      <c r="C88" s="24">
        <v>44418</v>
      </c>
      <c r="D88" s="90">
        <v>0.73436342592322035</v>
      </c>
      <c r="E88" s="25" t="s">
        <v>56</v>
      </c>
      <c r="F88" s="27" t="s">
        <v>76</v>
      </c>
    </row>
    <row r="89" spans="2:6" x14ac:dyDescent="0.45">
      <c r="B89" s="86">
        <v>9</v>
      </c>
      <c r="C89" s="24">
        <v>44417</v>
      </c>
      <c r="D89" s="90">
        <v>0.54605324073781958</v>
      </c>
      <c r="E89" s="25" t="s">
        <v>56</v>
      </c>
      <c r="F89" s="26" t="s">
        <v>77</v>
      </c>
    </row>
    <row r="90" spans="2:6" x14ac:dyDescent="0.45">
      <c r="B90" s="86">
        <v>8</v>
      </c>
      <c r="C90" s="24">
        <v>44416</v>
      </c>
      <c r="D90" s="90">
        <v>0.54939814814861165</v>
      </c>
      <c r="E90" s="25" t="s">
        <v>56</v>
      </c>
      <c r="F90" s="26" t="s">
        <v>78</v>
      </c>
    </row>
    <row r="91" spans="2:6" x14ac:dyDescent="0.45">
      <c r="B91" s="86">
        <v>7</v>
      </c>
      <c r="C91" s="24">
        <v>44415</v>
      </c>
      <c r="D91" s="90">
        <v>0.96137731481576338</v>
      </c>
      <c r="E91" s="25" t="s">
        <v>56</v>
      </c>
      <c r="F91" s="26" t="s">
        <v>79</v>
      </c>
    </row>
    <row r="92" spans="2:6" x14ac:dyDescent="0.45">
      <c r="B92" s="86">
        <v>6</v>
      </c>
      <c r="C92" s="24">
        <v>44414</v>
      </c>
      <c r="D92" s="90">
        <v>0.66607638888672227</v>
      </c>
      <c r="E92" s="25" t="s">
        <v>56</v>
      </c>
      <c r="F92" s="27" t="s">
        <v>80</v>
      </c>
    </row>
    <row r="93" spans="2:6" x14ac:dyDescent="0.45">
      <c r="B93" s="86">
        <v>5</v>
      </c>
      <c r="C93" s="24">
        <v>44412</v>
      </c>
      <c r="D93" s="90">
        <v>0.34912037036701804</v>
      </c>
      <c r="E93" s="25" t="s">
        <v>56</v>
      </c>
      <c r="F93" s="27" t="s">
        <v>81</v>
      </c>
    </row>
    <row r="94" spans="2:6" x14ac:dyDescent="0.45">
      <c r="B94" s="86">
        <v>4</v>
      </c>
      <c r="C94" s="24">
        <v>44411</v>
      </c>
      <c r="D94" s="90">
        <v>0.37682870370190358</v>
      </c>
      <c r="E94" s="25" t="s">
        <v>56</v>
      </c>
      <c r="F94" s="26" t="s">
        <v>82</v>
      </c>
    </row>
    <row r="95" spans="2:6" x14ac:dyDescent="0.45">
      <c r="B95" s="86">
        <v>3</v>
      </c>
      <c r="C95" s="24">
        <v>44406</v>
      </c>
      <c r="D95" s="90">
        <v>0.59842592592758592</v>
      </c>
      <c r="E95" s="25" t="s">
        <v>56</v>
      </c>
      <c r="F95" s="26" t="s">
        <v>83</v>
      </c>
    </row>
    <row r="96" spans="2:6" x14ac:dyDescent="0.45">
      <c r="B96" s="86">
        <v>2</v>
      </c>
      <c r="C96" s="24">
        <v>44406</v>
      </c>
      <c r="D96" s="90">
        <v>0.57677083333692281</v>
      </c>
      <c r="E96" s="25" t="s">
        <v>56</v>
      </c>
      <c r="F96" s="27" t="s">
        <v>84</v>
      </c>
    </row>
    <row r="97" spans="2:6" x14ac:dyDescent="0.45">
      <c r="B97" s="28">
        <v>1</v>
      </c>
      <c r="C97" s="29">
        <v>44400</v>
      </c>
      <c r="D97" s="91">
        <v>0.58872685184906004</v>
      </c>
      <c r="E97" s="30" t="s">
        <v>56</v>
      </c>
      <c r="F97"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2021-09-20T16:12:01Z</dcterms:modified>
</cp:coreProperties>
</file>