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cuments\CS445 ĐỒ ÁN CHUYÊN NGÀNH\ĐỒ ÁN NHÓM CHUYÊN NGÀNH\"/>
    </mc:Choice>
  </mc:AlternateContent>
  <xr:revisionPtr revIDLastSave="0" documentId="13_ncr:1_{BAF5F0BF-F316-40F3-86FF-A11091BFCAAD}" xr6:coauthVersionLast="36" xr6:coauthVersionMax="36" xr10:uidLastSave="{00000000-0000-0000-0000-000000000000}"/>
  <bookViews>
    <workbookView xWindow="0" yWindow="0" windowWidth="11688" windowHeight="7668" xr2:uid="{00000000-000D-0000-FFFF-FFFF00000000}"/>
  </bookViews>
  <sheets>
    <sheet name="Sprint 1" sheetId="1" r:id="rId1"/>
    <sheet name="Sprint 2" sheetId="2" r:id="rId2"/>
    <sheet name="Total" sheetId="4" r:id="rId3"/>
  </sheets>
  <calcPr calcId="179021"/>
</workbook>
</file>

<file path=xl/calcChain.xml><?xml version="1.0" encoding="utf-8"?>
<calcChain xmlns="http://schemas.openxmlformats.org/spreadsheetml/2006/main">
  <c r="T78" i="1" l="1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G56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G55" i="2"/>
  <c r="E12" i="2"/>
  <c r="K5" i="4" s="1"/>
  <c r="D12" i="2"/>
  <c r="J5" i="4" s="1"/>
  <c r="E11" i="2"/>
  <c r="I5" i="4" s="1"/>
  <c r="D11" i="2"/>
  <c r="H5" i="4" s="1"/>
  <c r="E10" i="2"/>
  <c r="G5" i="4" s="1"/>
  <c r="D10" i="2"/>
  <c r="F5" i="4" s="1"/>
  <c r="E9" i="2"/>
  <c r="E5" i="4" s="1"/>
  <c r="D9" i="2"/>
  <c r="D5" i="4" s="1"/>
  <c r="E8" i="2"/>
  <c r="C5" i="4" s="1"/>
  <c r="D8" i="2"/>
  <c r="B5" i="4" s="1"/>
  <c r="AF78" i="1"/>
  <c r="AE78" i="1"/>
  <c r="AD78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G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E12" i="1"/>
  <c r="K4" i="4" s="1"/>
  <c r="D12" i="1"/>
  <c r="J4" i="4" s="1"/>
  <c r="E11" i="1"/>
  <c r="I4" i="4" s="1"/>
  <c r="D11" i="1"/>
  <c r="H4" i="4" s="1"/>
  <c r="H6" i="4" s="1"/>
  <c r="E10" i="1"/>
  <c r="G4" i="4" s="1"/>
  <c r="D10" i="1"/>
  <c r="F4" i="4" s="1"/>
  <c r="E9" i="1"/>
  <c r="E4" i="4" s="1"/>
  <c r="D9" i="1"/>
  <c r="D4" i="4" s="1"/>
  <c r="E8" i="1"/>
  <c r="C4" i="4" s="1"/>
  <c r="D8" i="1"/>
  <c r="F6" i="4" l="1"/>
  <c r="G6" i="4"/>
  <c r="D13" i="1"/>
  <c r="E6" i="4"/>
  <c r="I6" i="4"/>
  <c r="J6" i="4"/>
  <c r="C6" i="4"/>
  <c r="K6" i="4"/>
  <c r="D6" i="4"/>
  <c r="E13" i="2"/>
  <c r="E13" i="1"/>
  <c r="D13" i="2"/>
  <c r="B4" i="4"/>
  <c r="B6" i="4" s="1"/>
  <c r="F10" i="4" l="1"/>
  <c r="F11" i="4"/>
</calcChain>
</file>

<file path=xl/sharedStrings.xml><?xml version="1.0" encoding="utf-8"?>
<sst xmlns="http://schemas.openxmlformats.org/spreadsheetml/2006/main" count="258" uniqueCount="117">
  <si>
    <t>Project name:</t>
  </si>
  <si>
    <t>Xây dựng Website cho thuê tủ LocKer trên Framework Laravel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</si>
  <si>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</si>
  <si>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</si>
  <si>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</si>
  <si>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</si>
  <si>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</si>
  <si>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</si>
  <si>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</si>
  <si>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</si>
  <si>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</si>
  <si>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</si>
  <si>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</si>
  <si>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</si>
  <si>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</si>
  <si>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</si>
  <si>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Đặng Lê Hồng Ân</t>
  </si>
  <si>
    <t>Phạm Thanh Phước</t>
  </si>
  <si>
    <t>Nguyễn Hữu Thắng</t>
  </si>
  <si>
    <t>Nguyễn Xuân Tiến</t>
  </si>
  <si>
    <t>Phạm Quang Khánh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</si>
  <si>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</si>
  <si>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</si>
  <si>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</si>
  <si>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</si>
  <si>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</si>
  <si>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</si>
  <si>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</si>
  <si>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</si>
  <si>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Phạm Quang Khánh,Nguyễn Hữu Thắng</t>
  </si>
  <si>
    <t>Tạo tài liệu kiểm thử cho Sprint</t>
  </si>
  <si>
    <t>User interface design</t>
  </si>
  <si>
    <t>Giao diện đăng nhập</t>
  </si>
  <si>
    <t>Giao diện đăng ký</t>
  </si>
  <si>
    <t>Giao diện đổi mật khẩu</t>
  </si>
  <si>
    <t>Giao diện thay đổi thông tin cá nhân</t>
  </si>
  <si>
    <t>Giao diện thuê tủ</t>
  </si>
  <si>
    <t>Giao diện xem mã pin thanh toán</t>
  </si>
  <si>
    <t>Review all user interfaces of sprint 1</t>
  </si>
  <si>
    <t>Design test case</t>
  </si>
  <si>
    <t>Thiết kế trường kiểm thử cho đăng nhập</t>
  </si>
  <si>
    <t>Thiết kế trường kiểm thử cho đăng ký</t>
  </si>
  <si>
    <t>Thiết kế trường kiểm thử cho đổi mật khẩu</t>
  </si>
  <si>
    <t>Thiết kế trường kiểm thử cho thay đổi thông tin cá nhân</t>
  </si>
  <si>
    <t xml:space="preserve">Thiết kế trường kiểm thử cho thuê tủ </t>
  </si>
  <si>
    <t>Thiết kế trường kiểm thử cho xem mã pin thanh toán</t>
  </si>
  <si>
    <t>Review all test case of sprint 1</t>
  </si>
  <si>
    <t>Coding</t>
  </si>
  <si>
    <t>Thiết kê front-end cho thay đổi thông tin cá nhân</t>
  </si>
  <si>
    <t>Code back-end cho thay đổi thông tin cá nhân</t>
  </si>
  <si>
    <t>Thiết kê front-end cho đăng ký</t>
  </si>
  <si>
    <t>Code back-end cho đăng ký</t>
  </si>
  <si>
    <t>Thiết kê front-end cho đăng nhập</t>
  </si>
  <si>
    <t>Code back-end cho đăng nhập</t>
  </si>
  <si>
    <t>Thiết kê front-end cho đổi mật khẩu</t>
  </si>
  <si>
    <t>Code back-end cho đổi mật khẩu</t>
  </si>
  <si>
    <t>Thiết kê front-end cho thuê tủ</t>
  </si>
  <si>
    <t>Code back-end cho thuê tủ</t>
  </si>
  <si>
    <t>Thiết kê front-end cho xem mã pin thanh toán</t>
  </si>
  <si>
    <t>Code back-end cho xem mã pin thanh toán</t>
  </si>
  <si>
    <t xml:space="preserve">Integrate code </t>
  </si>
  <si>
    <t>Testing</t>
  </si>
  <si>
    <t>Kiểm tra đăng nhập</t>
  </si>
  <si>
    <t>Kiểm tra đăng ký</t>
  </si>
  <si>
    <t>Kiểm tra đổi mật khẩu</t>
  </si>
  <si>
    <t>Kiểm tra thay đổi thông tin cá nhân</t>
  </si>
  <si>
    <t>Kiểm tra thuê tủ</t>
  </si>
  <si>
    <t>Kiểm tra xem mã pin thanh toán</t>
  </si>
  <si>
    <t>Fix Bug</t>
  </si>
  <si>
    <t>Sửa lỗi đăng nhập</t>
  </si>
  <si>
    <t>Nguyễn Xuân Tiến,Phạm Thanh Phước</t>
  </si>
  <si>
    <t>Sửa lỗi đăng ký</t>
  </si>
  <si>
    <t>Sửa lỗi đổi mật khẩu</t>
  </si>
  <si>
    <t>Sửa lỗi thay đổi thông tin cá nhân</t>
  </si>
  <si>
    <t>Sửa lỗi thuê tủ</t>
  </si>
  <si>
    <t>Sửa lỗi xem mã pin thanh toán</t>
  </si>
  <si>
    <t>Re-testing</t>
  </si>
  <si>
    <t>Kiểm tra lại đăng nhập</t>
  </si>
  <si>
    <t>Kiểm tra lại đăng ký</t>
  </si>
  <si>
    <t>Kiểm tra lại quên mật khẩu</t>
  </si>
  <si>
    <t>Kiểm tra lại thay đổi thông tin cá nhân</t>
  </si>
  <si>
    <t>Kiểm tra lại thuê tủ</t>
  </si>
  <si>
    <t>Kiểm tra lại xem mã pin thanh toán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</si>
  <si>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</si>
  <si>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</si>
  <si>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</si>
  <si>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</si>
  <si>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</si>
  <si>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</si>
  <si>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nạp tiền vào tài khoản</t>
  </si>
  <si>
    <t>Giao diện quản lý tủ</t>
  </si>
  <si>
    <t>Giao diện quản lý khách hàng</t>
  </si>
  <si>
    <t>Review all user interfaces of sprint 2</t>
  </si>
  <si>
    <t>Thiết kế trường kiểm thử cho nạp tiền vào tủ</t>
  </si>
  <si>
    <t>Thiết kế trường kiểm thử cho quản lý tủ</t>
  </si>
  <si>
    <t>Thiết kế trường kiểm thử cho quản lý khách hàng</t>
  </si>
  <si>
    <t>Review all test case of sprint 2</t>
  </si>
  <si>
    <t>Thiết kê front-end cho nạp tiền vào tủ</t>
  </si>
  <si>
    <t>Code back-end cho nạp tiền vào tủ</t>
  </si>
  <si>
    <t>Thiết kê front-end cho quản lý tủ</t>
  </si>
  <si>
    <t>Code back-end cho quản lý tủ</t>
  </si>
  <si>
    <t>Thiết kê front-end cho quản lý khách hàng</t>
  </si>
  <si>
    <t>Code back-end cho quản lý khách hàng</t>
  </si>
  <si>
    <t>Kiểm tra nạp tiền vào tủ</t>
  </si>
  <si>
    <t>Kiểm tra quản lý tủ</t>
  </si>
  <si>
    <t>Kiểm tra quản lý khách hàng</t>
  </si>
  <si>
    <t>Sửa lỗi nạp tiền vào tủ</t>
  </si>
  <si>
    <t>Sửa lỗi quản lý tủ</t>
  </si>
  <si>
    <t>Sửa lỗi quản lý khách hàng</t>
  </si>
  <si>
    <t>Kiểm tra lại nạp tiền vào tủ</t>
  </si>
  <si>
    <t>Kiểm tra lại quản lý tủ</t>
  </si>
  <si>
    <t>Kiểm tra lại quản lý khách hàng</t>
  </si>
  <si>
    <t>Release Sprint 2</t>
  </si>
  <si>
    <t>Sprint 2 review meeting</t>
  </si>
  <si>
    <t>Sprint 2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</si>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</sst>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"/>
    <numFmt numFmtId="167" formatCode="0.0"/>
  </numFmts>
  <fonts count="4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9" xfId="0" applyFont="1" applyBorder="1"/>
    <xf numFmtId="0" fontId="2" fillId="3" borderId="5" xfId="0" applyFont="1" applyFill="1" applyBorder="1"/>
    <xf numFmtId="0" fontId="2" fillId="0" borderId="10" xfId="0" applyFont="1" applyBorder="1"/>
    <xf numFmtId="0" fontId="1" fillId="2" borderId="9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0" xfId="0" applyFont="1"/>
    <xf numFmtId="0" fontId="2" fillId="4" borderId="7" xfId="0" applyFont="1" applyFill="1" applyBorder="1"/>
    <xf numFmtId="0" fontId="3" fillId="0" borderId="8" xfId="0" applyFont="1" applyBorder="1" applyAlignment="1">
      <alignment horizontal="left" vertical="center"/>
    </xf>
    <xf numFmtId="0" fontId="2" fillId="0" borderId="12" xfId="0" applyFont="1" applyBorder="1"/>
    <xf numFmtId="0" fontId="2" fillId="5" borderId="3" xfId="0" applyFont="1" applyFill="1" applyBorder="1"/>
    <xf numFmtId="0" fontId="3" fillId="0" borderId="9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/>
    </xf>
    <xf numFmtId="0" fontId="2" fillId="6" borderId="3" xfId="0" applyFont="1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3" fillId="0" borderId="10" xfId="0" applyFont="1" applyBorder="1" applyAlignment="1">
      <alignment vertical="center" wrapText="1"/>
    </xf>
    <xf numFmtId="0" fontId="1" fillId="10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11" borderId="12" xfId="0" applyFont="1" applyFill="1" applyBorder="1"/>
    <xf numFmtId="0" fontId="1" fillId="12" borderId="4" xfId="0" applyFont="1" applyFill="1" applyBorder="1"/>
    <xf numFmtId="0" fontId="1" fillId="0" borderId="4" xfId="0" applyFont="1" applyBorder="1" applyAlignment="1">
      <alignment textRotation="90" wrapText="1"/>
    </xf>
    <xf numFmtId="0" fontId="2" fillId="0" borderId="4" xfId="0" applyFont="1" applyBorder="1"/>
    <xf numFmtId="2" fontId="2" fillId="0" borderId="4" xfId="0" applyNumberFormat="1" applyFont="1" applyBorder="1"/>
    <xf numFmtId="0" fontId="2" fillId="13" borderId="16" xfId="0" applyFont="1" applyFill="1" applyBorder="1" applyAlignment="1">
      <alignment horizontal="left"/>
    </xf>
    <xf numFmtId="0" fontId="2" fillId="13" borderId="17" xfId="0" applyFont="1" applyFill="1" applyBorder="1" applyAlignment="1">
      <alignment horizontal="left"/>
    </xf>
    <xf numFmtId="0" fontId="2" fillId="13" borderId="1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4" xfId="0" applyFont="1" applyFill="1" applyBorder="1"/>
    <xf numFmtId="0" fontId="1" fillId="12" borderId="19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166" fontId="1" fillId="0" borderId="4" xfId="0" applyNumberFormat="1" applyFont="1" applyBorder="1" applyAlignment="1">
      <alignment textRotation="90" wrapText="1"/>
    </xf>
    <xf numFmtId="0" fontId="2" fillId="4" borderId="4" xfId="0" applyFont="1" applyFill="1" applyBorder="1"/>
    <xf numFmtId="0" fontId="2" fillId="8" borderId="4" xfId="0" applyFont="1" applyFill="1" applyBorder="1"/>
    <xf numFmtId="0" fontId="2" fillId="6" borderId="4" xfId="0" applyFont="1" applyFill="1" applyBorder="1"/>
    <xf numFmtId="0" fontId="0" fillId="0" borderId="4" xfId="0" applyBorder="1"/>
    <xf numFmtId="0" fontId="3" fillId="8" borderId="4" xfId="0" applyFont="1" applyFill="1" applyBorder="1"/>
    <xf numFmtId="166" fontId="1" fillId="0" borderId="0" xfId="0" applyNumberFormat="1" applyFont="1" applyAlignment="1">
      <alignment textRotation="90" wrapText="1"/>
    </xf>
    <xf numFmtId="166" fontId="0" fillId="0" borderId="0" xfId="0" applyNumberFormat="1"/>
    <xf numFmtId="0" fontId="1" fillId="11" borderId="4" xfId="0" applyFont="1" applyFill="1" applyBorder="1"/>
    <xf numFmtId="167" fontId="2" fillId="0" borderId="4" xfId="0" applyNumberFormat="1" applyFont="1" applyBorder="1"/>
    <xf numFmtId="0" fontId="1" fillId="0" borderId="12" xfId="0" applyFont="1" applyBorder="1" applyAlignment="1">
      <alignment horizontal="left"/>
    </xf>
    <xf numFmtId="0" fontId="1" fillId="11" borderId="12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  <c:pt idx="21">
                  <c:v>45627</c:v>
                </c:pt>
                <c:pt idx="22">
                  <c:v>45628</c:v>
                </c:pt>
                <c:pt idx="23">
                  <c:v>45629</c:v>
                </c:pt>
              </c:numCache>
            </c:numRef>
          </c:cat>
          <c:val>
            <c:numRef>
              <c:f>'Sprint 1'!$I$77:$AF$77</c:f>
              <c:numCache>
                <c:formatCode>General</c:formatCode>
                <c:ptCount val="24"/>
                <c:pt idx="0">
                  <c:v>120</c:v>
                </c:pt>
                <c:pt idx="1">
                  <c:v>108</c:v>
                </c:pt>
                <c:pt idx="2">
                  <c:v>106</c:v>
                </c:pt>
                <c:pt idx="3">
                  <c:v>104</c:v>
                </c:pt>
                <c:pt idx="4">
                  <c:v>102</c:v>
                </c:pt>
                <c:pt idx="5">
                  <c:v>96</c:v>
                </c:pt>
                <c:pt idx="6">
                  <c:v>90</c:v>
                </c:pt>
                <c:pt idx="7">
                  <c:v>88</c:v>
                </c:pt>
                <c:pt idx="8">
                  <c:v>85</c:v>
                </c:pt>
                <c:pt idx="9">
                  <c:v>76</c:v>
                </c:pt>
                <c:pt idx="10">
                  <c:v>72</c:v>
                </c:pt>
                <c:pt idx="11">
                  <c:v>69</c:v>
                </c:pt>
                <c:pt idx="12">
                  <c:v>65</c:v>
                </c:pt>
                <c:pt idx="13">
                  <c:v>60</c:v>
                </c:pt>
                <c:pt idx="14">
                  <c:v>56</c:v>
                </c:pt>
                <c:pt idx="15">
                  <c:v>52</c:v>
                </c:pt>
                <c:pt idx="16">
                  <c:v>48</c:v>
                </c:pt>
                <c:pt idx="17">
                  <c:v>42</c:v>
                </c:pt>
                <c:pt idx="18">
                  <c:v>34</c:v>
                </c:pt>
                <c:pt idx="19">
                  <c:v>28</c:v>
                </c:pt>
                <c:pt idx="20">
                  <c:v>25</c:v>
                </c:pt>
                <c:pt idx="21">
                  <c:v>20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0-42AA-B5B1-5DBD46EBB3D0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  <c:pt idx="21">
                  <c:v>45627</c:v>
                </c:pt>
                <c:pt idx="22">
                  <c:v>45628</c:v>
                </c:pt>
                <c:pt idx="23">
                  <c:v>45629</c:v>
                </c:pt>
              </c:numCache>
            </c:numRef>
          </c:cat>
          <c:val>
            <c:numRef>
              <c:f>'Sprint 1'!$I$78:$AF$78</c:f>
              <c:numCache>
                <c:formatCode>General</c:formatCode>
                <c:ptCount val="24"/>
                <c:pt idx="0">
                  <c:v>120</c:v>
                </c:pt>
                <c:pt idx="1">
                  <c:v>110</c:v>
                </c:pt>
                <c:pt idx="2">
                  <c:v>106</c:v>
                </c:pt>
                <c:pt idx="3">
                  <c:v>104</c:v>
                </c:pt>
                <c:pt idx="4">
                  <c:v>102</c:v>
                </c:pt>
                <c:pt idx="5">
                  <c:v>100</c:v>
                </c:pt>
                <c:pt idx="6">
                  <c:v>90</c:v>
                </c:pt>
                <c:pt idx="7">
                  <c:v>88</c:v>
                </c:pt>
                <c:pt idx="8">
                  <c:v>86</c:v>
                </c:pt>
                <c:pt idx="9">
                  <c:v>76</c:v>
                </c:pt>
                <c:pt idx="10">
                  <c:v>72</c:v>
                </c:pt>
                <c:pt idx="11">
                  <c:v>68</c:v>
                </c:pt>
                <c:pt idx="12">
                  <c:v>64</c:v>
                </c:pt>
                <c:pt idx="13">
                  <c:v>60</c:v>
                </c:pt>
                <c:pt idx="14">
                  <c:v>56</c:v>
                </c:pt>
                <c:pt idx="15">
                  <c:v>52</c:v>
                </c:pt>
                <c:pt idx="16">
                  <c:v>48</c:v>
                </c:pt>
                <c:pt idx="17">
                  <c:v>44</c:v>
                </c:pt>
                <c:pt idx="18">
                  <c:v>34</c:v>
                </c:pt>
                <c:pt idx="19">
                  <c:v>28</c:v>
                </c:pt>
                <c:pt idx="20">
                  <c:v>24</c:v>
                </c:pt>
                <c:pt idx="21">
                  <c:v>20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0-42AA-B5B1-5DBD46EB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642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43d3f0-0936-4fbb-98e0-d8b4451dc935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45630</c:v>
                </c:pt>
                <c:pt idx="1">
                  <c:v>45631</c:v>
                </c:pt>
                <c:pt idx="2">
                  <c:v>45632</c:v>
                </c:pt>
                <c:pt idx="3">
                  <c:v>45633</c:v>
                </c:pt>
                <c:pt idx="4">
                  <c:v>45634</c:v>
                </c:pt>
                <c:pt idx="5">
                  <c:v>45635</c:v>
                </c:pt>
                <c:pt idx="6">
                  <c:v>45636</c:v>
                </c:pt>
                <c:pt idx="7">
                  <c:v>45637</c:v>
                </c:pt>
                <c:pt idx="8">
                  <c:v>45638</c:v>
                </c:pt>
                <c:pt idx="9">
                  <c:v>45639</c:v>
                </c:pt>
                <c:pt idx="10">
                  <c:v>45640</c:v>
                </c:pt>
                <c:pt idx="11">
                  <c:v>45641</c:v>
                </c:pt>
                <c:pt idx="12">
                  <c:v>45642</c:v>
                </c:pt>
                <c:pt idx="13">
                  <c:v>45643</c:v>
                </c:pt>
                <c:pt idx="14">
                  <c:v>45644</c:v>
                </c:pt>
                <c:pt idx="15">
                  <c:v>45645</c:v>
                </c:pt>
                <c:pt idx="16">
                  <c:v>45646</c:v>
                </c:pt>
                <c:pt idx="17">
                  <c:v>45647</c:v>
                </c:pt>
                <c:pt idx="18">
                  <c:v>45648</c:v>
                </c:pt>
                <c:pt idx="19">
                  <c:v>45649</c:v>
                </c:pt>
                <c:pt idx="20">
                  <c:v>45650</c:v>
                </c:pt>
                <c:pt idx="21">
                  <c:v>45651</c:v>
                </c:pt>
              </c:numCache>
            </c:numRef>
          </c:cat>
          <c:val>
            <c:numRef>
              <c:f>'Sprint 2'!$I$55:$AD$55</c:f>
              <c:numCache>
                <c:formatCode>General</c:formatCode>
                <c:ptCount val="22"/>
                <c:pt idx="0">
                  <c:v>87.75</c:v>
                </c:pt>
                <c:pt idx="1">
                  <c:v>75.75</c:v>
                </c:pt>
                <c:pt idx="2">
                  <c:v>73.75</c:v>
                </c:pt>
                <c:pt idx="3">
                  <c:v>71.75</c:v>
                </c:pt>
                <c:pt idx="4">
                  <c:v>69</c:v>
                </c:pt>
                <c:pt idx="5">
                  <c:v>64</c:v>
                </c:pt>
                <c:pt idx="6">
                  <c:v>59</c:v>
                </c:pt>
                <c:pt idx="7">
                  <c:v>58</c:v>
                </c:pt>
                <c:pt idx="8">
                  <c:v>53</c:v>
                </c:pt>
                <c:pt idx="9">
                  <c:v>45</c:v>
                </c:pt>
                <c:pt idx="10">
                  <c:v>38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2-46A6-A2C2-2F8F5488D1F0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45630</c:v>
                </c:pt>
                <c:pt idx="1">
                  <c:v>45631</c:v>
                </c:pt>
                <c:pt idx="2">
                  <c:v>45632</c:v>
                </c:pt>
                <c:pt idx="3">
                  <c:v>45633</c:v>
                </c:pt>
                <c:pt idx="4">
                  <c:v>45634</c:v>
                </c:pt>
                <c:pt idx="5">
                  <c:v>45635</c:v>
                </c:pt>
                <c:pt idx="6">
                  <c:v>45636</c:v>
                </c:pt>
                <c:pt idx="7">
                  <c:v>45637</c:v>
                </c:pt>
                <c:pt idx="8">
                  <c:v>45638</c:v>
                </c:pt>
                <c:pt idx="9">
                  <c:v>45639</c:v>
                </c:pt>
                <c:pt idx="10">
                  <c:v>45640</c:v>
                </c:pt>
                <c:pt idx="11">
                  <c:v>45641</c:v>
                </c:pt>
                <c:pt idx="12">
                  <c:v>45642</c:v>
                </c:pt>
                <c:pt idx="13">
                  <c:v>45643</c:v>
                </c:pt>
                <c:pt idx="14">
                  <c:v>45644</c:v>
                </c:pt>
                <c:pt idx="15">
                  <c:v>45645</c:v>
                </c:pt>
                <c:pt idx="16">
                  <c:v>45646</c:v>
                </c:pt>
                <c:pt idx="17">
                  <c:v>45647</c:v>
                </c:pt>
                <c:pt idx="18">
                  <c:v>45648</c:v>
                </c:pt>
                <c:pt idx="19">
                  <c:v>45649</c:v>
                </c:pt>
                <c:pt idx="20">
                  <c:v>45650</c:v>
                </c:pt>
                <c:pt idx="21">
                  <c:v>45651</c:v>
                </c:pt>
              </c:numCache>
            </c:numRef>
          </c:cat>
          <c:val>
            <c:numRef>
              <c:f>'Sprint 2'!$I$56:$AD$56</c:f>
              <c:numCache>
                <c:formatCode>General</c:formatCode>
                <c:ptCount val="22"/>
                <c:pt idx="0">
                  <c:v>87.75</c:v>
                </c:pt>
                <c:pt idx="1">
                  <c:v>77.75</c:v>
                </c:pt>
                <c:pt idx="2">
                  <c:v>73.75</c:v>
                </c:pt>
                <c:pt idx="3">
                  <c:v>69.75</c:v>
                </c:pt>
                <c:pt idx="4">
                  <c:v>69</c:v>
                </c:pt>
                <c:pt idx="5">
                  <c:v>69</c:v>
                </c:pt>
                <c:pt idx="6">
                  <c:v>59</c:v>
                </c:pt>
                <c:pt idx="7">
                  <c:v>56</c:v>
                </c:pt>
                <c:pt idx="8">
                  <c:v>56</c:v>
                </c:pt>
                <c:pt idx="9">
                  <c:v>45</c:v>
                </c:pt>
                <c:pt idx="10">
                  <c:v>38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22</c:v>
                </c:pt>
                <c:pt idx="17">
                  <c:v>19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2-46A6-A2C2-2F8F5488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564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b7e8d42-de9d-4594-b53c-d9529ae4d867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79</xdr:row>
      <xdr:rowOff>57149</xdr:rowOff>
    </xdr:from>
    <xdr:to>
      <xdr:col>19</xdr:col>
      <xdr:colOff>285750</xdr:colOff>
      <xdr:row>111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56</xdr:row>
      <xdr:rowOff>107574</xdr:rowOff>
    </xdr:from>
    <xdr:to>
      <xdr:col>12</xdr:col>
      <xdr:colOff>212911</xdr:colOff>
      <xdr:row>78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tabSelected="1" zoomScale="85" zoomScaleNormal="85" workbookViewId="0">
      <selection activeCell="C4" sqref="C4"/>
    </sheetView>
  </sheetViews>
  <sheetFormatPr defaultColWidth="9.109375" defaultRowHeight="16.8"/>
  <cols>
    <col min="1" max="1" width="16" style="12" customWidth="1"/>
    <col min="2" max="2" width="23.44140625" style="12" customWidth="1"/>
    <col min="3" max="3" width="65.88671875" style="12" customWidth="1"/>
    <col min="4" max="5" width="11" style="12" customWidth="1"/>
    <col min="6" max="6" width="32.109375" style="12" customWidth="1"/>
    <col min="7" max="9" width="6.109375" style="12" customWidth="1"/>
    <col min="10" max="10" width="6" style="12" customWidth="1"/>
    <col min="11" max="14" width="6.109375" style="12" customWidth="1"/>
    <col min="15" max="15" width="6" style="12" customWidth="1"/>
    <col min="16" max="16" width="6.109375" style="12" customWidth="1"/>
    <col min="17" max="21" width="6" style="12" customWidth="1"/>
    <col min="22" max="24" width="6.109375" style="12" customWidth="1"/>
    <col min="25" max="25" width="6" style="12" customWidth="1"/>
    <col min="26" max="26" width="6.109375" style="12" customWidth="1"/>
    <col min="27" max="27" width="6" style="12" customWidth="1"/>
    <col min="28" max="28" width="5.88671875" style="12" customWidth="1"/>
    <col min="29" max="29" width="6.109375" style="12" customWidth="1"/>
    <col min="30" max="32" width="6" style="12" customWidth="1"/>
    <col min="33" max="16384" width="9.109375" style="12"/>
  </cols>
  <sheetData>
    <row r="1" spans="1:32">
      <c r="A1" s="51" t="s">
        <v>0</v>
      </c>
      <c r="B1" s="51"/>
      <c r="C1" s="11" t="s">
        <v>1</v>
      </c>
      <c r="E1" s="13"/>
      <c r="F1" s="14" t="s">
        <v>2</v>
      </c>
    </row>
    <row r="2" spans="1:32">
      <c r="A2" s="51" t="s">
        <v>3</v>
      </c>
      <c r="B2" s="51"/>
      <c r="C2" s="15" t="s">
        <v>4</v>
      </c>
      <c r="E2" s="16"/>
      <c r="F2" s="17" t="s">
        <v>5</v>
      </c>
    </row>
    <row r="3" spans="1:32">
      <c r="A3" s="51" t="s">
        <v>6</v>
      </c>
      <c r="B3" s="51"/>
      <c r="C3" s="18">
        <v>45606</v>
      </c>
      <c r="E3" s="19"/>
      <c r="F3" s="17" t="s">
        <v>7</v>
      </c>
    </row>
    <row r="4" spans="1:32" ht="17.25" customHeight="1">
      <c r="A4" s="51" t="s">
        <v>8</v>
      </c>
      <c r="B4" s="51"/>
      <c r="C4" s="18">
        <v>45629</v>
      </c>
      <c r="E4" s="20"/>
      <c r="F4" s="17" t="s">
        <v>9</v>
      </c>
    </row>
    <row r="5" spans="1:32" ht="16.5" customHeight="1">
      <c r="E5" s="21"/>
      <c r="F5" s="22" t="s">
        <v>10</v>
      </c>
    </row>
    <row r="6" spans="1:32">
      <c r="B6" s="52" t="s">
        <v>11</v>
      </c>
      <c r="C6" s="52"/>
      <c r="D6" s="52"/>
      <c r="E6" s="53"/>
    </row>
    <row r="7" spans="1:32">
      <c r="B7" s="23" t="s">
        <v>12</v>
      </c>
      <c r="C7" s="23" t="s">
        <v>13</v>
      </c>
      <c r="D7" s="23" t="s">
        <v>14</v>
      </c>
      <c r="E7" s="23" t="s">
        <v>15</v>
      </c>
    </row>
    <row r="8" spans="1:32">
      <c r="B8" s="24">
        <v>1</v>
      </c>
      <c r="C8" s="15" t="s">
        <v>16</v>
      </c>
      <c r="D8" s="15">
        <f ca="1">SUMIF($E$16:$F$76,"Đặng Lê Hồng Ân",$G$16:$G$76)+SUMIF($E$16:$F$76,"All team",$G$16:$G$76)/5</f>
        <v>17.100000000000001</v>
      </c>
      <c r="E8" s="15">
        <f ca="1">SUMIF($E$16:$F$76,"Đặng Lê Hồng Ân",$H$16:$H$76)+SUMIF($E$16:$F$76,"All team",$H$16:$H$76)/5</f>
        <v>18.5</v>
      </c>
    </row>
    <row r="9" spans="1:32">
      <c r="B9" s="24">
        <v>2</v>
      </c>
      <c r="C9" s="15" t="s">
        <v>17</v>
      </c>
      <c r="D9" s="15">
        <f ca="1">SUMIF($E$16:$F$76,"Phạm Thanh Phước",$G$16:$G$76)+SUMIF($E$16:$F$76,"All team",$G$16:$G$76)/5+SUMIF($E$16:$F$76,"Nguyễn Xuân Tiến,Phạm Thanh Phước",$G$16:$G$76)/2</f>
        <v>31.1</v>
      </c>
      <c r="E9" s="15">
        <f ca="1">SUMIF($E$16:$F$76,"Phạm Thanh Phước",$H$16:$H$76)+SUMIF($E$16:$F$76,"All team",$H$16:$H$76)/5+SUMIF($E$16:$F$76,"Nguyễn Xuân Tiến,Phạm Thanh Phước",$H$16:$H$76)/2</f>
        <v>32</v>
      </c>
    </row>
    <row r="10" spans="1:32">
      <c r="B10" s="24">
        <v>3</v>
      </c>
      <c r="C10" s="15" t="s">
        <v>18</v>
      </c>
      <c r="D10" s="15">
        <f ca="1">SUMIF($E$16:$F$76,"Nguyễn Hữu Thắng",$G$16:$G$76)+SUMIF($E$16:$F$76,"All team",$G$16:$G$76)/5+SUMIF($E$16:$F$76,"Phạm Quang Khánh,Nguyễn Hữu Thắng",$G$16:$G$76)/2</f>
        <v>18.600000000000001</v>
      </c>
      <c r="E10" s="15">
        <f ca="1">SUMIF($E$16:$F$76,"Nguyễn Hữu Thắng",$H$16:$H$76)+SUMIF($E$16:$F$76,"All team",$H$16:$H$76)/5+SUMIF($E$16:$F$76,"Phạm Quang Khánh,Nguyễn Hữu Thắng",$H$16:$H$76)/2</f>
        <v>20</v>
      </c>
    </row>
    <row r="11" spans="1:32">
      <c r="B11" s="24">
        <v>4</v>
      </c>
      <c r="C11" s="15" t="s">
        <v>19</v>
      </c>
      <c r="D11" s="15">
        <f ca="1">SUMIF($E$16:$F$76,"Nguyễn Xuân Tiến",$G$16:$G$76)+SUMIF($E$16:$F$76,"All team",$G$16:$G$76)/5+SUMIF($E$16:$F$76,"Nguyễn Xuân Tiến,Phạm Thanh Phước",$G$16:$G$76)/2</f>
        <v>33.1</v>
      </c>
      <c r="E11" s="15">
        <f ca="1">SUMIF($E$16:$F$76,"Nguyễn Xuân Tiến",$H$16:$H$76)+SUMIF($E$16:$F$76,"All team",$H$16:$H$76)/5+SUMIF($E$16:$F$76,"Nguyễn Xuân Tiến,Phạm Thanh Phước",$H$16:$H$76)/2</f>
        <v>32</v>
      </c>
    </row>
    <row r="12" spans="1:32">
      <c r="B12" s="24">
        <v>5</v>
      </c>
      <c r="C12" s="15" t="s">
        <v>20</v>
      </c>
      <c r="D12" s="15">
        <f ca="1">SUMIF($E$16:$F$76,"Phạm Quang Khánh",$G$16:$G$76)+SUMIF($E$16:$F$76,"All team",$G$16:$G$76)/5+SUMIF($E$16:$F$76,"Phạm Quang Khánh,Nguyễn Hữu Thắng",$G$16:$G$76)/2</f>
        <v>15.1</v>
      </c>
      <c r="E12" s="15">
        <f ca="1">SUMIF($E$16:$F$76,"Phạm Quang Khánh",$H$16:$H$76)+SUMIF($E$16:$F$76,"All team",$H$16:$H$76)/5+SUMIF($E$16:$F$76,"Phạm Quang Khánh,Nguyễn Hữu Thắng",$H$16:$H$76)/2</f>
        <v>17.5</v>
      </c>
    </row>
    <row r="13" spans="1:32">
      <c r="B13" s="52" t="s">
        <v>21</v>
      </c>
      <c r="C13" s="52"/>
      <c r="D13" s="25">
        <f ca="1">SUM(D8:D12)</f>
        <v>115</v>
      </c>
      <c r="E13" s="25">
        <f ca="1">SUM(E8:E12)</f>
        <v>120</v>
      </c>
    </row>
    <row r="15" spans="1:32" ht="62.25" customHeight="1">
      <c r="A15" s="49" t="s">
        <v>22</v>
      </c>
      <c r="B15" s="49" t="s">
        <v>23</v>
      </c>
      <c r="C15" s="54" t="s">
        <v>24</v>
      </c>
      <c r="D15" s="54"/>
      <c r="E15" s="54" t="s">
        <v>25</v>
      </c>
      <c r="F15" s="54"/>
      <c r="G15" s="27" t="s">
        <v>14</v>
      </c>
      <c r="H15" s="27" t="s">
        <v>15</v>
      </c>
      <c r="I15" s="41">
        <v>45606</v>
      </c>
      <c r="J15" s="41">
        <v>45607</v>
      </c>
      <c r="K15" s="41">
        <v>45608</v>
      </c>
      <c r="L15" s="41">
        <v>45609</v>
      </c>
      <c r="M15" s="41">
        <v>45610</v>
      </c>
      <c r="N15" s="41">
        <v>45611</v>
      </c>
      <c r="O15" s="41">
        <v>45612</v>
      </c>
      <c r="P15" s="41">
        <v>45613</v>
      </c>
      <c r="Q15" s="41">
        <v>45614</v>
      </c>
      <c r="R15" s="41">
        <v>45615</v>
      </c>
      <c r="S15" s="41">
        <v>45616</v>
      </c>
      <c r="T15" s="41">
        <v>45617</v>
      </c>
      <c r="U15" s="41">
        <v>45618</v>
      </c>
      <c r="V15" s="41">
        <v>45619</v>
      </c>
      <c r="W15" s="41">
        <v>45620</v>
      </c>
      <c r="X15" s="41">
        <v>45621</v>
      </c>
      <c r="Y15" s="41">
        <v>45622</v>
      </c>
      <c r="Z15" s="41">
        <v>45623</v>
      </c>
      <c r="AA15" s="41">
        <v>45624</v>
      </c>
      <c r="AB15" s="41">
        <v>45625</v>
      </c>
      <c r="AC15" s="41">
        <v>45626</v>
      </c>
      <c r="AD15" s="41">
        <v>45627</v>
      </c>
      <c r="AE15" s="41">
        <v>45628</v>
      </c>
      <c r="AF15" s="41">
        <v>45629</v>
      </c>
    </row>
    <row r="16" spans="1:32">
      <c r="A16" s="58" t="s">
        <v>4</v>
      </c>
      <c r="B16" s="55" t="s">
        <v>26</v>
      </c>
      <c r="C16" s="55"/>
      <c r="D16" s="55"/>
      <c r="E16" s="56" t="s">
        <v>27</v>
      </c>
      <c r="F16" s="56"/>
      <c r="G16" s="28">
        <v>10</v>
      </c>
      <c r="H16" s="28">
        <v>10</v>
      </c>
      <c r="I16" s="28">
        <v>10</v>
      </c>
      <c r="J16" s="42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</row>
    <row r="17" spans="1:32">
      <c r="A17" s="58"/>
      <c r="B17" s="55" t="s">
        <v>28</v>
      </c>
      <c r="C17" s="55"/>
      <c r="D17" s="55"/>
      <c r="E17" s="56" t="s">
        <v>29</v>
      </c>
      <c r="F17" s="56"/>
      <c r="G17" s="28">
        <v>2</v>
      </c>
      <c r="H17" s="28">
        <v>4</v>
      </c>
      <c r="I17" s="28">
        <v>4</v>
      </c>
      <c r="J17" s="28">
        <v>2</v>
      </c>
      <c r="K17" s="42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</row>
    <row r="18" spans="1:32">
      <c r="A18" s="58"/>
      <c r="B18" s="56"/>
      <c r="C18" s="56"/>
      <c r="D18" s="56"/>
      <c r="E18" s="56"/>
      <c r="F18" s="56"/>
      <c r="G18" s="28"/>
      <c r="H18" s="28"/>
      <c r="I18" s="28"/>
      <c r="J18" s="28"/>
      <c r="K18" s="43">
        <v>2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>
      <c r="A19" s="58"/>
      <c r="B19" s="55" t="s">
        <v>30</v>
      </c>
      <c r="C19" s="55"/>
      <c r="D19" s="55"/>
      <c r="E19" s="56" t="s">
        <v>16</v>
      </c>
      <c r="F19" s="56"/>
      <c r="G19" s="28">
        <v>2</v>
      </c>
      <c r="H19" s="28">
        <v>2</v>
      </c>
      <c r="I19" s="28">
        <v>2</v>
      </c>
      <c r="J19" s="28">
        <v>2</v>
      </c>
      <c r="K19" s="28">
        <v>2</v>
      </c>
      <c r="L19" s="42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</row>
    <row r="20" spans="1:32">
      <c r="A20" s="58"/>
      <c r="B20" s="58" t="s">
        <v>31</v>
      </c>
      <c r="C20" s="55" t="s">
        <v>32</v>
      </c>
      <c r="D20" s="55"/>
      <c r="E20" s="56" t="s">
        <v>16</v>
      </c>
      <c r="F20" s="56"/>
      <c r="G20" s="28">
        <v>0.5</v>
      </c>
      <c r="H20" s="28">
        <v>0.5</v>
      </c>
      <c r="I20" s="28">
        <v>0.5</v>
      </c>
      <c r="J20" s="28">
        <v>0.5</v>
      </c>
      <c r="K20" s="28">
        <v>0.5</v>
      </c>
      <c r="L20" s="28">
        <v>0.5</v>
      </c>
      <c r="M20" s="42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</row>
    <row r="21" spans="1:32">
      <c r="A21" s="58"/>
      <c r="B21" s="58"/>
      <c r="C21" s="55" t="s">
        <v>33</v>
      </c>
      <c r="D21" s="55"/>
      <c r="E21" s="56" t="s">
        <v>16</v>
      </c>
      <c r="F21" s="56"/>
      <c r="G21" s="28">
        <v>0.5</v>
      </c>
      <c r="H21" s="28">
        <v>0.5</v>
      </c>
      <c r="I21" s="28">
        <v>0.5</v>
      </c>
      <c r="J21" s="28">
        <v>0.5</v>
      </c>
      <c r="K21" s="28">
        <v>0.5</v>
      </c>
      <c r="L21" s="28">
        <v>0.5</v>
      </c>
      <c r="M21" s="42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</row>
    <row r="22" spans="1:32">
      <c r="A22" s="58"/>
      <c r="B22" s="58"/>
      <c r="C22" s="55" t="s">
        <v>34</v>
      </c>
      <c r="D22" s="55"/>
      <c r="E22" s="56" t="s">
        <v>16</v>
      </c>
      <c r="F22" s="56"/>
      <c r="G22" s="28">
        <v>0.5</v>
      </c>
      <c r="H22" s="28">
        <v>0.5</v>
      </c>
      <c r="I22" s="28">
        <v>0.5</v>
      </c>
      <c r="J22" s="28">
        <v>0.5</v>
      </c>
      <c r="K22" s="28">
        <v>0.5</v>
      </c>
      <c r="L22" s="28">
        <v>0.5</v>
      </c>
      <c r="M22" s="42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</row>
    <row r="23" spans="1:32">
      <c r="A23" s="58"/>
      <c r="B23" s="58"/>
      <c r="C23" s="55" t="s">
        <v>35</v>
      </c>
      <c r="D23" s="55"/>
      <c r="E23" s="56" t="s">
        <v>16</v>
      </c>
      <c r="F23" s="56"/>
      <c r="G23" s="28">
        <v>0.5</v>
      </c>
      <c r="H23" s="28">
        <v>0.5</v>
      </c>
      <c r="I23" s="28">
        <v>0.5</v>
      </c>
      <c r="J23" s="28">
        <v>0.5</v>
      </c>
      <c r="K23" s="28">
        <v>0.5</v>
      </c>
      <c r="L23" s="28">
        <v>0.5</v>
      </c>
      <c r="M23" s="42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</row>
    <row r="24" spans="1:32">
      <c r="A24" s="58"/>
      <c r="B24" s="58"/>
      <c r="C24" s="55" t="s">
        <v>36</v>
      </c>
      <c r="D24" s="55"/>
      <c r="E24" s="56" t="s">
        <v>18</v>
      </c>
      <c r="F24" s="56"/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42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</row>
    <row r="25" spans="1:32">
      <c r="A25" s="58"/>
      <c r="B25" s="58"/>
      <c r="C25" s="55" t="s">
        <v>37</v>
      </c>
      <c r="D25" s="55"/>
      <c r="E25" s="56" t="s">
        <v>18</v>
      </c>
      <c r="F25" s="56"/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42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</row>
    <row r="26" spans="1:32">
      <c r="A26" s="58"/>
      <c r="B26" s="58"/>
      <c r="C26" s="55" t="s">
        <v>38</v>
      </c>
      <c r="D26" s="55"/>
      <c r="E26" s="56" t="s">
        <v>27</v>
      </c>
      <c r="F26" s="56"/>
      <c r="G26" s="28">
        <v>6</v>
      </c>
      <c r="H26" s="28">
        <v>10</v>
      </c>
      <c r="I26" s="28">
        <v>10</v>
      </c>
      <c r="J26" s="28">
        <v>10</v>
      </c>
      <c r="K26" s="28">
        <v>10</v>
      </c>
      <c r="L26" s="28">
        <v>10</v>
      </c>
      <c r="M26" s="28">
        <v>10</v>
      </c>
      <c r="N26" s="28">
        <v>6</v>
      </c>
      <c r="O26" s="42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</row>
    <row r="27" spans="1:32">
      <c r="A27" s="58"/>
      <c r="B27" s="58"/>
      <c r="C27" s="55"/>
      <c r="D27" s="55"/>
      <c r="E27" s="56"/>
      <c r="F27" s="56"/>
      <c r="G27" s="28"/>
      <c r="H27" s="28"/>
      <c r="I27" s="28"/>
      <c r="J27" s="28"/>
      <c r="K27" s="28"/>
      <c r="L27" s="28"/>
      <c r="M27" s="28"/>
      <c r="N27" s="28"/>
      <c r="O27" s="43">
        <v>4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>
      <c r="A28" s="58"/>
      <c r="B28" s="58" t="s">
        <v>39</v>
      </c>
      <c r="C28" s="55" t="s">
        <v>40</v>
      </c>
      <c r="D28" s="55"/>
      <c r="E28" s="56" t="s">
        <v>20</v>
      </c>
      <c r="F28" s="56"/>
      <c r="G28" s="28">
        <v>0.5</v>
      </c>
      <c r="H28" s="28">
        <v>0.5</v>
      </c>
      <c r="I28" s="28">
        <v>0.5</v>
      </c>
      <c r="J28" s="28">
        <v>0.5</v>
      </c>
      <c r="K28" s="28">
        <v>0.5</v>
      </c>
      <c r="L28" s="28">
        <v>0.5</v>
      </c>
      <c r="M28" s="28">
        <v>0.5</v>
      </c>
      <c r="N28" s="28">
        <v>0.5</v>
      </c>
      <c r="O28" s="28">
        <v>0.5</v>
      </c>
      <c r="P28" s="42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</row>
    <row r="29" spans="1:32">
      <c r="A29" s="58"/>
      <c r="B29" s="58"/>
      <c r="C29" s="55" t="s">
        <v>41</v>
      </c>
      <c r="D29" s="55"/>
      <c r="E29" s="56" t="s">
        <v>20</v>
      </c>
      <c r="F29" s="56"/>
      <c r="G29" s="28">
        <v>0.5</v>
      </c>
      <c r="H29" s="28">
        <v>0.5</v>
      </c>
      <c r="I29" s="28">
        <v>0.5</v>
      </c>
      <c r="J29" s="28">
        <v>0.5</v>
      </c>
      <c r="K29" s="28">
        <v>0.5</v>
      </c>
      <c r="L29" s="28">
        <v>0.5</v>
      </c>
      <c r="M29" s="28">
        <v>0.5</v>
      </c>
      <c r="N29" s="28">
        <v>0.5</v>
      </c>
      <c r="O29" s="28">
        <v>0.5</v>
      </c>
      <c r="P29" s="42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</row>
    <row r="30" spans="1:32">
      <c r="A30" s="58"/>
      <c r="B30" s="58"/>
      <c r="C30" s="55" t="s">
        <v>42</v>
      </c>
      <c r="D30" s="55"/>
      <c r="E30" s="56" t="s">
        <v>20</v>
      </c>
      <c r="F30" s="56"/>
      <c r="G30" s="28">
        <v>0.5</v>
      </c>
      <c r="H30" s="28">
        <v>0.5</v>
      </c>
      <c r="I30" s="28">
        <v>0.5</v>
      </c>
      <c r="J30" s="28">
        <v>0.5</v>
      </c>
      <c r="K30" s="28">
        <v>0.5</v>
      </c>
      <c r="L30" s="28">
        <v>0.5</v>
      </c>
      <c r="M30" s="28">
        <v>0.5</v>
      </c>
      <c r="N30" s="28">
        <v>0.5</v>
      </c>
      <c r="O30" s="28">
        <v>0.5</v>
      </c>
      <c r="P30" s="42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</row>
    <row r="31" spans="1:32">
      <c r="A31" s="58"/>
      <c r="B31" s="58"/>
      <c r="C31" s="55" t="s">
        <v>43</v>
      </c>
      <c r="D31" s="55"/>
      <c r="E31" s="56" t="s">
        <v>16</v>
      </c>
      <c r="F31" s="56"/>
      <c r="G31" s="28">
        <v>0.5</v>
      </c>
      <c r="H31" s="28">
        <v>0.5</v>
      </c>
      <c r="I31" s="28">
        <v>0.5</v>
      </c>
      <c r="J31" s="28">
        <v>0.5</v>
      </c>
      <c r="K31" s="28">
        <v>0.5</v>
      </c>
      <c r="L31" s="28">
        <v>0.5</v>
      </c>
      <c r="M31" s="28">
        <v>0.5</v>
      </c>
      <c r="N31" s="28">
        <v>0.5</v>
      </c>
      <c r="O31" s="28">
        <v>0.5</v>
      </c>
      <c r="P31" s="42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</row>
    <row r="32" spans="1:32">
      <c r="A32" s="58"/>
      <c r="B32" s="58"/>
      <c r="C32" s="55" t="s">
        <v>44</v>
      </c>
      <c r="D32" s="55"/>
      <c r="E32" s="56" t="s">
        <v>18</v>
      </c>
      <c r="F32" s="56"/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4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</row>
    <row r="33" spans="1:32">
      <c r="A33" s="58"/>
      <c r="B33" s="58"/>
      <c r="C33" s="55" t="s">
        <v>45</v>
      </c>
      <c r="D33" s="55"/>
      <c r="E33" s="56" t="s">
        <v>18</v>
      </c>
      <c r="F33" s="56"/>
      <c r="G33" s="28">
        <v>2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42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</row>
    <row r="34" spans="1:32">
      <c r="A34" s="58"/>
      <c r="B34" s="58"/>
      <c r="C34" s="55"/>
      <c r="D34" s="55"/>
      <c r="E34" s="56"/>
      <c r="F34" s="56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4">
        <v>1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>
      <c r="A35" s="58"/>
      <c r="B35" s="58"/>
      <c r="C35" s="55" t="s">
        <v>46</v>
      </c>
      <c r="D35" s="55"/>
      <c r="E35" s="56" t="s">
        <v>27</v>
      </c>
      <c r="F35" s="56"/>
      <c r="G35" s="28">
        <v>8</v>
      </c>
      <c r="H35" s="28">
        <v>10</v>
      </c>
      <c r="I35" s="28">
        <v>10</v>
      </c>
      <c r="J35" s="28">
        <v>10</v>
      </c>
      <c r="K35" s="28">
        <v>10</v>
      </c>
      <c r="L35" s="28">
        <v>10</v>
      </c>
      <c r="M35" s="28">
        <v>10</v>
      </c>
      <c r="N35" s="28">
        <v>10</v>
      </c>
      <c r="O35" s="28">
        <v>10</v>
      </c>
      <c r="P35" s="28">
        <v>10</v>
      </c>
      <c r="Q35" s="28">
        <v>8</v>
      </c>
      <c r="R35" s="42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</row>
    <row r="36" spans="1:32">
      <c r="A36" s="58"/>
      <c r="B36" s="58"/>
      <c r="C36" s="55"/>
      <c r="D36" s="55"/>
      <c r="E36" s="56"/>
      <c r="F36" s="56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43">
        <v>2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>
      <c r="A37" s="58"/>
      <c r="B37" s="58" t="s">
        <v>47</v>
      </c>
      <c r="C37" s="55" t="s">
        <v>48</v>
      </c>
      <c r="D37" s="55"/>
      <c r="E37" s="56" t="s">
        <v>17</v>
      </c>
      <c r="F37" s="56"/>
      <c r="G37" s="28">
        <v>2</v>
      </c>
      <c r="H37" s="28">
        <v>2</v>
      </c>
      <c r="I37" s="28">
        <v>2</v>
      </c>
      <c r="J37" s="28">
        <v>2</v>
      </c>
      <c r="K37" s="28">
        <v>2</v>
      </c>
      <c r="L37" s="28">
        <v>2</v>
      </c>
      <c r="M37" s="28">
        <v>2</v>
      </c>
      <c r="N37" s="28">
        <v>2</v>
      </c>
      <c r="O37" s="28">
        <v>2</v>
      </c>
      <c r="P37" s="28">
        <v>2</v>
      </c>
      <c r="Q37" s="28">
        <v>2</v>
      </c>
      <c r="R37" s="28">
        <v>2</v>
      </c>
      <c r="S37" s="42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</row>
    <row r="38" spans="1:32">
      <c r="A38" s="58"/>
      <c r="B38" s="58"/>
      <c r="C38" s="55" t="s">
        <v>49</v>
      </c>
      <c r="D38" s="55"/>
      <c r="E38" s="56" t="s">
        <v>19</v>
      </c>
      <c r="F38" s="56"/>
      <c r="G38" s="28">
        <v>2</v>
      </c>
      <c r="H38" s="28">
        <v>2</v>
      </c>
      <c r="I38" s="28">
        <v>2</v>
      </c>
      <c r="J38" s="28">
        <v>2</v>
      </c>
      <c r="K38" s="28">
        <v>2</v>
      </c>
      <c r="L38" s="28">
        <v>2</v>
      </c>
      <c r="M38" s="28">
        <v>2</v>
      </c>
      <c r="N38" s="28">
        <v>2</v>
      </c>
      <c r="O38" s="28">
        <v>2</v>
      </c>
      <c r="P38" s="28">
        <v>2</v>
      </c>
      <c r="Q38" s="28">
        <v>2</v>
      </c>
      <c r="R38" s="28">
        <v>2</v>
      </c>
      <c r="S38" s="42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</row>
    <row r="39" spans="1:32">
      <c r="A39" s="58"/>
      <c r="B39" s="58"/>
      <c r="C39" s="55" t="s">
        <v>50</v>
      </c>
      <c r="D39" s="55"/>
      <c r="E39" s="56" t="s">
        <v>17</v>
      </c>
      <c r="F39" s="56"/>
      <c r="G39" s="28">
        <v>3</v>
      </c>
      <c r="H39" s="28">
        <v>2</v>
      </c>
      <c r="I39" s="28">
        <v>2</v>
      </c>
      <c r="J39" s="28">
        <v>2</v>
      </c>
      <c r="K39" s="28">
        <v>2</v>
      </c>
      <c r="L39" s="28">
        <v>2</v>
      </c>
      <c r="M39" s="28">
        <v>2</v>
      </c>
      <c r="N39" s="28">
        <v>2</v>
      </c>
      <c r="O39" s="28">
        <v>2</v>
      </c>
      <c r="P39" s="28">
        <v>2</v>
      </c>
      <c r="Q39" s="28">
        <v>2</v>
      </c>
      <c r="R39" s="28">
        <v>2</v>
      </c>
      <c r="S39" s="28">
        <v>2</v>
      </c>
      <c r="T39" s="42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</row>
    <row r="40" spans="1:32">
      <c r="A40" s="58"/>
      <c r="B40" s="58"/>
      <c r="C40" s="55"/>
      <c r="D40" s="55"/>
      <c r="E40" s="56"/>
      <c r="F40" s="56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44">
        <v>1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>
      <c r="A41" s="58"/>
      <c r="B41" s="58"/>
      <c r="C41" s="55" t="s">
        <v>51</v>
      </c>
      <c r="D41" s="55"/>
      <c r="E41" s="56" t="s">
        <v>19</v>
      </c>
      <c r="F41" s="56"/>
      <c r="G41" s="28">
        <v>3</v>
      </c>
      <c r="H41" s="28">
        <v>2</v>
      </c>
      <c r="I41" s="28">
        <v>2</v>
      </c>
      <c r="J41" s="28">
        <v>2</v>
      </c>
      <c r="K41" s="28">
        <v>2</v>
      </c>
      <c r="L41" s="28">
        <v>2</v>
      </c>
      <c r="M41" s="28">
        <v>2</v>
      </c>
      <c r="N41" s="28">
        <v>2</v>
      </c>
      <c r="O41" s="28">
        <v>2</v>
      </c>
      <c r="P41" s="28">
        <v>2</v>
      </c>
      <c r="Q41" s="28">
        <v>2</v>
      </c>
      <c r="R41" s="28">
        <v>2</v>
      </c>
      <c r="S41" s="28">
        <v>2</v>
      </c>
      <c r="T41" s="42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</row>
    <row r="42" spans="1:32">
      <c r="A42" s="58"/>
      <c r="B42" s="58"/>
      <c r="C42" s="55"/>
      <c r="D42" s="55"/>
      <c r="E42" s="56"/>
      <c r="F42" s="56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44">
        <v>1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>
      <c r="A43" s="58"/>
      <c r="B43" s="58"/>
      <c r="C43" s="55" t="s">
        <v>52</v>
      </c>
      <c r="D43" s="55"/>
      <c r="E43" s="56" t="s">
        <v>17</v>
      </c>
      <c r="F43" s="56"/>
      <c r="G43" s="28">
        <v>1</v>
      </c>
      <c r="H43" s="28">
        <v>2</v>
      </c>
      <c r="I43" s="28">
        <v>2</v>
      </c>
      <c r="J43" s="28">
        <v>2</v>
      </c>
      <c r="K43" s="28">
        <v>2</v>
      </c>
      <c r="L43" s="28">
        <v>2</v>
      </c>
      <c r="M43" s="28">
        <v>2</v>
      </c>
      <c r="N43" s="28">
        <v>2</v>
      </c>
      <c r="O43" s="28">
        <v>2</v>
      </c>
      <c r="P43" s="28">
        <v>2</v>
      </c>
      <c r="Q43" s="28">
        <v>2</v>
      </c>
      <c r="R43" s="28">
        <v>2</v>
      </c>
      <c r="S43" s="28">
        <v>2</v>
      </c>
      <c r="T43" s="28">
        <v>1</v>
      </c>
      <c r="U43" s="42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</row>
    <row r="44" spans="1:32">
      <c r="A44" s="58"/>
      <c r="B44" s="58"/>
      <c r="C44" s="55"/>
      <c r="D44" s="55"/>
      <c r="E44" s="56"/>
      <c r="F44" s="56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43">
        <v>1</v>
      </c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>
      <c r="A45" s="58"/>
      <c r="B45" s="58"/>
      <c r="C45" s="55" t="s">
        <v>53</v>
      </c>
      <c r="D45" s="55"/>
      <c r="E45" s="56" t="s">
        <v>19</v>
      </c>
      <c r="F45" s="56"/>
      <c r="G45" s="28">
        <v>3</v>
      </c>
      <c r="H45" s="28">
        <v>2</v>
      </c>
      <c r="I45" s="28">
        <v>2</v>
      </c>
      <c r="J45" s="28">
        <v>2</v>
      </c>
      <c r="K45" s="28">
        <v>2</v>
      </c>
      <c r="L45" s="28">
        <v>2</v>
      </c>
      <c r="M45" s="28">
        <v>2</v>
      </c>
      <c r="N45" s="28">
        <v>2</v>
      </c>
      <c r="O45" s="28">
        <v>2</v>
      </c>
      <c r="P45" s="28">
        <v>2</v>
      </c>
      <c r="Q45" s="28">
        <v>2</v>
      </c>
      <c r="R45" s="28">
        <v>2</v>
      </c>
      <c r="S45" s="28">
        <v>2</v>
      </c>
      <c r="T45" s="28">
        <v>2</v>
      </c>
      <c r="U45" s="42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</row>
    <row r="46" spans="1:32">
      <c r="A46" s="58"/>
      <c r="B46" s="58"/>
      <c r="C46" s="55"/>
      <c r="D46" s="55"/>
      <c r="E46" s="56"/>
      <c r="F46" s="56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44">
        <v>1</v>
      </c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>
      <c r="A47" s="58"/>
      <c r="B47" s="58"/>
      <c r="C47" s="55" t="s">
        <v>54</v>
      </c>
      <c r="D47" s="55"/>
      <c r="E47" s="56" t="s">
        <v>17</v>
      </c>
      <c r="F47" s="56"/>
      <c r="G47" s="28">
        <v>2</v>
      </c>
      <c r="H47" s="28">
        <v>2</v>
      </c>
      <c r="I47" s="28">
        <v>2</v>
      </c>
      <c r="J47" s="28">
        <v>2</v>
      </c>
      <c r="K47" s="28">
        <v>2</v>
      </c>
      <c r="L47" s="28">
        <v>2</v>
      </c>
      <c r="M47" s="28">
        <v>2</v>
      </c>
      <c r="N47" s="28">
        <v>2</v>
      </c>
      <c r="O47" s="28">
        <v>2</v>
      </c>
      <c r="P47" s="28">
        <v>2</v>
      </c>
      <c r="Q47" s="28">
        <v>2</v>
      </c>
      <c r="R47" s="28">
        <v>2</v>
      </c>
      <c r="S47" s="28">
        <v>2</v>
      </c>
      <c r="T47" s="28">
        <v>2</v>
      </c>
      <c r="U47" s="28">
        <v>2</v>
      </c>
      <c r="V47" s="42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</row>
    <row r="48" spans="1:32">
      <c r="A48" s="58"/>
      <c r="B48" s="58"/>
      <c r="C48" s="55" t="s">
        <v>55</v>
      </c>
      <c r="D48" s="55"/>
      <c r="E48" s="56" t="s">
        <v>19</v>
      </c>
      <c r="F48" s="56"/>
      <c r="G48" s="28">
        <v>2</v>
      </c>
      <c r="H48" s="28">
        <v>2</v>
      </c>
      <c r="I48" s="28">
        <v>2</v>
      </c>
      <c r="J48" s="28">
        <v>2</v>
      </c>
      <c r="K48" s="28">
        <v>2</v>
      </c>
      <c r="L48" s="28">
        <v>2</v>
      </c>
      <c r="M48" s="28">
        <v>2</v>
      </c>
      <c r="N48" s="28">
        <v>2</v>
      </c>
      <c r="O48" s="28">
        <v>2</v>
      </c>
      <c r="P48" s="28">
        <v>2</v>
      </c>
      <c r="Q48" s="28">
        <v>2</v>
      </c>
      <c r="R48" s="28">
        <v>2</v>
      </c>
      <c r="S48" s="28">
        <v>2</v>
      </c>
      <c r="T48" s="28">
        <v>2</v>
      </c>
      <c r="U48" s="28">
        <v>2</v>
      </c>
      <c r="V48" s="42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</row>
    <row r="49" spans="1:32">
      <c r="A49" s="58"/>
      <c r="B49" s="58"/>
      <c r="C49" s="55" t="s">
        <v>56</v>
      </c>
      <c r="D49" s="55"/>
      <c r="E49" s="56" t="s">
        <v>17</v>
      </c>
      <c r="F49" s="56"/>
      <c r="G49" s="28">
        <v>4</v>
      </c>
      <c r="H49" s="28">
        <v>4</v>
      </c>
      <c r="I49" s="28">
        <v>4</v>
      </c>
      <c r="J49" s="28">
        <v>4</v>
      </c>
      <c r="K49" s="28">
        <v>4</v>
      </c>
      <c r="L49" s="28">
        <v>4</v>
      </c>
      <c r="M49" s="28">
        <v>4</v>
      </c>
      <c r="N49" s="28">
        <v>4</v>
      </c>
      <c r="O49" s="28">
        <v>4</v>
      </c>
      <c r="P49" s="28">
        <v>4</v>
      </c>
      <c r="Q49" s="28">
        <v>4</v>
      </c>
      <c r="R49" s="28">
        <v>4</v>
      </c>
      <c r="S49" s="28">
        <v>4</v>
      </c>
      <c r="T49" s="28">
        <v>4</v>
      </c>
      <c r="U49" s="28">
        <v>4</v>
      </c>
      <c r="V49" s="28">
        <v>4</v>
      </c>
      <c r="W49" s="28">
        <v>2</v>
      </c>
      <c r="X49" s="42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</row>
    <row r="50" spans="1:32">
      <c r="A50" s="58"/>
      <c r="B50" s="58"/>
      <c r="C50" s="55" t="s">
        <v>57</v>
      </c>
      <c r="D50" s="55"/>
      <c r="E50" s="56" t="s">
        <v>19</v>
      </c>
      <c r="F50" s="56"/>
      <c r="G50" s="28">
        <v>4</v>
      </c>
      <c r="H50" s="28">
        <v>4</v>
      </c>
      <c r="I50" s="28">
        <v>4</v>
      </c>
      <c r="J50" s="28">
        <v>4</v>
      </c>
      <c r="K50" s="28">
        <v>4</v>
      </c>
      <c r="L50" s="28">
        <v>4</v>
      </c>
      <c r="M50" s="28">
        <v>4</v>
      </c>
      <c r="N50" s="28">
        <v>4</v>
      </c>
      <c r="O50" s="28">
        <v>4</v>
      </c>
      <c r="P50" s="28">
        <v>4</v>
      </c>
      <c r="Q50" s="28">
        <v>4</v>
      </c>
      <c r="R50" s="28">
        <v>4</v>
      </c>
      <c r="S50" s="28">
        <v>4</v>
      </c>
      <c r="T50" s="28">
        <v>4</v>
      </c>
      <c r="U50" s="28">
        <v>4</v>
      </c>
      <c r="V50" s="28">
        <v>4</v>
      </c>
      <c r="W50" s="28">
        <v>2</v>
      </c>
      <c r="X50" s="42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</row>
    <row r="51" spans="1:32">
      <c r="A51" s="58"/>
      <c r="B51" s="58"/>
      <c r="C51" s="55" t="s">
        <v>58</v>
      </c>
      <c r="D51" s="55"/>
      <c r="E51" s="56" t="s">
        <v>17</v>
      </c>
      <c r="F51" s="56"/>
      <c r="G51" s="28">
        <v>4</v>
      </c>
      <c r="H51" s="28">
        <v>4</v>
      </c>
      <c r="I51" s="28">
        <v>4</v>
      </c>
      <c r="J51" s="28">
        <v>4</v>
      </c>
      <c r="K51" s="28">
        <v>4</v>
      </c>
      <c r="L51" s="28">
        <v>4</v>
      </c>
      <c r="M51" s="28">
        <v>4</v>
      </c>
      <c r="N51" s="28">
        <v>4</v>
      </c>
      <c r="O51" s="28">
        <v>4</v>
      </c>
      <c r="P51" s="28">
        <v>4</v>
      </c>
      <c r="Q51" s="28">
        <v>4</v>
      </c>
      <c r="R51" s="28">
        <v>4</v>
      </c>
      <c r="S51" s="28">
        <v>4</v>
      </c>
      <c r="T51" s="28">
        <v>4</v>
      </c>
      <c r="U51" s="28">
        <v>4</v>
      </c>
      <c r="V51" s="28">
        <v>4</v>
      </c>
      <c r="W51" s="28">
        <v>4</v>
      </c>
      <c r="X51" s="28">
        <v>4</v>
      </c>
      <c r="Y51" s="28">
        <v>2</v>
      </c>
      <c r="Z51" s="42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</row>
    <row r="52" spans="1:32">
      <c r="A52" s="58"/>
      <c r="B52" s="58"/>
      <c r="C52" s="55" t="s">
        <v>59</v>
      </c>
      <c r="D52" s="55"/>
      <c r="E52" s="56" t="s">
        <v>19</v>
      </c>
      <c r="F52" s="56"/>
      <c r="G52" s="28">
        <v>4</v>
      </c>
      <c r="H52" s="28">
        <v>4</v>
      </c>
      <c r="I52" s="28">
        <v>4</v>
      </c>
      <c r="J52" s="28">
        <v>4</v>
      </c>
      <c r="K52" s="28">
        <v>4</v>
      </c>
      <c r="L52" s="28">
        <v>4</v>
      </c>
      <c r="M52" s="28">
        <v>4</v>
      </c>
      <c r="N52" s="28">
        <v>4</v>
      </c>
      <c r="O52" s="28">
        <v>4</v>
      </c>
      <c r="P52" s="28">
        <v>4</v>
      </c>
      <c r="Q52" s="28">
        <v>4</v>
      </c>
      <c r="R52" s="28">
        <v>4</v>
      </c>
      <c r="S52" s="28">
        <v>4</v>
      </c>
      <c r="T52" s="28">
        <v>4</v>
      </c>
      <c r="U52" s="28">
        <v>4</v>
      </c>
      <c r="V52" s="28">
        <v>4</v>
      </c>
      <c r="W52" s="28">
        <v>4</v>
      </c>
      <c r="X52" s="28">
        <v>4</v>
      </c>
      <c r="Y52" s="28">
        <v>2</v>
      </c>
      <c r="Z52" s="42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</row>
    <row r="53" spans="1:32">
      <c r="A53" s="58"/>
      <c r="B53" s="58"/>
      <c r="C53" s="55" t="s">
        <v>60</v>
      </c>
      <c r="D53" s="55"/>
      <c r="E53" s="56" t="s">
        <v>27</v>
      </c>
      <c r="F53" s="56"/>
      <c r="G53" s="28">
        <v>8</v>
      </c>
      <c r="H53" s="28">
        <v>10</v>
      </c>
      <c r="I53" s="28">
        <v>10</v>
      </c>
      <c r="J53" s="28">
        <v>10</v>
      </c>
      <c r="K53" s="28">
        <v>10</v>
      </c>
      <c r="L53" s="28">
        <v>10</v>
      </c>
      <c r="M53" s="28">
        <v>10</v>
      </c>
      <c r="N53" s="28">
        <v>10</v>
      </c>
      <c r="O53" s="28">
        <v>10</v>
      </c>
      <c r="P53" s="28">
        <v>10</v>
      </c>
      <c r="Q53" s="28">
        <v>10</v>
      </c>
      <c r="R53" s="28">
        <v>10</v>
      </c>
      <c r="S53" s="28">
        <v>10</v>
      </c>
      <c r="T53" s="28">
        <v>10</v>
      </c>
      <c r="U53" s="28">
        <v>10</v>
      </c>
      <c r="V53" s="28">
        <v>10</v>
      </c>
      <c r="W53" s="28">
        <v>10</v>
      </c>
      <c r="X53" s="28">
        <v>10</v>
      </c>
      <c r="Y53" s="28">
        <v>10</v>
      </c>
      <c r="Z53" s="28">
        <v>8</v>
      </c>
      <c r="AA53" s="42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</row>
    <row r="54" spans="1:32">
      <c r="A54" s="58"/>
      <c r="B54" s="58"/>
      <c r="C54" s="56"/>
      <c r="D54" s="56"/>
      <c r="E54" s="56"/>
      <c r="F54" s="56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43">
        <v>2</v>
      </c>
      <c r="AB54" s="28"/>
      <c r="AC54" s="28"/>
      <c r="AD54" s="28"/>
      <c r="AE54" s="28"/>
      <c r="AF54" s="28"/>
    </row>
    <row r="55" spans="1:32">
      <c r="A55" s="58"/>
      <c r="B55" s="58" t="s">
        <v>61</v>
      </c>
      <c r="C55" s="55" t="s">
        <v>62</v>
      </c>
      <c r="D55" s="55"/>
      <c r="E55" s="56" t="s">
        <v>20</v>
      </c>
      <c r="F55" s="56"/>
      <c r="G55" s="28">
        <v>1</v>
      </c>
      <c r="H55" s="28">
        <v>1</v>
      </c>
      <c r="I55" s="28">
        <v>1</v>
      </c>
      <c r="J55" s="28">
        <v>1</v>
      </c>
      <c r="K55" s="28">
        <v>1</v>
      </c>
      <c r="L55" s="28">
        <v>1</v>
      </c>
      <c r="M55" s="28">
        <v>1</v>
      </c>
      <c r="N55" s="28">
        <v>1</v>
      </c>
      <c r="O55" s="28">
        <v>1</v>
      </c>
      <c r="P55" s="28">
        <v>1</v>
      </c>
      <c r="Q55" s="28">
        <v>1</v>
      </c>
      <c r="R55" s="28">
        <v>1</v>
      </c>
      <c r="S55" s="28">
        <v>1</v>
      </c>
      <c r="T55" s="28">
        <v>1</v>
      </c>
      <c r="U55" s="28">
        <v>1</v>
      </c>
      <c r="V55" s="28">
        <v>1</v>
      </c>
      <c r="W55" s="28">
        <v>1</v>
      </c>
      <c r="X55" s="28">
        <v>1</v>
      </c>
      <c r="Y55" s="28">
        <v>1</v>
      </c>
      <c r="Z55" s="28">
        <v>1</v>
      </c>
      <c r="AA55" s="28">
        <v>1</v>
      </c>
      <c r="AB55" s="42">
        <v>0</v>
      </c>
      <c r="AC55" s="28">
        <v>0</v>
      </c>
      <c r="AD55" s="28">
        <v>0</v>
      </c>
      <c r="AE55" s="28">
        <v>0</v>
      </c>
      <c r="AF55" s="28">
        <v>0</v>
      </c>
    </row>
    <row r="56" spans="1:32">
      <c r="A56" s="58"/>
      <c r="B56" s="58"/>
      <c r="C56" s="55" t="s">
        <v>63</v>
      </c>
      <c r="D56" s="55"/>
      <c r="E56" s="56" t="s">
        <v>20</v>
      </c>
      <c r="F56" s="56"/>
      <c r="G56" s="28">
        <v>1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42">
        <v>0</v>
      </c>
      <c r="AC56" s="28">
        <v>0</v>
      </c>
      <c r="AD56" s="28">
        <v>0</v>
      </c>
      <c r="AE56" s="28">
        <v>0</v>
      </c>
      <c r="AF56" s="28">
        <v>0</v>
      </c>
    </row>
    <row r="57" spans="1:32">
      <c r="A57" s="58"/>
      <c r="B57" s="58"/>
      <c r="C57" s="55" t="s">
        <v>64</v>
      </c>
      <c r="D57" s="55"/>
      <c r="E57" s="56" t="s">
        <v>18</v>
      </c>
      <c r="F57" s="56"/>
      <c r="G57" s="28">
        <v>1</v>
      </c>
      <c r="H57" s="28">
        <v>1</v>
      </c>
      <c r="I57" s="28">
        <v>1</v>
      </c>
      <c r="J57" s="28">
        <v>1</v>
      </c>
      <c r="K57" s="28">
        <v>1</v>
      </c>
      <c r="L57" s="28">
        <v>1</v>
      </c>
      <c r="M57" s="28">
        <v>1</v>
      </c>
      <c r="N57" s="28">
        <v>1</v>
      </c>
      <c r="O57" s="28">
        <v>1</v>
      </c>
      <c r="P57" s="28">
        <v>1</v>
      </c>
      <c r="Q57" s="28">
        <v>1</v>
      </c>
      <c r="R57" s="28">
        <v>1</v>
      </c>
      <c r="S57" s="28">
        <v>1</v>
      </c>
      <c r="T57" s="28">
        <v>1</v>
      </c>
      <c r="U57" s="28">
        <v>1</v>
      </c>
      <c r="V57" s="28">
        <v>1</v>
      </c>
      <c r="W57" s="28">
        <v>1</v>
      </c>
      <c r="X57" s="28">
        <v>1</v>
      </c>
      <c r="Y57" s="28">
        <v>1</v>
      </c>
      <c r="Z57" s="28">
        <v>1</v>
      </c>
      <c r="AA57" s="28">
        <v>1</v>
      </c>
      <c r="AB57" s="42">
        <v>0</v>
      </c>
      <c r="AC57" s="28">
        <v>0</v>
      </c>
      <c r="AD57" s="28">
        <v>0</v>
      </c>
      <c r="AE57" s="28">
        <v>0</v>
      </c>
      <c r="AF57" s="28">
        <v>0</v>
      </c>
    </row>
    <row r="58" spans="1:32">
      <c r="A58" s="58"/>
      <c r="B58" s="58"/>
      <c r="C58" s="55" t="s">
        <v>65</v>
      </c>
      <c r="D58" s="55"/>
      <c r="E58" s="56" t="s">
        <v>18</v>
      </c>
      <c r="F58" s="56"/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42">
        <v>0</v>
      </c>
      <c r="AC58" s="28">
        <v>0</v>
      </c>
      <c r="AD58" s="28">
        <v>0</v>
      </c>
      <c r="AE58" s="28">
        <v>0</v>
      </c>
      <c r="AF58" s="28">
        <v>0</v>
      </c>
    </row>
    <row r="59" spans="1:32">
      <c r="A59" s="58"/>
      <c r="B59" s="58"/>
      <c r="C59" s="55" t="s">
        <v>66</v>
      </c>
      <c r="D59" s="55"/>
      <c r="E59" s="56" t="s">
        <v>16</v>
      </c>
      <c r="F59" s="56"/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1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42">
        <v>0</v>
      </c>
      <c r="AC59" s="28">
        <v>0</v>
      </c>
      <c r="AD59" s="28">
        <v>0</v>
      </c>
      <c r="AE59" s="28">
        <v>0</v>
      </c>
      <c r="AF59" s="28">
        <v>0</v>
      </c>
    </row>
    <row r="60" spans="1:32">
      <c r="A60" s="58"/>
      <c r="B60" s="58"/>
      <c r="C60" s="55" t="s">
        <v>67</v>
      </c>
      <c r="D60" s="55"/>
      <c r="E60" s="56" t="s">
        <v>16</v>
      </c>
      <c r="F60" s="56"/>
      <c r="G60" s="28">
        <v>1</v>
      </c>
      <c r="H60" s="28">
        <v>1</v>
      </c>
      <c r="I60" s="28">
        <v>1</v>
      </c>
      <c r="J60" s="28">
        <v>1</v>
      </c>
      <c r="K60" s="28">
        <v>1</v>
      </c>
      <c r="L60" s="28">
        <v>1</v>
      </c>
      <c r="M60" s="28">
        <v>1</v>
      </c>
      <c r="N60" s="28">
        <v>1</v>
      </c>
      <c r="O60" s="28">
        <v>1</v>
      </c>
      <c r="P60" s="28">
        <v>1</v>
      </c>
      <c r="Q60" s="28">
        <v>1</v>
      </c>
      <c r="R60" s="28">
        <v>1</v>
      </c>
      <c r="S60" s="28">
        <v>1</v>
      </c>
      <c r="T60" s="28">
        <v>1</v>
      </c>
      <c r="U60" s="28">
        <v>1</v>
      </c>
      <c r="V60" s="28">
        <v>1</v>
      </c>
      <c r="W60" s="28">
        <v>1</v>
      </c>
      <c r="X60" s="28">
        <v>1</v>
      </c>
      <c r="Y60" s="28">
        <v>1</v>
      </c>
      <c r="Z60" s="28">
        <v>1</v>
      </c>
      <c r="AA60" s="28">
        <v>1</v>
      </c>
      <c r="AB60" s="42">
        <v>0</v>
      </c>
      <c r="AC60" s="28">
        <v>0</v>
      </c>
      <c r="AD60" s="28">
        <v>0</v>
      </c>
      <c r="AE60" s="28">
        <v>0</v>
      </c>
      <c r="AF60" s="28">
        <v>0</v>
      </c>
    </row>
    <row r="61" spans="1:32">
      <c r="A61" s="58"/>
      <c r="B61" s="58" t="s">
        <v>68</v>
      </c>
      <c r="C61" s="55" t="s">
        <v>69</v>
      </c>
      <c r="D61" s="55"/>
      <c r="E61" s="56" t="s">
        <v>70</v>
      </c>
      <c r="F61" s="56"/>
      <c r="G61" s="28">
        <v>1</v>
      </c>
      <c r="H61" s="28">
        <v>1</v>
      </c>
      <c r="I61" s="28">
        <v>1</v>
      </c>
      <c r="J61" s="28">
        <v>1</v>
      </c>
      <c r="K61" s="28">
        <v>1</v>
      </c>
      <c r="L61" s="28">
        <v>1</v>
      </c>
      <c r="M61" s="28">
        <v>1</v>
      </c>
      <c r="N61" s="28">
        <v>1</v>
      </c>
      <c r="O61" s="28">
        <v>1</v>
      </c>
      <c r="P61" s="28">
        <v>1</v>
      </c>
      <c r="Q61" s="28">
        <v>1</v>
      </c>
      <c r="R61" s="28">
        <v>1</v>
      </c>
      <c r="S61" s="28">
        <v>1</v>
      </c>
      <c r="T61" s="28">
        <v>1</v>
      </c>
      <c r="U61" s="28">
        <v>1</v>
      </c>
      <c r="V61" s="28">
        <v>1</v>
      </c>
      <c r="W61" s="28">
        <v>1</v>
      </c>
      <c r="X61" s="28">
        <v>1</v>
      </c>
      <c r="Y61" s="28">
        <v>1</v>
      </c>
      <c r="Z61" s="28">
        <v>1</v>
      </c>
      <c r="AA61" s="28">
        <v>1</v>
      </c>
      <c r="AB61" s="28">
        <v>1</v>
      </c>
      <c r="AC61" s="42">
        <v>0</v>
      </c>
      <c r="AD61" s="28">
        <v>0</v>
      </c>
      <c r="AE61" s="28">
        <v>0</v>
      </c>
      <c r="AF61" s="28">
        <v>0</v>
      </c>
    </row>
    <row r="62" spans="1:32">
      <c r="A62" s="58"/>
      <c r="B62" s="58"/>
      <c r="C62" s="55" t="s">
        <v>71</v>
      </c>
      <c r="D62" s="55"/>
      <c r="E62" s="56" t="s">
        <v>70</v>
      </c>
      <c r="F62" s="56"/>
      <c r="G62" s="28">
        <v>2.5</v>
      </c>
      <c r="H62" s="28">
        <v>1.5</v>
      </c>
      <c r="I62" s="28">
        <v>1.5</v>
      </c>
      <c r="J62" s="28">
        <v>1.5</v>
      </c>
      <c r="K62" s="28">
        <v>1.5</v>
      </c>
      <c r="L62" s="28">
        <v>1.5</v>
      </c>
      <c r="M62" s="28">
        <v>1.5</v>
      </c>
      <c r="N62" s="28">
        <v>1.5</v>
      </c>
      <c r="O62" s="28">
        <v>1.5</v>
      </c>
      <c r="P62" s="28">
        <v>1.5</v>
      </c>
      <c r="Q62" s="28">
        <v>1.5</v>
      </c>
      <c r="R62" s="28">
        <v>1.5</v>
      </c>
      <c r="S62" s="28">
        <v>1.5</v>
      </c>
      <c r="T62" s="28">
        <v>1.5</v>
      </c>
      <c r="U62" s="28">
        <v>1.5</v>
      </c>
      <c r="V62" s="28">
        <v>1.5</v>
      </c>
      <c r="W62" s="28">
        <v>1.5</v>
      </c>
      <c r="X62" s="28">
        <v>1.5</v>
      </c>
      <c r="Y62" s="28">
        <v>1.5</v>
      </c>
      <c r="Z62" s="28">
        <v>1.5</v>
      </c>
      <c r="AA62" s="28">
        <v>1.5</v>
      </c>
      <c r="AB62" s="50">
        <v>1.5</v>
      </c>
      <c r="AC62" s="42">
        <v>0</v>
      </c>
      <c r="AD62" s="28">
        <v>0</v>
      </c>
      <c r="AE62" s="28">
        <v>0</v>
      </c>
      <c r="AF62" s="28">
        <v>0</v>
      </c>
    </row>
    <row r="63" spans="1:32">
      <c r="A63" s="58"/>
      <c r="B63" s="58"/>
      <c r="C63" s="55"/>
      <c r="D63" s="55"/>
      <c r="E63" s="56"/>
      <c r="F63" s="56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44">
        <v>1</v>
      </c>
      <c r="AD63" s="28"/>
      <c r="AE63" s="28"/>
      <c r="AF63" s="28"/>
    </row>
    <row r="64" spans="1:32">
      <c r="A64" s="58"/>
      <c r="B64" s="58"/>
      <c r="C64" s="55" t="s">
        <v>72</v>
      </c>
      <c r="D64" s="55"/>
      <c r="E64" s="56" t="s">
        <v>70</v>
      </c>
      <c r="F64" s="56"/>
      <c r="G64" s="28">
        <v>1.5</v>
      </c>
      <c r="H64" s="28">
        <v>1.5</v>
      </c>
      <c r="I64" s="28">
        <v>1.5</v>
      </c>
      <c r="J64" s="28">
        <v>1.5</v>
      </c>
      <c r="K64" s="28">
        <v>1.5</v>
      </c>
      <c r="L64" s="28">
        <v>1.5</v>
      </c>
      <c r="M64" s="28">
        <v>1.5</v>
      </c>
      <c r="N64" s="28">
        <v>1.5</v>
      </c>
      <c r="O64" s="28">
        <v>1.5</v>
      </c>
      <c r="P64" s="28">
        <v>1.5</v>
      </c>
      <c r="Q64" s="28">
        <v>1.5</v>
      </c>
      <c r="R64" s="28">
        <v>1.5</v>
      </c>
      <c r="S64" s="28">
        <v>1.5</v>
      </c>
      <c r="T64" s="28">
        <v>1.5</v>
      </c>
      <c r="U64" s="28">
        <v>1.5</v>
      </c>
      <c r="V64" s="28">
        <v>1.5</v>
      </c>
      <c r="W64" s="28">
        <v>1.5</v>
      </c>
      <c r="X64" s="28">
        <v>1.5</v>
      </c>
      <c r="Y64" s="28">
        <v>1.5</v>
      </c>
      <c r="Z64" s="28">
        <v>1.5</v>
      </c>
      <c r="AA64" s="28">
        <v>1.5</v>
      </c>
      <c r="AB64" s="50">
        <v>1.5</v>
      </c>
      <c r="AC64" s="42">
        <v>0</v>
      </c>
      <c r="AD64" s="28">
        <v>0</v>
      </c>
      <c r="AE64" s="28">
        <v>0</v>
      </c>
      <c r="AF64" s="28">
        <v>0</v>
      </c>
    </row>
    <row r="65" spans="1:32">
      <c r="A65" s="58"/>
      <c r="B65" s="58"/>
      <c r="C65" s="55" t="s">
        <v>73</v>
      </c>
      <c r="D65" s="55"/>
      <c r="E65" s="56" t="s">
        <v>70</v>
      </c>
      <c r="F65" s="56"/>
      <c r="G65" s="28">
        <v>1</v>
      </c>
      <c r="H65" s="28">
        <v>1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v>1</v>
      </c>
      <c r="O65" s="28">
        <v>1</v>
      </c>
      <c r="P65" s="28">
        <v>1</v>
      </c>
      <c r="Q65" s="28">
        <v>1</v>
      </c>
      <c r="R65" s="28">
        <v>1</v>
      </c>
      <c r="S65" s="28">
        <v>1</v>
      </c>
      <c r="T65" s="28">
        <v>1</v>
      </c>
      <c r="U65" s="28">
        <v>1</v>
      </c>
      <c r="V65" s="28">
        <v>1</v>
      </c>
      <c r="W65" s="28">
        <v>1</v>
      </c>
      <c r="X65" s="28">
        <v>1</v>
      </c>
      <c r="Y65" s="28">
        <v>1</v>
      </c>
      <c r="Z65" s="28">
        <v>1</v>
      </c>
      <c r="AA65" s="28">
        <v>1</v>
      </c>
      <c r="AB65" s="28">
        <v>1</v>
      </c>
      <c r="AC65" s="28">
        <v>1</v>
      </c>
      <c r="AD65" s="28"/>
      <c r="AE65" s="28"/>
      <c r="AF65" s="28"/>
    </row>
    <row r="66" spans="1:32">
      <c r="A66" s="58"/>
      <c r="B66" s="58"/>
      <c r="C66" s="55" t="s">
        <v>74</v>
      </c>
      <c r="D66" s="55"/>
      <c r="E66" s="56" t="s">
        <v>70</v>
      </c>
      <c r="F66" s="56"/>
      <c r="G66" s="28">
        <v>1.5</v>
      </c>
      <c r="H66" s="28">
        <v>1.5</v>
      </c>
      <c r="I66" s="28">
        <v>1.5</v>
      </c>
      <c r="J66" s="28">
        <v>1.5</v>
      </c>
      <c r="K66" s="28">
        <v>1.5</v>
      </c>
      <c r="L66" s="28">
        <v>1.5</v>
      </c>
      <c r="M66" s="28">
        <v>1.5</v>
      </c>
      <c r="N66" s="28">
        <v>1.5</v>
      </c>
      <c r="O66" s="28">
        <v>1.5</v>
      </c>
      <c r="P66" s="28">
        <v>1.5</v>
      </c>
      <c r="Q66" s="28">
        <v>1.5</v>
      </c>
      <c r="R66" s="28">
        <v>1.5</v>
      </c>
      <c r="S66" s="28">
        <v>1.5</v>
      </c>
      <c r="T66" s="28">
        <v>1.5</v>
      </c>
      <c r="U66" s="28">
        <v>1.5</v>
      </c>
      <c r="V66" s="28">
        <v>1.5</v>
      </c>
      <c r="W66" s="28">
        <v>1.5</v>
      </c>
      <c r="X66" s="28">
        <v>1.5</v>
      </c>
      <c r="Y66" s="28">
        <v>1.5</v>
      </c>
      <c r="Z66" s="28">
        <v>1.5</v>
      </c>
      <c r="AA66" s="28">
        <v>1.5</v>
      </c>
      <c r="AB66" s="50">
        <v>1.5</v>
      </c>
      <c r="AC66" s="28">
        <v>1.5</v>
      </c>
      <c r="AD66" s="42">
        <v>0</v>
      </c>
      <c r="AE66" s="28">
        <v>0</v>
      </c>
      <c r="AF66" s="28">
        <v>0</v>
      </c>
    </row>
    <row r="67" spans="1:32">
      <c r="A67" s="58"/>
      <c r="B67" s="58"/>
      <c r="C67" s="55" t="s">
        <v>75</v>
      </c>
      <c r="D67" s="55"/>
      <c r="E67" s="56" t="s">
        <v>70</v>
      </c>
      <c r="F67" s="56"/>
      <c r="G67" s="28">
        <v>1.5</v>
      </c>
      <c r="H67" s="28">
        <v>1.5</v>
      </c>
      <c r="I67" s="28">
        <v>1.5</v>
      </c>
      <c r="J67" s="28">
        <v>1.5</v>
      </c>
      <c r="K67" s="28">
        <v>1.5</v>
      </c>
      <c r="L67" s="28">
        <v>1.5</v>
      </c>
      <c r="M67" s="28">
        <v>1.5</v>
      </c>
      <c r="N67" s="28">
        <v>1.5</v>
      </c>
      <c r="O67" s="28">
        <v>1.5</v>
      </c>
      <c r="P67" s="28">
        <v>1.5</v>
      </c>
      <c r="Q67" s="28">
        <v>1.5</v>
      </c>
      <c r="R67" s="28">
        <v>1.5</v>
      </c>
      <c r="S67" s="28">
        <v>1.5</v>
      </c>
      <c r="T67" s="28">
        <v>1.5</v>
      </c>
      <c r="U67" s="28">
        <v>1.5</v>
      </c>
      <c r="V67" s="28">
        <v>1.5</v>
      </c>
      <c r="W67" s="28">
        <v>1.5</v>
      </c>
      <c r="X67" s="28">
        <v>1.5</v>
      </c>
      <c r="Y67" s="28">
        <v>1.5</v>
      </c>
      <c r="Z67" s="28">
        <v>1.5</v>
      </c>
      <c r="AA67" s="28">
        <v>1.5</v>
      </c>
      <c r="AB67" s="50">
        <v>1.5</v>
      </c>
      <c r="AC67" s="28">
        <v>1.5</v>
      </c>
      <c r="AD67" s="42">
        <v>0</v>
      </c>
      <c r="AE67" s="28">
        <v>0</v>
      </c>
      <c r="AF67" s="28">
        <v>0</v>
      </c>
    </row>
    <row r="68" spans="1:32">
      <c r="A68" s="58"/>
      <c r="B68" s="58" t="s">
        <v>76</v>
      </c>
      <c r="C68" s="55" t="s">
        <v>77</v>
      </c>
      <c r="D68" s="55"/>
      <c r="E68" s="56" t="s">
        <v>27</v>
      </c>
      <c r="F68" s="56"/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1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42">
        <v>0</v>
      </c>
      <c r="AF68" s="28">
        <v>0</v>
      </c>
    </row>
    <row r="69" spans="1:32">
      <c r="A69" s="58"/>
      <c r="B69" s="58"/>
      <c r="C69" s="55" t="s">
        <v>78</v>
      </c>
      <c r="D69" s="55"/>
      <c r="E69" s="56" t="s">
        <v>27</v>
      </c>
      <c r="F69" s="56"/>
      <c r="G69" s="28">
        <v>1</v>
      </c>
      <c r="H69" s="28">
        <v>1</v>
      </c>
      <c r="I69" s="28">
        <v>1</v>
      </c>
      <c r="J69" s="28">
        <v>1</v>
      </c>
      <c r="K69" s="28">
        <v>1</v>
      </c>
      <c r="L69" s="28">
        <v>1</v>
      </c>
      <c r="M69" s="28">
        <v>1</v>
      </c>
      <c r="N69" s="28">
        <v>1</v>
      </c>
      <c r="O69" s="28">
        <v>1</v>
      </c>
      <c r="P69" s="28">
        <v>1</v>
      </c>
      <c r="Q69" s="28">
        <v>1</v>
      </c>
      <c r="R69" s="28">
        <v>1</v>
      </c>
      <c r="S69" s="28">
        <v>1</v>
      </c>
      <c r="T69" s="28">
        <v>1</v>
      </c>
      <c r="U69" s="28">
        <v>1</v>
      </c>
      <c r="V69" s="28">
        <v>1</v>
      </c>
      <c r="W69" s="28">
        <v>1</v>
      </c>
      <c r="X69" s="28">
        <v>1</v>
      </c>
      <c r="Y69" s="28">
        <v>1</v>
      </c>
      <c r="Z69" s="28">
        <v>1</v>
      </c>
      <c r="AA69" s="28">
        <v>1</v>
      </c>
      <c r="AB69" s="28">
        <v>1</v>
      </c>
      <c r="AC69" s="28">
        <v>1</v>
      </c>
      <c r="AD69" s="28">
        <v>1</v>
      </c>
      <c r="AE69" s="42">
        <v>0</v>
      </c>
      <c r="AF69" s="28">
        <v>0</v>
      </c>
    </row>
    <row r="70" spans="1:32">
      <c r="A70" s="58"/>
      <c r="B70" s="58"/>
      <c r="C70" s="55" t="s">
        <v>79</v>
      </c>
      <c r="D70" s="55"/>
      <c r="E70" s="56" t="s">
        <v>27</v>
      </c>
      <c r="F70" s="56"/>
      <c r="G70" s="28">
        <v>3</v>
      </c>
      <c r="H70" s="28">
        <v>2</v>
      </c>
      <c r="I70" s="28">
        <v>2</v>
      </c>
      <c r="J70" s="28">
        <v>2</v>
      </c>
      <c r="K70" s="28">
        <v>2</v>
      </c>
      <c r="L70" s="28">
        <v>2</v>
      </c>
      <c r="M70" s="28">
        <v>2</v>
      </c>
      <c r="N70" s="28">
        <v>2</v>
      </c>
      <c r="O70" s="28">
        <v>2</v>
      </c>
      <c r="P70" s="28">
        <v>2</v>
      </c>
      <c r="Q70" s="28">
        <v>2</v>
      </c>
      <c r="R70" s="28">
        <v>2</v>
      </c>
      <c r="S70" s="28">
        <v>2</v>
      </c>
      <c r="T70" s="28">
        <v>2</v>
      </c>
      <c r="U70" s="28">
        <v>2</v>
      </c>
      <c r="V70" s="28">
        <v>2</v>
      </c>
      <c r="W70" s="28">
        <v>2</v>
      </c>
      <c r="X70" s="28">
        <v>2</v>
      </c>
      <c r="Y70" s="28">
        <v>2</v>
      </c>
      <c r="Z70" s="28">
        <v>2</v>
      </c>
      <c r="AA70" s="28">
        <v>2</v>
      </c>
      <c r="AB70" s="28">
        <v>2</v>
      </c>
      <c r="AC70" s="28">
        <v>2</v>
      </c>
      <c r="AD70" s="28">
        <v>2</v>
      </c>
      <c r="AE70" s="42">
        <v>0</v>
      </c>
      <c r="AF70" s="28">
        <v>0</v>
      </c>
    </row>
    <row r="71" spans="1:32">
      <c r="A71" s="58"/>
      <c r="B71" s="58"/>
      <c r="C71" s="55"/>
      <c r="D71" s="55"/>
      <c r="E71" s="56"/>
      <c r="F71" s="56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44">
        <v>1</v>
      </c>
      <c r="AF71" s="28"/>
    </row>
    <row r="72" spans="1:32">
      <c r="A72" s="58"/>
      <c r="B72" s="58"/>
      <c r="C72" s="55" t="s">
        <v>80</v>
      </c>
      <c r="D72" s="55"/>
      <c r="E72" s="56" t="s">
        <v>27</v>
      </c>
      <c r="F72" s="56"/>
      <c r="G72" s="28">
        <v>2</v>
      </c>
      <c r="H72" s="28">
        <v>2</v>
      </c>
      <c r="I72" s="28">
        <v>2</v>
      </c>
      <c r="J72" s="28">
        <v>2</v>
      </c>
      <c r="K72" s="28">
        <v>2</v>
      </c>
      <c r="L72" s="28">
        <v>2</v>
      </c>
      <c r="M72" s="28">
        <v>2</v>
      </c>
      <c r="N72" s="28">
        <v>2</v>
      </c>
      <c r="O72" s="28">
        <v>2</v>
      </c>
      <c r="P72" s="28">
        <v>2</v>
      </c>
      <c r="Q72" s="28">
        <v>2</v>
      </c>
      <c r="R72" s="28">
        <v>2</v>
      </c>
      <c r="S72" s="28">
        <v>2</v>
      </c>
      <c r="T72" s="28">
        <v>2</v>
      </c>
      <c r="U72" s="28">
        <v>2</v>
      </c>
      <c r="V72" s="28">
        <v>2</v>
      </c>
      <c r="W72" s="28">
        <v>2</v>
      </c>
      <c r="X72" s="28">
        <v>2</v>
      </c>
      <c r="Y72" s="28">
        <v>2</v>
      </c>
      <c r="Z72" s="28">
        <v>2</v>
      </c>
      <c r="AA72" s="28">
        <v>2</v>
      </c>
      <c r="AB72" s="28">
        <v>2</v>
      </c>
      <c r="AC72" s="28">
        <v>2</v>
      </c>
      <c r="AD72" s="28">
        <v>2</v>
      </c>
      <c r="AE72" s="42">
        <v>0</v>
      </c>
      <c r="AF72" s="28">
        <v>0</v>
      </c>
    </row>
    <row r="73" spans="1:32">
      <c r="A73" s="58"/>
      <c r="B73" s="58"/>
      <c r="C73" s="55" t="s">
        <v>81</v>
      </c>
      <c r="D73" s="55"/>
      <c r="E73" s="56" t="s">
        <v>27</v>
      </c>
      <c r="F73" s="56"/>
      <c r="G73" s="28">
        <v>2</v>
      </c>
      <c r="H73" s="28">
        <v>2</v>
      </c>
      <c r="I73" s="28">
        <v>2</v>
      </c>
      <c r="J73" s="28">
        <v>2</v>
      </c>
      <c r="K73" s="28">
        <v>2</v>
      </c>
      <c r="L73" s="28">
        <v>2</v>
      </c>
      <c r="M73" s="28">
        <v>2</v>
      </c>
      <c r="N73" s="28">
        <v>2</v>
      </c>
      <c r="O73" s="28">
        <v>2</v>
      </c>
      <c r="P73" s="28">
        <v>2</v>
      </c>
      <c r="Q73" s="28">
        <v>2</v>
      </c>
      <c r="R73" s="28">
        <v>2</v>
      </c>
      <c r="S73" s="28">
        <v>2</v>
      </c>
      <c r="T73" s="28">
        <v>2</v>
      </c>
      <c r="U73" s="28">
        <v>2</v>
      </c>
      <c r="V73" s="28">
        <v>2</v>
      </c>
      <c r="W73" s="28">
        <v>2</v>
      </c>
      <c r="X73" s="28">
        <v>2</v>
      </c>
      <c r="Y73" s="28">
        <v>2</v>
      </c>
      <c r="Z73" s="28">
        <v>2</v>
      </c>
      <c r="AA73" s="28">
        <v>2</v>
      </c>
      <c r="AB73" s="28">
        <v>2</v>
      </c>
      <c r="AC73" s="28">
        <v>2</v>
      </c>
      <c r="AD73" s="28">
        <v>2</v>
      </c>
      <c r="AE73" s="42">
        <v>0</v>
      </c>
      <c r="AF73" s="28">
        <v>0</v>
      </c>
    </row>
    <row r="74" spans="1:32">
      <c r="A74" s="58"/>
      <c r="B74" s="58"/>
      <c r="C74" s="55" t="s">
        <v>82</v>
      </c>
      <c r="D74" s="55"/>
      <c r="E74" s="56" t="s">
        <v>27</v>
      </c>
      <c r="F74" s="56"/>
      <c r="G74" s="28">
        <v>2</v>
      </c>
      <c r="H74" s="28">
        <v>2</v>
      </c>
      <c r="I74" s="28">
        <v>2</v>
      </c>
      <c r="J74" s="28">
        <v>2</v>
      </c>
      <c r="K74" s="28">
        <v>2</v>
      </c>
      <c r="L74" s="28">
        <v>2</v>
      </c>
      <c r="M74" s="28">
        <v>2</v>
      </c>
      <c r="N74" s="28">
        <v>2</v>
      </c>
      <c r="O74" s="28">
        <v>2</v>
      </c>
      <c r="P74" s="28">
        <v>2</v>
      </c>
      <c r="Q74" s="28">
        <v>2</v>
      </c>
      <c r="R74" s="28">
        <v>2</v>
      </c>
      <c r="S74" s="28">
        <v>2</v>
      </c>
      <c r="T74" s="28">
        <v>2</v>
      </c>
      <c r="U74" s="28">
        <v>2</v>
      </c>
      <c r="V74" s="28">
        <v>2</v>
      </c>
      <c r="W74" s="28">
        <v>2</v>
      </c>
      <c r="X74" s="28">
        <v>2</v>
      </c>
      <c r="Y74" s="28">
        <v>2</v>
      </c>
      <c r="Z74" s="28">
        <v>2</v>
      </c>
      <c r="AA74" s="28">
        <v>2</v>
      </c>
      <c r="AB74" s="28">
        <v>2</v>
      </c>
      <c r="AC74" s="28">
        <v>2</v>
      </c>
      <c r="AD74" s="28">
        <v>2</v>
      </c>
      <c r="AE74" s="42">
        <v>0</v>
      </c>
      <c r="AF74" s="28">
        <v>0</v>
      </c>
    </row>
    <row r="75" spans="1:32">
      <c r="A75" s="58"/>
      <c r="B75" s="58" t="s">
        <v>83</v>
      </c>
      <c r="C75" s="55" t="s">
        <v>84</v>
      </c>
      <c r="D75" s="55"/>
      <c r="E75" s="56" t="s">
        <v>27</v>
      </c>
      <c r="F75" s="56"/>
      <c r="G75" s="28">
        <v>5</v>
      </c>
      <c r="H75" s="28">
        <v>5</v>
      </c>
      <c r="I75" s="28">
        <v>5</v>
      </c>
      <c r="J75" s="28">
        <v>5</v>
      </c>
      <c r="K75" s="28">
        <v>5</v>
      </c>
      <c r="L75" s="28">
        <v>5</v>
      </c>
      <c r="M75" s="28">
        <v>5</v>
      </c>
      <c r="N75" s="28">
        <v>5</v>
      </c>
      <c r="O75" s="28">
        <v>5</v>
      </c>
      <c r="P75" s="28">
        <v>5</v>
      </c>
      <c r="Q75" s="28">
        <v>5</v>
      </c>
      <c r="R75" s="28">
        <v>5</v>
      </c>
      <c r="S75" s="28">
        <v>5</v>
      </c>
      <c r="T75" s="28">
        <v>5</v>
      </c>
      <c r="U75" s="28">
        <v>5</v>
      </c>
      <c r="V75" s="28">
        <v>5</v>
      </c>
      <c r="W75" s="28">
        <v>5</v>
      </c>
      <c r="X75" s="28">
        <v>5</v>
      </c>
      <c r="Y75" s="28">
        <v>5</v>
      </c>
      <c r="Z75" s="28">
        <v>5</v>
      </c>
      <c r="AA75" s="28">
        <v>5</v>
      </c>
      <c r="AB75" s="28">
        <v>5</v>
      </c>
      <c r="AC75" s="28">
        <v>5</v>
      </c>
      <c r="AD75" s="28">
        <v>5</v>
      </c>
      <c r="AE75" s="28">
        <v>5</v>
      </c>
      <c r="AF75" s="42">
        <v>0</v>
      </c>
    </row>
    <row r="76" spans="1:32">
      <c r="A76" s="58"/>
      <c r="B76" s="58"/>
      <c r="C76" s="55" t="s">
        <v>85</v>
      </c>
      <c r="D76" s="55"/>
      <c r="E76" s="56" t="s">
        <v>27</v>
      </c>
      <c r="F76" s="56"/>
      <c r="G76" s="28">
        <v>5</v>
      </c>
      <c r="H76" s="28">
        <v>5</v>
      </c>
      <c r="I76" s="28">
        <v>5</v>
      </c>
      <c r="J76" s="28">
        <v>5</v>
      </c>
      <c r="K76" s="28">
        <v>5</v>
      </c>
      <c r="L76" s="28">
        <v>5</v>
      </c>
      <c r="M76" s="28">
        <v>5</v>
      </c>
      <c r="N76" s="28">
        <v>5</v>
      </c>
      <c r="O76" s="28">
        <v>5</v>
      </c>
      <c r="P76" s="28">
        <v>5</v>
      </c>
      <c r="Q76" s="28">
        <v>5</v>
      </c>
      <c r="R76" s="28">
        <v>5</v>
      </c>
      <c r="S76" s="28">
        <v>5</v>
      </c>
      <c r="T76" s="28">
        <v>5</v>
      </c>
      <c r="U76" s="28">
        <v>5</v>
      </c>
      <c r="V76" s="28">
        <v>5</v>
      </c>
      <c r="W76" s="28">
        <v>5</v>
      </c>
      <c r="X76" s="28">
        <v>5</v>
      </c>
      <c r="Y76" s="28">
        <v>5</v>
      </c>
      <c r="Z76" s="28">
        <v>5</v>
      </c>
      <c r="AA76" s="28">
        <v>5</v>
      </c>
      <c r="AB76" s="28">
        <v>5</v>
      </c>
      <c r="AC76" s="28">
        <v>5</v>
      </c>
      <c r="AD76" s="28">
        <v>5</v>
      </c>
      <c r="AE76" s="28">
        <v>5</v>
      </c>
      <c r="AF76" s="42">
        <v>0</v>
      </c>
    </row>
    <row r="77" spans="1:32">
      <c r="A77" s="58"/>
      <c r="B77" s="59" t="s">
        <v>21</v>
      </c>
      <c r="C77" s="59"/>
      <c r="D77" s="59"/>
      <c r="E77" s="57" t="s">
        <v>14</v>
      </c>
      <c r="F77" s="57"/>
      <c r="G77" s="56">
        <f>SUM(G16:G76)</f>
        <v>115</v>
      </c>
      <c r="H77" s="56"/>
      <c r="I77" s="28">
        <f>SUM(I16:I76)</f>
        <v>120</v>
      </c>
      <c r="J77" s="28">
        <f>SUM(J16:J76)</f>
        <v>108</v>
      </c>
      <c r="K77" s="28">
        <f>SUM(K16:K76)-K18</f>
        <v>106</v>
      </c>
      <c r="L77" s="28">
        <f>SUM(L16:L76)</f>
        <v>104</v>
      </c>
      <c r="M77" s="28">
        <f>SUM(M16:M76)</f>
        <v>102</v>
      </c>
      <c r="N77" s="28">
        <f>SUM(N16:N76)</f>
        <v>96</v>
      </c>
      <c r="O77" s="28">
        <f>SUM(O16:O76)-O27</f>
        <v>90</v>
      </c>
      <c r="P77" s="28">
        <f>SUM(P16:P76)</f>
        <v>88</v>
      </c>
      <c r="Q77" s="28">
        <f>SUM(Q16:Q76)</f>
        <v>85</v>
      </c>
      <c r="R77" s="28">
        <f>SUM(R16:R76)-R36</f>
        <v>76</v>
      </c>
      <c r="S77" s="28">
        <f>SUM(S16:S76)</f>
        <v>72</v>
      </c>
      <c r="T77" s="28">
        <f>SUM(T16:T76)</f>
        <v>69</v>
      </c>
      <c r="U77" s="28">
        <f>SUM(U16:U76)-U44</f>
        <v>65</v>
      </c>
      <c r="V77" s="28">
        <f>SUM(V16:V76)</f>
        <v>60</v>
      </c>
      <c r="W77" s="28">
        <f>SUM(W16:W76)</f>
        <v>56</v>
      </c>
      <c r="X77" s="28">
        <f>SUM(X16:X76)</f>
        <v>52</v>
      </c>
      <c r="Y77" s="28">
        <f>SUM(Y16:Y76)</f>
        <v>48</v>
      </c>
      <c r="Z77" s="28">
        <f>SUM(Z16:Z76)</f>
        <v>42</v>
      </c>
      <c r="AA77" s="28">
        <f>SUM(AA16:AA76)-AA54</f>
        <v>34</v>
      </c>
      <c r="AB77" s="28">
        <f>SUM(AB16:AB76)</f>
        <v>28</v>
      </c>
      <c r="AC77" s="28">
        <f>SUM(AC16:AC76)</f>
        <v>25</v>
      </c>
      <c r="AD77" s="28">
        <f>SUM(AD16:AD76)</f>
        <v>20</v>
      </c>
      <c r="AE77" s="28">
        <f>SUM(AE16:AE76)</f>
        <v>11</v>
      </c>
      <c r="AF77" s="28">
        <f>SUM(AF16:AF76)</f>
        <v>0</v>
      </c>
    </row>
    <row r="78" spans="1:32">
      <c r="A78" s="58"/>
      <c r="B78" s="59"/>
      <c r="C78" s="59"/>
      <c r="D78" s="59"/>
      <c r="E78" s="57" t="s">
        <v>15</v>
      </c>
      <c r="F78" s="57"/>
      <c r="G78" s="56">
        <f>SUM(H16:H76)</f>
        <v>120</v>
      </c>
      <c r="H78" s="56"/>
      <c r="I78" s="28">
        <f>SUM(I16:I76)</f>
        <v>120</v>
      </c>
      <c r="J78" s="28">
        <f>SUM(J16:J76)+K18</f>
        <v>110</v>
      </c>
      <c r="K78" s="28">
        <f>SUM(K16:K76)-K18</f>
        <v>106</v>
      </c>
      <c r="L78" s="28">
        <f>SUM(L16:L76)</f>
        <v>104</v>
      </c>
      <c r="M78" s="28">
        <f>SUM(M16:M76)</f>
        <v>102</v>
      </c>
      <c r="N78" s="28">
        <f>SUM(N16:N76)+O27</f>
        <v>100</v>
      </c>
      <c r="O78" s="28">
        <f>SUM(O16:O76)-O27</f>
        <v>90</v>
      </c>
      <c r="P78" s="28">
        <f>SUM(P16:P76)</f>
        <v>88</v>
      </c>
      <c r="Q78" s="28">
        <f>SUM(Q16:Q76)+R36-Q34</f>
        <v>86</v>
      </c>
      <c r="R78" s="28">
        <f>SUM(R16:R76)-R36</f>
        <v>76</v>
      </c>
      <c r="S78" s="28">
        <f>SUM(S16:S76)</f>
        <v>72</v>
      </c>
      <c r="T78" s="28">
        <f>SUM(T16:T76)+U44-T42-T40</f>
        <v>68</v>
      </c>
      <c r="U78" s="28">
        <f>SUM(U16:U76)-U46-U44</f>
        <v>64</v>
      </c>
      <c r="V78" s="28">
        <f>SUM(V16:V76)</f>
        <v>60</v>
      </c>
      <c r="W78" s="28">
        <f>SUM(W16:W76)</f>
        <v>56</v>
      </c>
      <c r="X78" s="28">
        <f>SUM(X16:X76)</f>
        <v>52</v>
      </c>
      <c r="Y78" s="28">
        <f>SUM(Y16:Y76)</f>
        <v>48</v>
      </c>
      <c r="Z78" s="28">
        <f>SUM(Z16:Z76)+AA54</f>
        <v>44</v>
      </c>
      <c r="AA78" s="28">
        <f>SUM(AA16:AA76)-AA54</f>
        <v>34</v>
      </c>
      <c r="AB78" s="28">
        <f>SUM(AB16:AB76)</f>
        <v>28</v>
      </c>
      <c r="AC78" s="28">
        <f>SUM(AC16:AC76)-AC63</f>
        <v>24</v>
      </c>
      <c r="AD78" s="28">
        <f>SUM(AD16:AD76)</f>
        <v>20</v>
      </c>
      <c r="AE78" s="28">
        <f>SUM(AE16:AE76)-AE71</f>
        <v>10</v>
      </c>
      <c r="AF78" s="28">
        <f>SUM(AF16:AF76)</f>
        <v>0</v>
      </c>
    </row>
  </sheetData>
  <mergeCells count="143">
    <mergeCell ref="E77:F77"/>
    <mergeCell ref="G77:H77"/>
    <mergeCell ref="E78:F78"/>
    <mergeCell ref="G78:H78"/>
    <mergeCell ref="A16:A78"/>
    <mergeCell ref="B20:B27"/>
    <mergeCell ref="B28:B36"/>
    <mergeCell ref="B37:B54"/>
    <mergeCell ref="B55:B60"/>
    <mergeCell ref="B61:B67"/>
    <mergeCell ref="B68:B74"/>
    <mergeCell ref="B75:B76"/>
    <mergeCell ref="B77:D78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B17:D17"/>
    <mergeCell ref="E17:F17"/>
    <mergeCell ref="B18:D18"/>
    <mergeCell ref="E18:F18"/>
    <mergeCell ref="B19:D19"/>
    <mergeCell ref="E19:F19"/>
    <mergeCell ref="C20:D20"/>
    <mergeCell ref="E20:F20"/>
    <mergeCell ref="C21:D21"/>
    <mergeCell ref="E21:F21"/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</mergeCells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7"/>
  <sheetViews>
    <sheetView zoomScale="70" zoomScaleNormal="70" workbookViewId="0">
      <selection activeCell="C4" sqref="C4"/>
    </sheetView>
  </sheetViews>
  <sheetFormatPr defaultColWidth="9" defaultRowHeight="14.4"/>
  <cols>
    <col min="1" max="1" width="13.6640625" customWidth="1"/>
    <col min="2" max="2" width="21.109375" customWidth="1"/>
    <col min="3" max="3" width="67.77734375" customWidth="1"/>
    <col min="4" max="4" width="12" customWidth="1"/>
    <col min="5" max="5" width="10.21875" customWidth="1"/>
    <col min="6" max="6" width="29.77734375" customWidth="1"/>
    <col min="7" max="8" width="6.109375" customWidth="1"/>
    <col min="9" max="19" width="6" customWidth="1"/>
    <col min="20" max="20" width="6.109375" customWidth="1"/>
    <col min="21" max="27" width="6" customWidth="1"/>
    <col min="28" max="28" width="7.5546875" customWidth="1"/>
    <col min="29" max="29" width="6.109375" customWidth="1"/>
    <col min="30" max="30" width="6" customWidth="1"/>
  </cols>
  <sheetData>
    <row r="1" spans="1:60" ht="16.8">
      <c r="A1" s="51" t="s">
        <v>0</v>
      </c>
      <c r="B1" s="51"/>
      <c r="C1" s="11" t="s">
        <v>1</v>
      </c>
      <c r="D1" s="12"/>
      <c r="E1" s="13"/>
      <c r="F1" s="14" t="s">
        <v>2</v>
      </c>
    </row>
    <row r="2" spans="1:60" ht="16.8">
      <c r="A2" s="51" t="s">
        <v>3</v>
      </c>
      <c r="B2" s="51"/>
      <c r="C2" s="15" t="s">
        <v>86</v>
      </c>
      <c r="D2" s="12"/>
      <c r="E2" s="16"/>
      <c r="F2" s="17" t="s">
        <v>5</v>
      </c>
    </row>
    <row r="3" spans="1:60" ht="16.8">
      <c r="A3" s="51" t="s">
        <v>6</v>
      </c>
      <c r="B3" s="51"/>
      <c r="C3" s="18">
        <v>45630</v>
      </c>
      <c r="D3" s="12"/>
      <c r="E3" s="19"/>
      <c r="F3" s="17" t="s">
        <v>7</v>
      </c>
    </row>
    <row r="4" spans="1:60" ht="18" customHeight="1">
      <c r="A4" s="51" t="s">
        <v>8</v>
      </c>
      <c r="B4" s="51"/>
      <c r="C4" s="18">
        <v>45651</v>
      </c>
      <c r="D4" s="12"/>
      <c r="E4" s="20"/>
      <c r="F4" s="17" t="s">
        <v>9</v>
      </c>
    </row>
    <row r="5" spans="1:60" ht="18" customHeight="1">
      <c r="A5" s="12"/>
      <c r="B5" s="12"/>
      <c r="C5" s="12"/>
      <c r="D5" s="12"/>
      <c r="E5" s="21"/>
      <c r="F5" s="22" t="s">
        <v>10</v>
      </c>
    </row>
    <row r="6" spans="1:60" ht="16.8">
      <c r="A6" s="12"/>
      <c r="B6" s="60" t="s">
        <v>87</v>
      </c>
      <c r="C6" s="61"/>
      <c r="D6" s="61"/>
      <c r="E6" s="62"/>
    </row>
    <row r="7" spans="1:60" ht="16.8">
      <c r="A7" s="12"/>
      <c r="B7" s="23" t="s">
        <v>12</v>
      </c>
      <c r="C7" s="23" t="s">
        <v>13</v>
      </c>
      <c r="D7" s="23" t="s">
        <v>14</v>
      </c>
      <c r="E7" s="23" t="s">
        <v>15</v>
      </c>
    </row>
    <row r="8" spans="1:60" ht="16.8">
      <c r="A8" s="12"/>
      <c r="B8" s="24">
        <v>1</v>
      </c>
      <c r="C8" s="15" t="s">
        <v>16</v>
      </c>
      <c r="D8" s="15">
        <f ca="1">SUMIF($E$16:$F$54,"Đặng Lê Hồng Ân",$G$16:$G$54)+SUMIF($E$16:$F$54,"All team",$G$16:$G$54)/5</f>
        <v>15.35</v>
      </c>
      <c r="E8" s="15">
        <f ca="1">SUMIF($E$16:$F$54,"Đặng Lê Hồng Ân",$H$16:$H$54)+SUMIF($E$16:$F$54,"All team",$H$16:$H$54)/5</f>
        <v>14.75</v>
      </c>
    </row>
    <row r="9" spans="1:60" ht="16.8">
      <c r="A9" s="12"/>
      <c r="B9" s="24">
        <v>2</v>
      </c>
      <c r="C9" s="15" t="s">
        <v>17</v>
      </c>
      <c r="D9" s="15">
        <f ca="1">SUMIF($E$16:$F$54,"Phạm Thanh Phước",$G$16:$G$54)+SUMIF($E$16:$F$54,"All team",$G$16:$G$54)/5+SUMIF($E$16:$F$54,"Nguyễn Xuân Tiến,Phạm Thanh Phước",$G$16:$G$54)/2</f>
        <v>19.600000000000001</v>
      </c>
      <c r="E9" s="15">
        <f ca="1">SUMIF($E$16:$F$54,"Phạm Thanh Phước",$H$16:$H$54)+SUMIF($E$16:$F$54,"All team",$H$16:$H$54)/5+SUMIF($E$16:$F$54,"Nguyễn Xuân Tiến,Phạm Thanh Phước",$H$16:$H$54)/2</f>
        <v>21</v>
      </c>
    </row>
    <row r="10" spans="1:60" ht="16.8">
      <c r="A10" s="12"/>
      <c r="B10" s="24">
        <v>3</v>
      </c>
      <c r="C10" s="15" t="s">
        <v>18</v>
      </c>
      <c r="D10" s="15">
        <f ca="1">SUMIF($E$16:$F$54,"Nguyễn Hữu Thắng",$G$16:$G$54)+SUMIF($E$16:$F$54,"All team",$G$16:$G$54)/5+SUMIF($E$16:$F$54,"Phạm Quang Khánh,Nguyễn Hữu Thắng",$G$16:$G$54)/2</f>
        <v>17.600000000000001</v>
      </c>
      <c r="E10" s="15">
        <f ca="1">SUMIF($E$16:$F$54,"Nguyễn Hữu Thắng",$H$16:$H$54)+SUMIF($E$16:$F$54,"All team",$H$16:$H$54)/5+SUMIF($E$16:$F$54,"Phạm Quang Khánh,Nguyễn Hữu Thắng",$H$16:$H$54)/2</f>
        <v>17</v>
      </c>
    </row>
    <row r="11" spans="1:60" ht="16.8">
      <c r="A11" s="12"/>
      <c r="B11" s="24">
        <v>4</v>
      </c>
      <c r="C11" s="15" t="s">
        <v>19</v>
      </c>
      <c r="D11" s="15">
        <f ca="1">SUMIF($E$16:$F$54,"Nguyễn Xuân Tiến",$G$16:$G$54)+SUMIF($E$16:$F$54,"All team",$G$16:$G$54)/5+SUMIF($E$16:$F$54,"Nguyễn Xuân Tiến,Phạm Thanh Phước",$G$16:$G$54)/2</f>
        <v>21.6</v>
      </c>
      <c r="E11" s="15">
        <f ca="1">SUMIF($E$16:$F$54,"Nguyễn Xuân Tiến",$H$16:$H$54)+SUMIF($E$16:$F$54,"All team",$H$16:$H$54)/5+SUMIF($E$16:$F$54,"Nguyễn Xuân Tiến,Phạm Thanh Phước",$H$16:$H$54)/2</f>
        <v>20</v>
      </c>
    </row>
    <row r="12" spans="1:60" ht="16.8">
      <c r="A12" s="12"/>
      <c r="B12" s="24">
        <v>5</v>
      </c>
      <c r="C12" s="15" t="s">
        <v>20</v>
      </c>
      <c r="D12" s="15">
        <f ca="1">SUMIF($E$16:$F$54,"Phạm Quang Khánh",$G$16:$G$54)+SUMIF($E$16:$F$54,"All team",$G$16:$G$54)/5+SUMIF($E$16:$F$54,"Phạm Quang Khánh,Nguyễn Hữu Thắng",$G$16:$G$54)/2</f>
        <v>13.6</v>
      </c>
      <c r="E12" s="15">
        <f ca="1">SUMIF($E$16:$F$54,"Phạm Quang Khánh",$H$16:$H$54)+SUMIF($E$16:$F$54,"All team",$H$16:$H$54)/5+SUMIF($E$16:$F$54,"Phạm Quang Khánh,Nguyễn Hữu Thắng",$H$16:$H$54)/2</f>
        <v>15</v>
      </c>
    </row>
    <row r="13" spans="1:60" ht="16.8">
      <c r="A13" s="12"/>
      <c r="B13" s="63" t="s">
        <v>21</v>
      </c>
      <c r="C13" s="64"/>
      <c r="D13" s="25">
        <f ca="1">SUM(D8:D12)</f>
        <v>87.75</v>
      </c>
      <c r="E13" s="25">
        <f ca="1">SUM(E8:E12)</f>
        <v>87.75</v>
      </c>
    </row>
    <row r="15" spans="1:60" ht="63.75" customHeight="1">
      <c r="A15" s="26" t="s">
        <v>22</v>
      </c>
      <c r="B15" s="26" t="s">
        <v>23</v>
      </c>
      <c r="C15" s="65" t="s">
        <v>24</v>
      </c>
      <c r="D15" s="66"/>
      <c r="E15" s="65" t="s">
        <v>25</v>
      </c>
      <c r="F15" s="66"/>
      <c r="G15" s="27" t="s">
        <v>14</v>
      </c>
      <c r="H15" s="27" t="s">
        <v>15</v>
      </c>
      <c r="I15" s="41">
        <v>45630</v>
      </c>
      <c r="J15" s="41">
        <v>45631</v>
      </c>
      <c r="K15" s="41">
        <v>45632</v>
      </c>
      <c r="L15" s="41">
        <v>45633</v>
      </c>
      <c r="M15" s="41">
        <v>45634</v>
      </c>
      <c r="N15" s="41">
        <v>45635</v>
      </c>
      <c r="O15" s="41">
        <v>45636</v>
      </c>
      <c r="P15" s="41">
        <v>45637</v>
      </c>
      <c r="Q15" s="41">
        <v>45638</v>
      </c>
      <c r="R15" s="41">
        <v>45639</v>
      </c>
      <c r="S15" s="41">
        <v>45640</v>
      </c>
      <c r="T15" s="41">
        <v>45641</v>
      </c>
      <c r="U15" s="41">
        <v>45642</v>
      </c>
      <c r="V15" s="41">
        <v>45643</v>
      </c>
      <c r="W15" s="41">
        <v>45644</v>
      </c>
      <c r="X15" s="41">
        <v>45645</v>
      </c>
      <c r="Y15" s="41">
        <v>45646</v>
      </c>
      <c r="Z15" s="41">
        <v>45647</v>
      </c>
      <c r="AA15" s="41">
        <v>45648</v>
      </c>
      <c r="AB15" s="41">
        <v>45649</v>
      </c>
      <c r="AC15" s="41">
        <v>45650</v>
      </c>
      <c r="AD15" s="41">
        <v>45651</v>
      </c>
      <c r="AE15" s="47"/>
      <c r="AF15" s="47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</row>
    <row r="16" spans="1:60" ht="16.8">
      <c r="A16" s="58" t="s">
        <v>86</v>
      </c>
      <c r="B16" s="67" t="s">
        <v>26</v>
      </c>
      <c r="C16" s="68"/>
      <c r="D16" s="69"/>
      <c r="E16" s="70" t="s">
        <v>27</v>
      </c>
      <c r="F16" s="71"/>
      <c r="G16" s="28">
        <v>10</v>
      </c>
      <c r="H16" s="28">
        <v>10</v>
      </c>
      <c r="I16" s="28">
        <v>10</v>
      </c>
      <c r="J16" s="42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</row>
    <row r="17" spans="1:30" ht="16.8">
      <c r="A17" s="58"/>
      <c r="B17" s="67" t="s">
        <v>88</v>
      </c>
      <c r="C17" s="68"/>
      <c r="D17" s="69"/>
      <c r="E17" s="70" t="s">
        <v>29</v>
      </c>
      <c r="F17" s="71"/>
      <c r="G17" s="28">
        <v>2</v>
      </c>
      <c r="H17" s="28">
        <v>4</v>
      </c>
      <c r="I17" s="28">
        <v>4</v>
      </c>
      <c r="J17" s="28">
        <v>2</v>
      </c>
      <c r="K17" s="42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</row>
    <row r="18" spans="1:30" ht="16.8">
      <c r="A18" s="58"/>
      <c r="B18" s="70"/>
      <c r="C18" s="72"/>
      <c r="D18" s="71"/>
      <c r="E18" s="70"/>
      <c r="F18" s="71"/>
      <c r="G18" s="28"/>
      <c r="H18" s="28"/>
      <c r="I18" s="28"/>
      <c r="J18" s="28"/>
      <c r="K18" s="43">
        <v>2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ht="16.8">
      <c r="A19" s="58"/>
      <c r="B19" s="67" t="s">
        <v>30</v>
      </c>
      <c r="C19" s="68"/>
      <c r="D19" s="69"/>
      <c r="E19" s="70" t="s">
        <v>29</v>
      </c>
      <c r="F19" s="71"/>
      <c r="G19" s="28">
        <v>6</v>
      </c>
      <c r="H19" s="28">
        <v>4</v>
      </c>
      <c r="I19" s="28">
        <v>4</v>
      </c>
      <c r="J19" s="28">
        <v>4</v>
      </c>
      <c r="K19" s="28">
        <v>4</v>
      </c>
      <c r="L19" s="42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</row>
    <row r="20" spans="1:30" ht="16.8">
      <c r="A20" s="58"/>
      <c r="B20" s="70"/>
      <c r="C20" s="72"/>
      <c r="D20" s="71"/>
      <c r="E20" s="70"/>
      <c r="F20" s="71"/>
      <c r="G20" s="28"/>
      <c r="H20" s="28"/>
      <c r="I20" s="28"/>
      <c r="J20" s="28"/>
      <c r="K20" s="28"/>
      <c r="L20" s="44">
        <v>2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ht="17.25" customHeight="1">
      <c r="A21" s="58"/>
      <c r="B21" s="58" t="s">
        <v>31</v>
      </c>
      <c r="C21" s="67" t="s">
        <v>89</v>
      </c>
      <c r="D21" s="69"/>
      <c r="E21" s="70" t="s">
        <v>16</v>
      </c>
      <c r="F21" s="71"/>
      <c r="G21" s="29">
        <v>0.25</v>
      </c>
      <c r="H21" s="29">
        <v>0.25</v>
      </c>
      <c r="I21" s="29">
        <v>0.25</v>
      </c>
      <c r="J21" s="29">
        <v>0.25</v>
      </c>
      <c r="K21" s="29">
        <v>0.25</v>
      </c>
      <c r="L21" s="29">
        <v>0.25</v>
      </c>
      <c r="M21" s="42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</row>
    <row r="22" spans="1:30" ht="16.8">
      <c r="A22" s="58"/>
      <c r="B22" s="58"/>
      <c r="C22" s="67" t="s">
        <v>90</v>
      </c>
      <c r="D22" s="69"/>
      <c r="E22" s="70" t="s">
        <v>16</v>
      </c>
      <c r="F22" s="71"/>
      <c r="G22" s="29">
        <v>0.25</v>
      </c>
      <c r="H22" s="29">
        <v>0.25</v>
      </c>
      <c r="I22" s="29">
        <v>0.25</v>
      </c>
      <c r="J22" s="29">
        <v>0.25</v>
      </c>
      <c r="K22" s="29">
        <v>0.25</v>
      </c>
      <c r="L22" s="29">
        <v>0.25</v>
      </c>
      <c r="M22" s="42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</row>
    <row r="23" spans="1:30" ht="16.8">
      <c r="A23" s="58"/>
      <c r="B23" s="58"/>
      <c r="C23" s="67" t="s">
        <v>91</v>
      </c>
      <c r="D23" s="69"/>
      <c r="E23" s="70" t="s">
        <v>16</v>
      </c>
      <c r="F23" s="71"/>
      <c r="G23" s="29">
        <v>0.25</v>
      </c>
      <c r="H23" s="29">
        <v>0.25</v>
      </c>
      <c r="I23" s="29">
        <v>0.25</v>
      </c>
      <c r="J23" s="29">
        <v>0.25</v>
      </c>
      <c r="K23" s="29">
        <v>0.25</v>
      </c>
      <c r="L23" s="29">
        <v>0.25</v>
      </c>
      <c r="M23" s="42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</row>
    <row r="24" spans="1:30" ht="16.8">
      <c r="A24" s="58"/>
      <c r="B24" s="58"/>
      <c r="C24" s="67" t="s">
        <v>92</v>
      </c>
      <c r="D24" s="69"/>
      <c r="E24" s="70" t="s">
        <v>27</v>
      </c>
      <c r="F24" s="71"/>
      <c r="G24" s="28">
        <v>5</v>
      </c>
      <c r="H24" s="28">
        <v>10</v>
      </c>
      <c r="I24" s="28">
        <v>10</v>
      </c>
      <c r="J24" s="28">
        <v>10</v>
      </c>
      <c r="K24" s="28">
        <v>10</v>
      </c>
      <c r="L24" s="28">
        <v>10</v>
      </c>
      <c r="M24" s="28">
        <v>10</v>
      </c>
      <c r="N24" s="28">
        <v>5</v>
      </c>
      <c r="O24" s="42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</row>
    <row r="25" spans="1:30" ht="16.8">
      <c r="A25" s="58"/>
      <c r="B25" s="58"/>
      <c r="C25" s="70"/>
      <c r="D25" s="71"/>
      <c r="E25" s="70"/>
      <c r="F25" s="71"/>
      <c r="G25" s="28"/>
      <c r="H25" s="28"/>
      <c r="I25" s="28"/>
      <c r="J25" s="28"/>
      <c r="K25" s="28"/>
      <c r="L25" s="28"/>
      <c r="M25" s="28"/>
      <c r="N25" s="45"/>
      <c r="O25" s="43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16.8">
      <c r="A26" s="58"/>
      <c r="B26" s="58" t="s">
        <v>39</v>
      </c>
      <c r="C26" s="67" t="s">
        <v>93</v>
      </c>
      <c r="D26" s="69"/>
      <c r="E26" s="70" t="s">
        <v>18</v>
      </c>
      <c r="F26" s="71"/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42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</row>
    <row r="27" spans="1:30" ht="16.8">
      <c r="A27" s="58"/>
      <c r="B27" s="58"/>
      <c r="C27" s="67" t="s">
        <v>94</v>
      </c>
      <c r="D27" s="69"/>
      <c r="E27" s="70" t="s">
        <v>18</v>
      </c>
      <c r="F27" s="71"/>
      <c r="G27" s="28">
        <v>3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42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</row>
    <row r="28" spans="1:30" ht="16.8">
      <c r="A28" s="58"/>
      <c r="B28" s="58"/>
      <c r="C28" s="70"/>
      <c r="D28" s="71"/>
      <c r="E28" s="70"/>
      <c r="F28" s="71"/>
      <c r="G28" s="28"/>
      <c r="H28" s="28"/>
      <c r="I28" s="28"/>
      <c r="J28" s="28"/>
      <c r="K28" s="28"/>
      <c r="L28" s="28"/>
      <c r="M28" s="28"/>
      <c r="N28" s="28"/>
      <c r="O28" s="45"/>
      <c r="P28" s="44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6.8">
      <c r="A29" s="58"/>
      <c r="B29" s="58"/>
      <c r="C29" s="67" t="s">
        <v>95</v>
      </c>
      <c r="D29" s="69"/>
      <c r="E29" s="70" t="s">
        <v>16</v>
      </c>
      <c r="F29" s="71"/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42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</row>
    <row r="30" spans="1:30" ht="16.8">
      <c r="A30" s="58"/>
      <c r="B30" s="58"/>
      <c r="C30" s="67" t="s">
        <v>96</v>
      </c>
      <c r="D30" s="69"/>
      <c r="E30" s="70" t="s">
        <v>27</v>
      </c>
      <c r="F30" s="71"/>
      <c r="G30" s="28">
        <v>7</v>
      </c>
      <c r="H30" s="28">
        <v>10</v>
      </c>
      <c r="I30" s="28">
        <v>10</v>
      </c>
      <c r="J30" s="28">
        <v>10</v>
      </c>
      <c r="K30" s="28">
        <v>10</v>
      </c>
      <c r="L30" s="28">
        <v>10</v>
      </c>
      <c r="M30" s="28">
        <v>10</v>
      </c>
      <c r="N30" s="28">
        <v>10</v>
      </c>
      <c r="O30" s="28">
        <v>10</v>
      </c>
      <c r="P30" s="28">
        <v>10</v>
      </c>
      <c r="Q30" s="28">
        <v>7</v>
      </c>
      <c r="R30" s="42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</row>
    <row r="31" spans="1:30" ht="16.8">
      <c r="A31" s="58"/>
      <c r="B31" s="58"/>
      <c r="C31" s="70"/>
      <c r="D31" s="71"/>
      <c r="E31" s="70"/>
      <c r="F31" s="71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5"/>
      <c r="R31" s="43">
        <v>3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16.8">
      <c r="A32" s="58"/>
      <c r="B32" s="58" t="s">
        <v>47</v>
      </c>
      <c r="C32" s="67" t="s">
        <v>97</v>
      </c>
      <c r="D32" s="69"/>
      <c r="E32" s="70" t="s">
        <v>17</v>
      </c>
      <c r="F32" s="71"/>
      <c r="G32" s="28">
        <v>1</v>
      </c>
      <c r="H32" s="28">
        <v>2</v>
      </c>
      <c r="I32" s="28">
        <v>2</v>
      </c>
      <c r="J32" s="28">
        <v>2</v>
      </c>
      <c r="K32" s="28">
        <v>2</v>
      </c>
      <c r="L32" s="28">
        <v>2</v>
      </c>
      <c r="M32" s="28">
        <v>2</v>
      </c>
      <c r="N32" s="28">
        <v>2</v>
      </c>
      <c r="O32" s="28">
        <v>2</v>
      </c>
      <c r="P32" s="28">
        <v>2</v>
      </c>
      <c r="Q32" s="28">
        <v>2</v>
      </c>
      <c r="R32" s="28">
        <v>1</v>
      </c>
      <c r="S32" s="42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</row>
    <row r="33" spans="1:30" ht="16.8">
      <c r="A33" s="58"/>
      <c r="B33" s="58"/>
      <c r="C33" s="30"/>
      <c r="D33" s="31"/>
      <c r="E33" s="32"/>
      <c r="F33" s="33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46">
        <v>1</v>
      </c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ht="16.8">
      <c r="A34" s="58"/>
      <c r="B34" s="58"/>
      <c r="C34" s="67" t="s">
        <v>98</v>
      </c>
      <c r="D34" s="69"/>
      <c r="E34" s="70" t="s">
        <v>17</v>
      </c>
      <c r="F34" s="71"/>
      <c r="G34" s="28">
        <v>2</v>
      </c>
      <c r="H34" s="28">
        <v>2</v>
      </c>
      <c r="I34" s="28">
        <v>2</v>
      </c>
      <c r="J34" s="28">
        <v>2</v>
      </c>
      <c r="K34" s="28">
        <v>2</v>
      </c>
      <c r="L34" s="28">
        <v>2</v>
      </c>
      <c r="M34" s="28">
        <v>2</v>
      </c>
      <c r="N34" s="28">
        <v>2</v>
      </c>
      <c r="O34" s="28">
        <v>2</v>
      </c>
      <c r="P34" s="28">
        <v>2</v>
      </c>
      <c r="Q34" s="28">
        <v>2</v>
      </c>
      <c r="R34" s="28">
        <v>2</v>
      </c>
      <c r="S34" s="42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</row>
    <row r="35" spans="1:30" ht="16.8">
      <c r="A35" s="58"/>
      <c r="B35" s="58"/>
      <c r="C35" s="67" t="s">
        <v>99</v>
      </c>
      <c r="D35" s="69"/>
      <c r="E35" s="70" t="s">
        <v>17</v>
      </c>
      <c r="F35" s="71"/>
      <c r="G35" s="28">
        <v>2</v>
      </c>
      <c r="H35" s="28">
        <v>2</v>
      </c>
      <c r="I35" s="28">
        <v>2</v>
      </c>
      <c r="J35" s="28">
        <v>2</v>
      </c>
      <c r="K35" s="28">
        <v>2</v>
      </c>
      <c r="L35" s="28">
        <v>2</v>
      </c>
      <c r="M35" s="28">
        <v>2</v>
      </c>
      <c r="N35" s="28">
        <v>2</v>
      </c>
      <c r="O35" s="28">
        <v>2</v>
      </c>
      <c r="P35" s="28">
        <v>2</v>
      </c>
      <c r="Q35" s="28">
        <v>2</v>
      </c>
      <c r="R35" s="28">
        <v>2</v>
      </c>
      <c r="S35" s="42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</row>
    <row r="36" spans="1:30" ht="16.8">
      <c r="A36" s="58"/>
      <c r="B36" s="58"/>
      <c r="C36" s="67" t="s">
        <v>100</v>
      </c>
      <c r="D36" s="69"/>
      <c r="E36" s="70" t="s">
        <v>19</v>
      </c>
      <c r="F36" s="71"/>
      <c r="G36" s="28">
        <v>6</v>
      </c>
      <c r="H36" s="28">
        <v>4</v>
      </c>
      <c r="I36" s="28">
        <v>4</v>
      </c>
      <c r="J36" s="28">
        <v>4</v>
      </c>
      <c r="K36" s="28">
        <v>4</v>
      </c>
      <c r="L36" s="28">
        <v>4</v>
      </c>
      <c r="M36" s="28">
        <v>4</v>
      </c>
      <c r="N36" s="28">
        <v>4</v>
      </c>
      <c r="O36" s="28">
        <v>4</v>
      </c>
      <c r="P36" s="28">
        <v>4</v>
      </c>
      <c r="Q36" s="28">
        <v>4</v>
      </c>
      <c r="R36" s="28">
        <v>4</v>
      </c>
      <c r="S36" s="28">
        <v>2</v>
      </c>
      <c r="T36" s="42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</row>
    <row r="37" spans="1:30" ht="16.8">
      <c r="A37" s="58"/>
      <c r="B37" s="58"/>
      <c r="C37" s="73"/>
      <c r="D37" s="74"/>
      <c r="E37" s="70"/>
      <c r="F37" s="71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45"/>
      <c r="T37" s="44">
        <v>2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6.8">
      <c r="A38" s="58"/>
      <c r="B38" s="58"/>
      <c r="C38" s="67" t="s">
        <v>101</v>
      </c>
      <c r="D38" s="69"/>
      <c r="E38" s="70" t="s">
        <v>17</v>
      </c>
      <c r="F38" s="71"/>
      <c r="G38" s="28">
        <v>2</v>
      </c>
      <c r="H38" s="28">
        <v>2</v>
      </c>
      <c r="I38" s="28">
        <v>2</v>
      </c>
      <c r="J38" s="28">
        <v>2</v>
      </c>
      <c r="K38" s="28">
        <v>2</v>
      </c>
      <c r="L38" s="28">
        <v>2</v>
      </c>
      <c r="M38" s="28">
        <v>2</v>
      </c>
      <c r="N38" s="28">
        <v>2</v>
      </c>
      <c r="O38" s="28">
        <v>2</v>
      </c>
      <c r="P38" s="28">
        <v>2</v>
      </c>
      <c r="Q38" s="28">
        <v>2</v>
      </c>
      <c r="R38" s="28">
        <v>2</v>
      </c>
      <c r="S38" s="28">
        <v>2</v>
      </c>
      <c r="T38" s="42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</row>
    <row r="39" spans="1:30" ht="16.8">
      <c r="A39" s="58"/>
      <c r="B39" s="58"/>
      <c r="C39" s="67" t="s">
        <v>102</v>
      </c>
      <c r="D39" s="69"/>
      <c r="E39" s="70" t="s">
        <v>19</v>
      </c>
      <c r="F39" s="71"/>
      <c r="G39" s="28">
        <v>2</v>
      </c>
      <c r="H39" s="28">
        <v>2</v>
      </c>
      <c r="I39" s="28">
        <v>2</v>
      </c>
      <c r="J39" s="28">
        <v>2</v>
      </c>
      <c r="K39" s="28">
        <v>2</v>
      </c>
      <c r="L39" s="28">
        <v>2</v>
      </c>
      <c r="M39" s="28">
        <v>2</v>
      </c>
      <c r="N39" s="28">
        <v>2</v>
      </c>
      <c r="O39" s="28">
        <v>2</v>
      </c>
      <c r="P39" s="28">
        <v>2</v>
      </c>
      <c r="Q39" s="28">
        <v>2</v>
      </c>
      <c r="R39" s="28">
        <v>2</v>
      </c>
      <c r="S39" s="28">
        <v>2</v>
      </c>
      <c r="T39" s="42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</row>
    <row r="40" spans="1:30" ht="16.8">
      <c r="A40" s="58"/>
      <c r="B40" s="58"/>
      <c r="C40" s="67" t="s">
        <v>60</v>
      </c>
      <c r="D40" s="69"/>
      <c r="E40" s="70" t="s">
        <v>27</v>
      </c>
      <c r="F40" s="71"/>
      <c r="G40" s="28">
        <v>10</v>
      </c>
      <c r="H40" s="28">
        <v>10</v>
      </c>
      <c r="I40" s="28">
        <v>10</v>
      </c>
      <c r="J40" s="28">
        <v>10</v>
      </c>
      <c r="K40" s="28">
        <v>10</v>
      </c>
      <c r="L40" s="28">
        <v>10</v>
      </c>
      <c r="M40" s="28">
        <v>10</v>
      </c>
      <c r="N40" s="28">
        <v>10</v>
      </c>
      <c r="O40" s="28">
        <v>10</v>
      </c>
      <c r="P40" s="28">
        <v>10</v>
      </c>
      <c r="Q40" s="28">
        <v>10</v>
      </c>
      <c r="R40" s="28">
        <v>10</v>
      </c>
      <c r="S40" s="28">
        <v>10</v>
      </c>
      <c r="T40" s="28">
        <v>10</v>
      </c>
      <c r="U40" s="28">
        <v>10</v>
      </c>
      <c r="V40" s="28">
        <v>10</v>
      </c>
      <c r="W40" s="28">
        <v>10</v>
      </c>
      <c r="X40" s="28">
        <v>10</v>
      </c>
      <c r="Y40" s="42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</row>
    <row r="41" spans="1:30" ht="16.8">
      <c r="A41" s="58"/>
      <c r="B41" s="58" t="s">
        <v>61</v>
      </c>
      <c r="C41" s="67" t="s">
        <v>103</v>
      </c>
      <c r="D41" s="69"/>
      <c r="E41" s="70" t="s">
        <v>16</v>
      </c>
      <c r="F41" s="71"/>
      <c r="G41" s="28">
        <v>1</v>
      </c>
      <c r="H41" s="28">
        <v>1</v>
      </c>
      <c r="I41" s="28">
        <v>1</v>
      </c>
      <c r="J41" s="28">
        <v>1</v>
      </c>
      <c r="K41" s="28">
        <v>1</v>
      </c>
      <c r="L41" s="28">
        <v>1</v>
      </c>
      <c r="M41" s="28">
        <v>1</v>
      </c>
      <c r="N41" s="28">
        <v>1</v>
      </c>
      <c r="O41" s="28">
        <v>1</v>
      </c>
      <c r="P41" s="28">
        <v>1</v>
      </c>
      <c r="Q41" s="28">
        <v>1</v>
      </c>
      <c r="R41" s="28">
        <v>1</v>
      </c>
      <c r="S41" s="28">
        <v>1</v>
      </c>
      <c r="T41" s="28">
        <v>1</v>
      </c>
      <c r="U41" s="28">
        <v>1</v>
      </c>
      <c r="V41" s="28">
        <v>1</v>
      </c>
      <c r="W41" s="28">
        <v>1</v>
      </c>
      <c r="X41" s="28">
        <v>1</v>
      </c>
      <c r="Y41" s="28">
        <v>1</v>
      </c>
      <c r="Z41" s="42">
        <v>0</v>
      </c>
      <c r="AA41" s="28">
        <v>0</v>
      </c>
      <c r="AB41" s="28">
        <v>0</v>
      </c>
      <c r="AC41" s="28">
        <v>0</v>
      </c>
      <c r="AD41" s="28">
        <v>0</v>
      </c>
    </row>
    <row r="42" spans="1:30" ht="16.8">
      <c r="A42" s="58"/>
      <c r="B42" s="58"/>
      <c r="C42" s="67" t="s">
        <v>104</v>
      </c>
      <c r="D42" s="69"/>
      <c r="E42" s="70" t="s">
        <v>16</v>
      </c>
      <c r="F42" s="71"/>
      <c r="G42" s="28">
        <v>3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1</v>
      </c>
      <c r="R42" s="28">
        <v>1</v>
      </c>
      <c r="S42" s="28">
        <v>1</v>
      </c>
      <c r="T42" s="28">
        <v>1</v>
      </c>
      <c r="U42" s="28">
        <v>1</v>
      </c>
      <c r="V42" s="28">
        <v>1</v>
      </c>
      <c r="W42" s="28">
        <v>1</v>
      </c>
      <c r="X42" s="28">
        <v>1</v>
      </c>
      <c r="Y42" s="28">
        <v>1</v>
      </c>
      <c r="Z42" s="42">
        <v>0</v>
      </c>
      <c r="AA42" s="28">
        <v>0</v>
      </c>
      <c r="AB42" s="28">
        <v>0</v>
      </c>
      <c r="AC42" s="28">
        <v>0</v>
      </c>
      <c r="AD42" s="28">
        <v>0</v>
      </c>
    </row>
    <row r="43" spans="1:30" ht="16.8">
      <c r="A43" s="58"/>
      <c r="B43" s="58"/>
      <c r="C43" s="70"/>
      <c r="D43" s="71"/>
      <c r="E43" s="70"/>
      <c r="F43" s="71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45"/>
      <c r="Z43" s="44">
        <v>2</v>
      </c>
      <c r="AA43" s="28"/>
      <c r="AB43" s="28"/>
      <c r="AC43" s="28"/>
      <c r="AD43" s="28"/>
    </row>
    <row r="44" spans="1:30" ht="16.8">
      <c r="A44" s="58"/>
      <c r="B44" s="58"/>
      <c r="C44" s="67" t="s">
        <v>105</v>
      </c>
      <c r="D44" s="69"/>
      <c r="E44" s="70" t="s">
        <v>19</v>
      </c>
      <c r="F44" s="71"/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1</v>
      </c>
      <c r="W44" s="28">
        <v>1</v>
      </c>
      <c r="X44" s="28">
        <v>1</v>
      </c>
      <c r="Y44" s="28">
        <v>1</v>
      </c>
      <c r="Z44" s="42">
        <v>0</v>
      </c>
      <c r="AA44" s="28">
        <v>0</v>
      </c>
      <c r="AB44" s="28">
        <v>0</v>
      </c>
      <c r="AC44" s="28">
        <v>0</v>
      </c>
      <c r="AD44" s="28">
        <v>0</v>
      </c>
    </row>
    <row r="45" spans="1:30" ht="16.8">
      <c r="A45" s="58"/>
      <c r="B45" s="58" t="s">
        <v>68</v>
      </c>
      <c r="C45" s="67" t="s">
        <v>106</v>
      </c>
      <c r="D45" s="69"/>
      <c r="E45" s="70" t="s">
        <v>70</v>
      </c>
      <c r="F45" s="71"/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28">
        <v>1</v>
      </c>
      <c r="P45" s="28">
        <v>1</v>
      </c>
      <c r="Q45" s="28">
        <v>1</v>
      </c>
      <c r="R45" s="28">
        <v>1</v>
      </c>
      <c r="S45" s="28">
        <v>1</v>
      </c>
      <c r="T45" s="28">
        <v>1</v>
      </c>
      <c r="U45" s="28">
        <v>1</v>
      </c>
      <c r="V45" s="28">
        <v>1</v>
      </c>
      <c r="W45" s="28">
        <v>1</v>
      </c>
      <c r="X45" s="28">
        <v>1</v>
      </c>
      <c r="Y45" s="28">
        <v>1</v>
      </c>
      <c r="Z45" s="28">
        <v>1</v>
      </c>
      <c r="AA45" s="42">
        <v>0</v>
      </c>
      <c r="AB45" s="28">
        <v>0</v>
      </c>
      <c r="AC45" s="28">
        <v>0</v>
      </c>
      <c r="AD45" s="28">
        <v>0</v>
      </c>
    </row>
    <row r="46" spans="1:30" ht="16.8">
      <c r="A46" s="58"/>
      <c r="B46" s="58"/>
      <c r="C46" s="67" t="s">
        <v>107</v>
      </c>
      <c r="D46" s="69"/>
      <c r="E46" s="70" t="s">
        <v>70</v>
      </c>
      <c r="F46" s="71"/>
      <c r="G46" s="28">
        <v>4</v>
      </c>
      <c r="H46" s="28">
        <v>2</v>
      </c>
      <c r="I46" s="28">
        <v>2</v>
      </c>
      <c r="J46" s="28">
        <v>2</v>
      </c>
      <c r="K46" s="28">
        <v>2</v>
      </c>
      <c r="L46" s="28">
        <v>2</v>
      </c>
      <c r="M46" s="28">
        <v>2</v>
      </c>
      <c r="N46" s="28">
        <v>2</v>
      </c>
      <c r="O46" s="28">
        <v>2</v>
      </c>
      <c r="P46" s="28">
        <v>2</v>
      </c>
      <c r="Q46" s="28">
        <v>2</v>
      </c>
      <c r="R46" s="28">
        <v>2</v>
      </c>
      <c r="S46" s="28">
        <v>2</v>
      </c>
      <c r="T46" s="28">
        <v>2</v>
      </c>
      <c r="U46" s="28">
        <v>2</v>
      </c>
      <c r="V46" s="28">
        <v>2</v>
      </c>
      <c r="W46" s="28">
        <v>2</v>
      </c>
      <c r="X46" s="28">
        <v>2</v>
      </c>
      <c r="Y46" s="28">
        <v>2</v>
      </c>
      <c r="Z46" s="28">
        <v>2</v>
      </c>
      <c r="AA46" s="42">
        <v>0</v>
      </c>
      <c r="AB46" s="28">
        <v>0</v>
      </c>
      <c r="AC46" s="28">
        <v>0</v>
      </c>
      <c r="AD46" s="28">
        <v>0</v>
      </c>
    </row>
    <row r="47" spans="1:30" ht="16.8">
      <c r="A47" s="58"/>
      <c r="B47" s="58"/>
      <c r="C47" s="73"/>
      <c r="D47" s="74"/>
      <c r="E47" s="70"/>
      <c r="F47" s="71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45"/>
      <c r="AA47" s="44">
        <v>2</v>
      </c>
      <c r="AB47" s="28"/>
      <c r="AC47" s="28"/>
      <c r="AD47" s="28"/>
    </row>
    <row r="48" spans="1:30" ht="16.8">
      <c r="A48" s="58"/>
      <c r="B48" s="58"/>
      <c r="C48" s="67" t="s">
        <v>108</v>
      </c>
      <c r="D48" s="69"/>
      <c r="E48" s="70" t="s">
        <v>70</v>
      </c>
      <c r="F48" s="71"/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1</v>
      </c>
      <c r="W48" s="28">
        <v>1</v>
      </c>
      <c r="X48" s="28">
        <v>1</v>
      </c>
      <c r="Y48" s="28">
        <v>1</v>
      </c>
      <c r="Z48" s="28">
        <v>1</v>
      </c>
      <c r="AA48" s="42">
        <v>0</v>
      </c>
      <c r="AB48" s="28">
        <v>0</v>
      </c>
      <c r="AC48" s="28">
        <v>0</v>
      </c>
      <c r="AD48" s="28">
        <v>0</v>
      </c>
    </row>
    <row r="49" spans="1:30" ht="16.8">
      <c r="A49" s="58"/>
      <c r="B49" s="58" t="s">
        <v>76</v>
      </c>
      <c r="C49" s="67" t="s">
        <v>109</v>
      </c>
      <c r="D49" s="69"/>
      <c r="E49" s="70" t="s">
        <v>27</v>
      </c>
      <c r="F49" s="71"/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42">
        <v>0</v>
      </c>
      <c r="AD49" s="28">
        <v>0</v>
      </c>
    </row>
    <row r="50" spans="1:30" ht="16.8">
      <c r="A50" s="58"/>
      <c r="B50" s="58"/>
      <c r="C50" s="67" t="s">
        <v>110</v>
      </c>
      <c r="D50" s="69"/>
      <c r="E50" s="70" t="s">
        <v>27</v>
      </c>
      <c r="F50" s="71"/>
      <c r="G50" s="28">
        <v>3</v>
      </c>
      <c r="H50" s="28">
        <v>2</v>
      </c>
      <c r="I50" s="28">
        <v>2</v>
      </c>
      <c r="J50" s="28">
        <v>2</v>
      </c>
      <c r="K50" s="28">
        <v>2</v>
      </c>
      <c r="L50" s="28">
        <v>2</v>
      </c>
      <c r="M50" s="28">
        <v>2</v>
      </c>
      <c r="N50" s="28">
        <v>2</v>
      </c>
      <c r="O50" s="28">
        <v>2</v>
      </c>
      <c r="P50" s="28">
        <v>2</v>
      </c>
      <c r="Q50" s="28">
        <v>2</v>
      </c>
      <c r="R50" s="28">
        <v>2</v>
      </c>
      <c r="S50" s="28">
        <v>2</v>
      </c>
      <c r="T50" s="28">
        <v>2</v>
      </c>
      <c r="U50" s="28">
        <v>2</v>
      </c>
      <c r="V50" s="28">
        <v>2</v>
      </c>
      <c r="W50" s="28">
        <v>2</v>
      </c>
      <c r="X50" s="28">
        <v>2</v>
      </c>
      <c r="Y50" s="28">
        <v>2</v>
      </c>
      <c r="Z50" s="28">
        <v>2</v>
      </c>
      <c r="AA50" s="28">
        <v>2</v>
      </c>
      <c r="AB50" s="28">
        <v>2</v>
      </c>
      <c r="AC50" s="42">
        <v>0</v>
      </c>
      <c r="AD50" s="28">
        <v>0</v>
      </c>
    </row>
    <row r="51" spans="1:30" ht="16.8">
      <c r="A51" s="58"/>
      <c r="B51" s="58"/>
      <c r="C51" s="70"/>
      <c r="D51" s="71"/>
      <c r="E51" s="70"/>
      <c r="F51" s="71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45"/>
      <c r="AC51" s="44">
        <v>1</v>
      </c>
      <c r="AD51" s="28"/>
    </row>
    <row r="52" spans="1:30" ht="16.8">
      <c r="A52" s="58"/>
      <c r="B52" s="58"/>
      <c r="C52" s="67" t="s">
        <v>111</v>
      </c>
      <c r="D52" s="69"/>
      <c r="E52" s="70" t="s">
        <v>27</v>
      </c>
      <c r="F52" s="71"/>
      <c r="G52" s="28">
        <v>2</v>
      </c>
      <c r="H52" s="28">
        <v>2</v>
      </c>
      <c r="I52" s="28">
        <v>2</v>
      </c>
      <c r="J52" s="28">
        <v>2</v>
      </c>
      <c r="K52" s="28">
        <v>2</v>
      </c>
      <c r="L52" s="28">
        <v>2</v>
      </c>
      <c r="M52" s="28">
        <v>2</v>
      </c>
      <c r="N52" s="28">
        <v>2</v>
      </c>
      <c r="O52" s="28">
        <v>2</v>
      </c>
      <c r="P52" s="28">
        <v>2</v>
      </c>
      <c r="Q52" s="28">
        <v>2</v>
      </c>
      <c r="R52" s="28">
        <v>2</v>
      </c>
      <c r="S52" s="28">
        <v>2</v>
      </c>
      <c r="T52" s="28">
        <v>2</v>
      </c>
      <c r="U52" s="28">
        <v>2</v>
      </c>
      <c r="V52" s="28">
        <v>2</v>
      </c>
      <c r="W52" s="28">
        <v>2</v>
      </c>
      <c r="X52" s="28">
        <v>2</v>
      </c>
      <c r="Y52" s="28">
        <v>2</v>
      </c>
      <c r="Z52" s="28">
        <v>2</v>
      </c>
      <c r="AA52" s="28">
        <v>2</v>
      </c>
      <c r="AB52" s="28">
        <v>2</v>
      </c>
      <c r="AC52" s="42">
        <v>0</v>
      </c>
      <c r="AD52" s="28">
        <v>0</v>
      </c>
    </row>
    <row r="53" spans="1:30" ht="16.8">
      <c r="A53" s="58"/>
      <c r="B53" s="58" t="s">
        <v>112</v>
      </c>
      <c r="C53" s="67" t="s">
        <v>113</v>
      </c>
      <c r="D53" s="69"/>
      <c r="E53" s="70" t="s">
        <v>27</v>
      </c>
      <c r="F53" s="71"/>
      <c r="G53" s="28">
        <v>5</v>
      </c>
      <c r="H53" s="28">
        <v>5</v>
      </c>
      <c r="I53" s="28">
        <v>5</v>
      </c>
      <c r="J53" s="28">
        <v>5</v>
      </c>
      <c r="K53" s="28">
        <v>5</v>
      </c>
      <c r="L53" s="28">
        <v>5</v>
      </c>
      <c r="M53" s="28">
        <v>5</v>
      </c>
      <c r="N53" s="28">
        <v>5</v>
      </c>
      <c r="O53" s="28">
        <v>5</v>
      </c>
      <c r="P53" s="28">
        <v>5</v>
      </c>
      <c r="Q53" s="28">
        <v>5</v>
      </c>
      <c r="R53" s="28">
        <v>5</v>
      </c>
      <c r="S53" s="28">
        <v>5</v>
      </c>
      <c r="T53" s="28">
        <v>5</v>
      </c>
      <c r="U53" s="28">
        <v>5</v>
      </c>
      <c r="V53" s="28">
        <v>5</v>
      </c>
      <c r="W53" s="28">
        <v>5</v>
      </c>
      <c r="X53" s="28">
        <v>5</v>
      </c>
      <c r="Y53" s="28">
        <v>5</v>
      </c>
      <c r="Z53" s="28">
        <v>5</v>
      </c>
      <c r="AA53" s="28">
        <v>5</v>
      </c>
      <c r="AB53" s="28">
        <v>5</v>
      </c>
      <c r="AC53" s="28">
        <v>5</v>
      </c>
      <c r="AD53" s="42">
        <v>0</v>
      </c>
    </row>
    <row r="54" spans="1:30" ht="16.8">
      <c r="A54" s="58"/>
      <c r="B54" s="58"/>
      <c r="C54" s="67" t="s">
        <v>114</v>
      </c>
      <c r="D54" s="69"/>
      <c r="E54" s="70" t="s">
        <v>27</v>
      </c>
      <c r="F54" s="71"/>
      <c r="G54" s="28">
        <v>5</v>
      </c>
      <c r="H54" s="28">
        <v>5</v>
      </c>
      <c r="I54" s="28">
        <v>5</v>
      </c>
      <c r="J54" s="28">
        <v>5</v>
      </c>
      <c r="K54" s="28">
        <v>5</v>
      </c>
      <c r="L54" s="28">
        <v>5</v>
      </c>
      <c r="M54" s="28">
        <v>5</v>
      </c>
      <c r="N54" s="28">
        <v>5</v>
      </c>
      <c r="O54" s="28">
        <v>5</v>
      </c>
      <c r="P54" s="28">
        <v>5</v>
      </c>
      <c r="Q54" s="28">
        <v>5</v>
      </c>
      <c r="R54" s="28">
        <v>5</v>
      </c>
      <c r="S54" s="28">
        <v>5</v>
      </c>
      <c r="T54" s="28">
        <v>5</v>
      </c>
      <c r="U54" s="28">
        <v>5</v>
      </c>
      <c r="V54" s="28">
        <v>5</v>
      </c>
      <c r="W54" s="28">
        <v>5</v>
      </c>
      <c r="X54" s="28">
        <v>5</v>
      </c>
      <c r="Y54" s="28">
        <v>5</v>
      </c>
      <c r="Z54" s="28">
        <v>5</v>
      </c>
      <c r="AA54" s="28">
        <v>5</v>
      </c>
      <c r="AB54" s="28">
        <v>5</v>
      </c>
      <c r="AC54" s="28">
        <v>5</v>
      </c>
      <c r="AD54" s="42">
        <v>0</v>
      </c>
    </row>
    <row r="55" spans="1:30" ht="16.8">
      <c r="A55" s="58"/>
      <c r="B55" s="35" t="s">
        <v>21</v>
      </c>
      <c r="C55" s="36"/>
      <c r="D55" s="37"/>
      <c r="E55" s="75" t="s">
        <v>14</v>
      </c>
      <c r="F55" s="76"/>
      <c r="G55" s="70">
        <f>SUM(G16:G54)</f>
        <v>87.75</v>
      </c>
      <c r="H55" s="71"/>
      <c r="I55" s="28">
        <f>SUM(I16:I54)</f>
        <v>87.75</v>
      </c>
      <c r="J55" s="28">
        <f>SUM(J16:J54)</f>
        <v>75.75</v>
      </c>
      <c r="K55" s="28">
        <f>SUM(K16:K54)-K18</f>
        <v>73.75</v>
      </c>
      <c r="L55" s="28">
        <f>SUM(L16:L54)</f>
        <v>71.75</v>
      </c>
      <c r="M55" s="28">
        <f>SUM(M16:M54)</f>
        <v>69</v>
      </c>
      <c r="N55" s="28">
        <f>SUM(N16:N54)</f>
        <v>64</v>
      </c>
      <c r="O55" s="28">
        <f>SUM(O16:O54)-O25</f>
        <v>59</v>
      </c>
      <c r="P55" s="28">
        <f>SUM(P16:P54)</f>
        <v>58</v>
      </c>
      <c r="Q55" s="28">
        <f>SUM(Q16:Q54)</f>
        <v>53</v>
      </c>
      <c r="R55" s="28">
        <f>SUM(R16:R54)-R31</f>
        <v>45</v>
      </c>
      <c r="S55" s="28">
        <f>SUM(S16:S54)-S33</f>
        <v>38</v>
      </c>
      <c r="T55" s="28">
        <f t="shared" ref="T55:AD55" si="0">SUM(T16:T54)</f>
        <v>34</v>
      </c>
      <c r="U55" s="28">
        <f t="shared" si="0"/>
        <v>32</v>
      </c>
      <c r="V55" s="28">
        <f t="shared" si="0"/>
        <v>32</v>
      </c>
      <c r="W55" s="28">
        <f t="shared" si="0"/>
        <v>32</v>
      </c>
      <c r="X55" s="28">
        <f t="shared" si="0"/>
        <v>32</v>
      </c>
      <c r="Y55" s="28">
        <f t="shared" si="0"/>
        <v>22</v>
      </c>
      <c r="Z55" s="28">
        <f t="shared" si="0"/>
        <v>21</v>
      </c>
      <c r="AA55" s="28">
        <f t="shared" si="0"/>
        <v>17</v>
      </c>
      <c r="AB55" s="28">
        <f t="shared" si="0"/>
        <v>15</v>
      </c>
      <c r="AC55" s="28">
        <f t="shared" si="0"/>
        <v>11</v>
      </c>
      <c r="AD55" s="28">
        <f t="shared" si="0"/>
        <v>0</v>
      </c>
    </row>
    <row r="56" spans="1:30" ht="16.8">
      <c r="A56" s="58"/>
      <c r="B56" s="38"/>
      <c r="C56" s="39"/>
      <c r="D56" s="40"/>
      <c r="E56" s="75" t="s">
        <v>15</v>
      </c>
      <c r="F56" s="76"/>
      <c r="G56" s="70">
        <f>SUM(H16:H54)</f>
        <v>87.75</v>
      </c>
      <c r="H56" s="71"/>
      <c r="I56" s="28">
        <f>SUM(I16:I54)</f>
        <v>87.75</v>
      </c>
      <c r="J56" s="28">
        <f>SUM(J16:J54)+K18</f>
        <v>77.75</v>
      </c>
      <c r="K56" s="28">
        <f>SUM(K16:K54)-K18</f>
        <v>73.75</v>
      </c>
      <c r="L56" s="28">
        <f>SUM(L16:L54)-L20</f>
        <v>69.75</v>
      </c>
      <c r="M56" s="28">
        <f>SUM(M16:M54)</f>
        <v>69</v>
      </c>
      <c r="N56" s="28">
        <f>SUM(N16:N54)+O25</f>
        <v>69</v>
      </c>
      <c r="O56" s="28">
        <f>SUM(O16:O54)-O25</f>
        <v>59</v>
      </c>
      <c r="P56" s="28">
        <f>SUM(P16:P54)-P28</f>
        <v>56</v>
      </c>
      <c r="Q56" s="28">
        <f>SUM(Q16:Q54)+R31</f>
        <v>56</v>
      </c>
      <c r="R56" s="28">
        <f>SUM(R16:R54)-R31</f>
        <v>45</v>
      </c>
      <c r="S56" s="28">
        <f>SUM(S16:S54)-S33</f>
        <v>38</v>
      </c>
      <c r="T56" s="28">
        <f>SUM(T16:T54)-T37</f>
        <v>32</v>
      </c>
      <c r="U56" s="28">
        <f>SUM(U16:U54)</f>
        <v>32</v>
      </c>
      <c r="V56" s="28">
        <f>SUM(V16:V54)</f>
        <v>32</v>
      </c>
      <c r="W56" s="28">
        <f>SUM(W16:W54)</f>
        <v>32</v>
      </c>
      <c r="X56" s="28">
        <f>SUM(X16:X54)</f>
        <v>32</v>
      </c>
      <c r="Y56" s="28">
        <f>SUM(Y16:Y54)</f>
        <v>22</v>
      </c>
      <c r="Z56" s="28">
        <f>SUM(Z16:Z54)-Z43</f>
        <v>19</v>
      </c>
      <c r="AA56" s="28">
        <f>SUM(AA16:AA54)+Z57-AA47</f>
        <v>15</v>
      </c>
      <c r="AB56" s="28">
        <f>SUM(AB16:AB54)</f>
        <v>15</v>
      </c>
      <c r="AC56" s="28">
        <f>SUM(AC16:AC54)</f>
        <v>11</v>
      </c>
      <c r="AD56" s="28">
        <f>SUM(AD16:AD54)</f>
        <v>0</v>
      </c>
    </row>
    <row r="77" spans="3:4">
      <c r="C77" s="77"/>
      <c r="D77" s="77"/>
    </row>
  </sheetData>
  <mergeCells count="97">
    <mergeCell ref="C77:D77"/>
    <mergeCell ref="A16:A56"/>
    <mergeCell ref="B21:B25"/>
    <mergeCell ref="B26:B31"/>
    <mergeCell ref="B32:B40"/>
    <mergeCell ref="B41:B44"/>
    <mergeCell ref="B45:B48"/>
    <mergeCell ref="B49:B52"/>
    <mergeCell ref="B53:B54"/>
    <mergeCell ref="C54:D54"/>
    <mergeCell ref="E54:F54"/>
    <mergeCell ref="E55:F55"/>
    <mergeCell ref="G55:H55"/>
    <mergeCell ref="E56:F56"/>
    <mergeCell ref="G56:H56"/>
    <mergeCell ref="C51:D51"/>
    <mergeCell ref="E51:F51"/>
    <mergeCell ref="C52:D52"/>
    <mergeCell ref="E52:F52"/>
    <mergeCell ref="C53:D53"/>
    <mergeCell ref="E53:F53"/>
    <mergeCell ref="C48:D48"/>
    <mergeCell ref="E48:F48"/>
    <mergeCell ref="C49:D49"/>
    <mergeCell ref="E49:F49"/>
    <mergeCell ref="C50:D50"/>
    <mergeCell ref="E50:F50"/>
    <mergeCell ref="C45:D45"/>
    <mergeCell ref="E45:F45"/>
    <mergeCell ref="C46:D46"/>
    <mergeCell ref="E46:F46"/>
    <mergeCell ref="C47:D47"/>
    <mergeCell ref="E47:F47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C36:D36"/>
    <mergeCell ref="E36:F36"/>
    <mergeCell ref="C37:D37"/>
    <mergeCell ref="E37:F37"/>
    <mergeCell ref="C38:D38"/>
    <mergeCell ref="E38:F38"/>
    <mergeCell ref="C32:D32"/>
    <mergeCell ref="E32:F32"/>
    <mergeCell ref="C34:D34"/>
    <mergeCell ref="E34:F34"/>
    <mergeCell ref="C35:D35"/>
    <mergeCell ref="E35:F35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B20:D20"/>
    <mergeCell ref="E20:F20"/>
    <mergeCell ref="C21:D21"/>
    <mergeCell ref="E21:F21"/>
    <mergeCell ref="C22:D22"/>
    <mergeCell ref="E22:F22"/>
    <mergeCell ref="B17:D17"/>
    <mergeCell ref="E17:F17"/>
    <mergeCell ref="B18:D18"/>
    <mergeCell ref="E18:F18"/>
    <mergeCell ref="B19:D19"/>
    <mergeCell ref="E19:F19"/>
    <mergeCell ref="B13:C13"/>
    <mergeCell ref="C15:D15"/>
    <mergeCell ref="E15:F15"/>
    <mergeCell ref="B16:D16"/>
    <mergeCell ref="E16:F16"/>
    <mergeCell ref="A1:B1"/>
    <mergeCell ref="A2:B2"/>
    <mergeCell ref="A3:B3"/>
    <mergeCell ref="A4:B4"/>
    <mergeCell ref="B6:E6"/>
  </mergeCells>
  <pageMargins left="0.7" right="0.7" top="0.75" bottom="0.75" header="0.3" footer="0.3"/>
  <pageSetup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F10" sqref="F10"/>
    </sheetView>
  </sheetViews>
  <sheetFormatPr defaultColWidth="9" defaultRowHeight="14.4"/>
  <cols>
    <col min="2" max="2" width="10" customWidth="1"/>
    <col min="3" max="3" width="10.88671875" customWidth="1"/>
    <col min="4" max="4" width="10" customWidth="1"/>
    <col min="5" max="5" width="14.44140625" customWidth="1"/>
    <col min="6" max="6" width="10" customWidth="1"/>
    <col min="7" max="7" width="12.21875" customWidth="1"/>
    <col min="8" max="8" width="12" customWidth="1"/>
    <col min="9" max="9" width="13.21875" customWidth="1"/>
    <col min="10" max="10" width="10" customWidth="1"/>
    <col min="11" max="11" width="16.33203125" customWidth="1"/>
  </cols>
  <sheetData>
    <row r="1" spans="1:11" ht="16.8">
      <c r="A1" s="78" t="s">
        <v>115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16.8">
      <c r="A2" s="85"/>
      <c r="B2" s="81" t="s">
        <v>16</v>
      </c>
      <c r="C2" s="81"/>
      <c r="D2" s="81" t="s">
        <v>17</v>
      </c>
      <c r="E2" s="81"/>
      <c r="F2" s="81" t="s">
        <v>18</v>
      </c>
      <c r="G2" s="81"/>
      <c r="H2" s="81" t="s">
        <v>19</v>
      </c>
      <c r="I2" s="81"/>
      <c r="J2" s="81" t="s">
        <v>20</v>
      </c>
      <c r="K2" s="82"/>
    </row>
    <row r="3" spans="1:11" ht="16.8">
      <c r="A3" s="85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0" t="s">
        <v>15</v>
      </c>
    </row>
    <row r="4" spans="1:11" ht="16.8">
      <c r="A4" s="2" t="s">
        <v>4</v>
      </c>
      <c r="B4" s="3">
        <f ca="1">'Sprint 1'!$D$8</f>
        <v>17.100000000000001</v>
      </c>
      <c r="C4" s="3">
        <f ca="1">'Sprint 1'!$E$8</f>
        <v>18.5</v>
      </c>
      <c r="D4" s="3">
        <f ca="1">'Sprint 1'!$D$9</f>
        <v>31.1</v>
      </c>
      <c r="E4" s="3">
        <f ca="1">'Sprint 1'!$E$9</f>
        <v>32</v>
      </c>
      <c r="F4" s="3">
        <f ca="1">'Sprint 1'!$D$10</f>
        <v>18.600000000000001</v>
      </c>
      <c r="G4" s="3">
        <f ca="1">'Sprint 1'!$E$10</f>
        <v>20</v>
      </c>
      <c r="H4" s="3">
        <f ca="1">'Sprint 1'!$D$11</f>
        <v>33.1</v>
      </c>
      <c r="I4" s="3">
        <f ca="1">'Sprint 1'!$E$11</f>
        <v>32</v>
      </c>
      <c r="J4" s="3">
        <f ca="1">'Sprint 1'!$D$12</f>
        <v>15.1</v>
      </c>
      <c r="K4" s="3">
        <f ca="1">'Sprint 1'!$E$12</f>
        <v>17.5</v>
      </c>
    </row>
    <row r="5" spans="1:11" ht="16.8">
      <c r="A5" s="2" t="s">
        <v>86</v>
      </c>
      <c r="B5" s="3">
        <f ca="1">'Sprint 2'!$D$8</f>
        <v>15.35</v>
      </c>
      <c r="C5" s="3">
        <f ca="1">'Sprint 2'!$E$8</f>
        <v>14.75</v>
      </c>
      <c r="D5" s="3">
        <f ca="1">'Sprint 2'!$D$9</f>
        <v>19.600000000000001</v>
      </c>
      <c r="E5" s="3">
        <f ca="1">'Sprint 2'!$E$9</f>
        <v>21</v>
      </c>
      <c r="F5" s="3">
        <f ca="1">'Sprint 2'!$D$10</f>
        <v>17.600000000000001</v>
      </c>
      <c r="G5" s="3">
        <f ca="1">'Sprint 2'!$E$10</f>
        <v>17</v>
      </c>
      <c r="H5" s="3">
        <f ca="1">'Sprint 2'!$D$11</f>
        <v>21.6</v>
      </c>
      <c r="I5" s="3">
        <f ca="1">'Sprint 2'!$E$11</f>
        <v>20</v>
      </c>
      <c r="J5" s="3">
        <f ca="1">'Sprint 2'!$D$12</f>
        <v>13.6</v>
      </c>
      <c r="K5" s="3">
        <f ca="1">'Sprint 2'!$E$12</f>
        <v>15</v>
      </c>
    </row>
    <row r="6" spans="1:11" ht="16.8">
      <c r="A6" s="4" t="s">
        <v>21</v>
      </c>
      <c r="B6" s="5">
        <f t="shared" ref="B6:K6" ca="1" si="0">SUM(B4:B5)</f>
        <v>32.450000000000003</v>
      </c>
      <c r="C6" s="5">
        <f t="shared" ca="1" si="0"/>
        <v>33.25</v>
      </c>
      <c r="D6" s="5">
        <f t="shared" ca="1" si="0"/>
        <v>50.7</v>
      </c>
      <c r="E6" s="5">
        <f t="shared" ca="1" si="0"/>
        <v>53</v>
      </c>
      <c r="F6" s="5">
        <f t="shared" ca="1" si="0"/>
        <v>36.200000000000003</v>
      </c>
      <c r="G6" s="5">
        <f t="shared" ca="1" si="0"/>
        <v>37</v>
      </c>
      <c r="H6" s="5">
        <f t="shared" ca="1" si="0"/>
        <v>54.7</v>
      </c>
      <c r="I6" s="5">
        <f t="shared" ca="1" si="0"/>
        <v>52</v>
      </c>
      <c r="J6" s="5">
        <f t="shared" ca="1" si="0"/>
        <v>28.7</v>
      </c>
      <c r="K6" s="5">
        <f t="shared" ca="1" si="0"/>
        <v>32.5</v>
      </c>
    </row>
    <row r="9" spans="1:11" ht="16.8">
      <c r="E9" s="83" t="s">
        <v>116</v>
      </c>
      <c r="F9" s="84"/>
    </row>
    <row r="10" spans="1:11" ht="16.8">
      <c r="E10" s="6" t="s">
        <v>14</v>
      </c>
      <c r="F10" s="7">
        <f ca="1">SUMIF($B$3:$K$3,"Thực tế",$B$6:$K$6)</f>
        <v>202.75</v>
      </c>
    </row>
    <row r="11" spans="1:11" ht="16.8">
      <c r="E11" s="8" t="s">
        <v>15</v>
      </c>
      <c r="F11" s="9">
        <f ca="1">SUMIF($B$3:$K$3,"Ước tính",$B$6:$K$6)</f>
        <v>207.75</v>
      </c>
    </row>
  </sheetData>
  <mergeCells count="8">
    <mergeCell ref="E9:F9"/>
    <mergeCell ref="A2:A3"/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2021-04-23T08:05:00Z</dcterms:created>
  <dcterms:modified xsi:type="dcterms:W3CDTF">2024-12-19T17:07:41Z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E17D47429851464195B0EDCA95B39D46_12</vt:lpwstr>
  </property>
  <property fmtid="{D5CDD505-2E9C-101B-9397-08002B2CF9AE}" pid="3" name="KSOProductBuildVer">
    <vt:lpwstr>1033-12.2.0.19307</vt:lpwstr>
  </property>
</Properties>
</file>