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iduNetdiskWorkspace\ABC\oBABC\提交资料\代码\test-oBABC-UFLP\allUFLPResult\"/>
    </mc:Choice>
  </mc:AlternateContent>
  <xr:revisionPtr revIDLastSave="0" documentId="13_ncr:1_{D8FFCBE7-BC97-4241-A0FF-32022C697013}" xr6:coauthVersionLast="47" xr6:coauthVersionMax="47" xr10:uidLastSave="{00000000-0000-0000-0000-000000000000}"/>
  <bookViews>
    <workbookView xWindow="-120" yWindow="-120" windowWidth="29040" windowHeight="15720" activeTab="3" xr2:uid="{A96777F3-6A83-4E62-BC65-EA1C9396EC06}"/>
  </bookViews>
  <sheets>
    <sheet name="UFLP" sheetId="6" r:id="rId1"/>
    <sheet name="UFLP-RAW" sheetId="23" r:id="rId2"/>
    <sheet name="UFLP-Result00" sheetId="19" r:id="rId3"/>
    <sheet name="UFLP-Result01" sheetId="16" r:id="rId4"/>
    <sheet name="MinIter" sheetId="22" r:id="rId5"/>
    <sheet name="UFLP-Small&amp;Medium" sheetId="21" r:id="rId6"/>
    <sheet name="UFLP-LargeScale" sheetId="18" r:id="rId7"/>
    <sheet name="UFLP-ExtraLargeScale" sheetId="20" r:id="rId8"/>
    <sheet name="notUpdate" sheetId="9" r:id="rId9"/>
    <sheet name="parameter" sheetId="11" r:id="rId10"/>
    <sheet name="notUpdateAnlysis" sheetId="12" r:id="rId11"/>
  </sheets>
  <definedNames>
    <definedName name="_xlnm._FilterDatabase" localSheetId="4" hidden="1">MinIter!$A$2:$A$242</definedName>
    <definedName name="_xlnm._FilterDatabase" localSheetId="7" hidden="1">'UFLP-ExtraLargeScale'!$A$3:$AI$93</definedName>
    <definedName name="_xlnm._FilterDatabase" localSheetId="6" hidden="1">'UFLP-LargeScale'!$A$3:$M$27</definedName>
    <definedName name="_xlnm._FilterDatabase" localSheetId="2" hidden="1">'UFLP-Result00'!#REF!</definedName>
    <definedName name="_xlnm._FilterDatabase" localSheetId="3" hidden="1">'UFLP-Result01'!$B$1:$AE$91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0" l="1"/>
  <c r="D2" i="20"/>
  <c r="E2" i="20"/>
  <c r="F2" i="20"/>
  <c r="G2" i="20"/>
  <c r="B2" i="20"/>
  <c r="B39" i="18"/>
  <c r="C39" i="18"/>
  <c r="D39" i="18"/>
  <c r="E39" i="18"/>
  <c r="F39" i="18"/>
  <c r="G39" i="18"/>
  <c r="B40" i="18"/>
  <c r="C40" i="18"/>
  <c r="D40" i="18"/>
  <c r="E40" i="18"/>
  <c r="F40" i="18"/>
  <c r="G40" i="18"/>
  <c r="B41" i="18"/>
  <c r="C41" i="18"/>
  <c r="D41" i="18"/>
  <c r="E41" i="18"/>
  <c r="F41" i="18"/>
  <c r="G41" i="18"/>
  <c r="B42" i="18"/>
  <c r="C42" i="18"/>
  <c r="D42" i="18"/>
  <c r="E42" i="18"/>
  <c r="F42" i="18"/>
  <c r="G42" i="18"/>
  <c r="C38" i="18"/>
  <c r="D38" i="18"/>
  <c r="E38" i="18"/>
  <c r="F38" i="18"/>
  <c r="G38" i="18"/>
  <c r="B38" i="18"/>
  <c r="C36" i="18"/>
  <c r="D36" i="18"/>
  <c r="E36" i="18"/>
  <c r="F36" i="18"/>
  <c r="G36" i="18"/>
  <c r="B36" i="18"/>
  <c r="G32" i="18"/>
  <c r="G34" i="18"/>
  <c r="G31" i="18"/>
  <c r="G33" i="18"/>
  <c r="F31" i="18"/>
  <c r="F32" i="18"/>
  <c r="F33" i="18"/>
  <c r="F34" i="18"/>
  <c r="E31" i="18"/>
  <c r="E32" i="18"/>
  <c r="E33" i="18"/>
  <c r="E34" i="18"/>
  <c r="D31" i="18"/>
  <c r="D35" i="18" s="1"/>
  <c r="D32" i="18"/>
  <c r="D33" i="18"/>
  <c r="D34" i="18"/>
  <c r="C31" i="18"/>
  <c r="C32" i="18"/>
  <c r="C33" i="18"/>
  <c r="C34" i="18"/>
  <c r="B31" i="18"/>
  <c r="B32" i="18"/>
  <c r="B33" i="18"/>
  <c r="B34" i="18"/>
  <c r="X91" i="16"/>
  <c r="X2" i="16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F21" i="9"/>
  <c r="G21" i="9"/>
  <c r="H21" i="9"/>
  <c r="I21" i="9"/>
  <c r="F22" i="9"/>
  <c r="G22" i="9"/>
  <c r="H22" i="9"/>
  <c r="I22" i="9"/>
  <c r="F23" i="9"/>
  <c r="G23" i="9"/>
  <c r="H23" i="9"/>
  <c r="I23" i="9"/>
  <c r="F24" i="9"/>
  <c r="G24" i="9"/>
  <c r="H24" i="9"/>
  <c r="I24" i="9"/>
  <c r="F25" i="9"/>
  <c r="G25" i="9"/>
  <c r="H25" i="9"/>
  <c r="I25" i="9"/>
  <c r="F26" i="9"/>
  <c r="G26" i="9"/>
  <c r="H26" i="9"/>
  <c r="I26" i="9"/>
  <c r="F27" i="9"/>
  <c r="G27" i="9"/>
  <c r="H27" i="9"/>
  <c r="I27" i="9"/>
  <c r="F28" i="9"/>
  <c r="G28" i="9"/>
  <c r="H28" i="9"/>
  <c r="I28" i="9"/>
  <c r="F29" i="9"/>
  <c r="G29" i="9"/>
  <c r="H29" i="9"/>
  <c r="I29" i="9"/>
  <c r="F30" i="9"/>
  <c r="G30" i="9"/>
  <c r="H30" i="9"/>
  <c r="I30" i="9"/>
  <c r="F31" i="9"/>
  <c r="G31" i="9"/>
  <c r="H31" i="9"/>
  <c r="I31" i="9"/>
  <c r="F32" i="9"/>
  <c r="G32" i="9"/>
  <c r="H32" i="9"/>
  <c r="I32" i="9"/>
  <c r="F33" i="9"/>
  <c r="G33" i="9"/>
  <c r="H33" i="9"/>
  <c r="I33" i="9"/>
  <c r="F34" i="9"/>
  <c r="G34" i="9"/>
  <c r="H34" i="9"/>
  <c r="I34" i="9"/>
  <c r="F20" i="9"/>
  <c r="G20" i="9"/>
  <c r="H20" i="9"/>
  <c r="I20" i="9"/>
  <c r="J3" i="22"/>
  <c r="K3" i="22"/>
  <c r="L3" i="22"/>
  <c r="I3" i="22"/>
  <c r="C243" i="22"/>
  <c r="D243" i="22"/>
  <c r="E243" i="22"/>
  <c r="F243" i="22"/>
  <c r="G243" i="22"/>
  <c r="B243" i="22"/>
  <c r="C35" i="18"/>
  <c r="AF6" i="16" l="1"/>
  <c r="AF5" i="16"/>
  <c r="AF4" i="16"/>
  <c r="AF3" i="16"/>
  <c r="AF2" i="16"/>
  <c r="G35" i="18"/>
  <c r="B35" i="18"/>
  <c r="F35" i="18"/>
  <c r="E35" i="18"/>
  <c r="AF7" i="16"/>
  <c r="T15" i="16"/>
  <c r="Q87" i="16"/>
  <c r="R87" i="16"/>
  <c r="S87" i="16"/>
  <c r="T87" i="16"/>
  <c r="U87" i="16"/>
  <c r="V87" i="16"/>
  <c r="W87" i="16"/>
  <c r="Q88" i="16"/>
  <c r="R88" i="16"/>
  <c r="S88" i="16"/>
  <c r="T88" i="16"/>
  <c r="U88" i="16"/>
  <c r="V88" i="16"/>
  <c r="W88" i="16"/>
  <c r="Q89" i="16"/>
  <c r="R89" i="16"/>
  <c r="S89" i="16"/>
  <c r="T89" i="16"/>
  <c r="U89" i="16"/>
  <c r="V89" i="16"/>
  <c r="W89" i="16"/>
  <c r="Q90" i="16"/>
  <c r="R90" i="16"/>
  <c r="S90" i="16"/>
  <c r="T90" i="16"/>
  <c r="U90" i="16"/>
  <c r="V90" i="16"/>
  <c r="W90" i="16"/>
  <c r="Q91" i="16"/>
  <c r="R91" i="16"/>
  <c r="S91" i="16"/>
  <c r="T91" i="16"/>
  <c r="U91" i="16"/>
  <c r="V91" i="16"/>
  <c r="W91" i="16"/>
  <c r="V86" i="16"/>
  <c r="R86" i="16"/>
  <c r="S86" i="16"/>
  <c r="T86" i="16"/>
  <c r="U86" i="16"/>
  <c r="W86" i="16"/>
  <c r="Q86" i="16"/>
  <c r="Q81" i="16"/>
  <c r="R81" i="16"/>
  <c r="S81" i="16"/>
  <c r="T81" i="16"/>
  <c r="U81" i="16"/>
  <c r="V81" i="16"/>
  <c r="W81" i="16"/>
  <c r="Q82" i="16"/>
  <c r="R82" i="16"/>
  <c r="S82" i="16"/>
  <c r="T82" i="16"/>
  <c r="U82" i="16"/>
  <c r="V82" i="16"/>
  <c r="W82" i="16"/>
  <c r="Q83" i="16"/>
  <c r="R83" i="16"/>
  <c r="S83" i="16"/>
  <c r="T83" i="16"/>
  <c r="U83" i="16"/>
  <c r="V83" i="16"/>
  <c r="W83" i="16"/>
  <c r="Q84" i="16"/>
  <c r="R84" i="16"/>
  <c r="S84" i="16"/>
  <c r="T84" i="16"/>
  <c r="U84" i="16"/>
  <c r="V84" i="16"/>
  <c r="W84" i="16"/>
  <c r="Q85" i="16"/>
  <c r="R85" i="16"/>
  <c r="S85" i="16"/>
  <c r="T85" i="16"/>
  <c r="U85" i="16"/>
  <c r="V85" i="16"/>
  <c r="W85" i="16"/>
  <c r="V80" i="16"/>
  <c r="R80" i="16"/>
  <c r="S80" i="16"/>
  <c r="T80" i="16"/>
  <c r="U80" i="16"/>
  <c r="W80" i="16"/>
  <c r="Q80" i="16"/>
  <c r="Q75" i="16"/>
  <c r="R75" i="16"/>
  <c r="S75" i="16"/>
  <c r="T75" i="16"/>
  <c r="U75" i="16"/>
  <c r="V75" i="16"/>
  <c r="W75" i="16"/>
  <c r="Q76" i="16"/>
  <c r="R76" i="16"/>
  <c r="S76" i="16"/>
  <c r="T76" i="16"/>
  <c r="U76" i="16"/>
  <c r="V76" i="16"/>
  <c r="W76" i="16"/>
  <c r="Q77" i="16"/>
  <c r="R77" i="16"/>
  <c r="S77" i="16"/>
  <c r="T77" i="16"/>
  <c r="U77" i="16"/>
  <c r="V77" i="16"/>
  <c r="W77" i="16"/>
  <c r="Q78" i="16"/>
  <c r="R78" i="16"/>
  <c r="S78" i="16"/>
  <c r="T78" i="16"/>
  <c r="U78" i="16"/>
  <c r="V78" i="16"/>
  <c r="W78" i="16"/>
  <c r="Q79" i="16"/>
  <c r="R79" i="16"/>
  <c r="S79" i="16"/>
  <c r="T79" i="16"/>
  <c r="U79" i="16"/>
  <c r="V79" i="16"/>
  <c r="W79" i="16"/>
  <c r="V74" i="16"/>
  <c r="R74" i="16"/>
  <c r="S74" i="16"/>
  <c r="T74" i="16"/>
  <c r="U74" i="16"/>
  <c r="W74" i="16"/>
  <c r="Q74" i="16"/>
  <c r="Q69" i="16"/>
  <c r="R69" i="16"/>
  <c r="S69" i="16"/>
  <c r="T69" i="16"/>
  <c r="U69" i="16"/>
  <c r="V69" i="16"/>
  <c r="W69" i="16"/>
  <c r="Q70" i="16"/>
  <c r="R70" i="16"/>
  <c r="S70" i="16"/>
  <c r="T70" i="16"/>
  <c r="U70" i="16"/>
  <c r="V70" i="16"/>
  <c r="W70" i="16"/>
  <c r="Q71" i="16"/>
  <c r="R71" i="16"/>
  <c r="S71" i="16"/>
  <c r="T71" i="16"/>
  <c r="U71" i="16"/>
  <c r="V71" i="16"/>
  <c r="W71" i="16"/>
  <c r="Q72" i="16"/>
  <c r="R72" i="16"/>
  <c r="S72" i="16"/>
  <c r="T72" i="16"/>
  <c r="U72" i="16"/>
  <c r="V72" i="16"/>
  <c r="W72" i="16"/>
  <c r="Q73" i="16"/>
  <c r="R73" i="16"/>
  <c r="S73" i="16"/>
  <c r="T73" i="16"/>
  <c r="U73" i="16"/>
  <c r="V73" i="16"/>
  <c r="W73" i="16"/>
  <c r="V68" i="16"/>
  <c r="R68" i="16"/>
  <c r="S68" i="16"/>
  <c r="T68" i="16"/>
  <c r="U68" i="16"/>
  <c r="W68" i="16"/>
  <c r="Q68" i="16"/>
  <c r="Q63" i="16"/>
  <c r="R63" i="16"/>
  <c r="S63" i="16"/>
  <c r="T63" i="16"/>
  <c r="U63" i="16"/>
  <c r="V63" i="16"/>
  <c r="W63" i="16"/>
  <c r="Q64" i="16"/>
  <c r="R64" i="16"/>
  <c r="S64" i="16"/>
  <c r="T64" i="16"/>
  <c r="U64" i="16"/>
  <c r="V64" i="16"/>
  <c r="W64" i="16"/>
  <c r="Q65" i="16"/>
  <c r="R65" i="16"/>
  <c r="S65" i="16"/>
  <c r="T65" i="16"/>
  <c r="U65" i="16"/>
  <c r="V65" i="16"/>
  <c r="W65" i="16"/>
  <c r="Q66" i="16"/>
  <c r="R66" i="16"/>
  <c r="S66" i="16"/>
  <c r="T66" i="16"/>
  <c r="U66" i="16"/>
  <c r="V66" i="16"/>
  <c r="W66" i="16"/>
  <c r="Q67" i="16"/>
  <c r="R67" i="16"/>
  <c r="S67" i="16"/>
  <c r="T67" i="16"/>
  <c r="U67" i="16"/>
  <c r="V67" i="16"/>
  <c r="W67" i="16"/>
  <c r="V62" i="16"/>
  <c r="R62" i="16"/>
  <c r="S62" i="16"/>
  <c r="T62" i="16"/>
  <c r="U62" i="16"/>
  <c r="W62" i="16"/>
  <c r="Q62" i="16"/>
  <c r="Q57" i="16"/>
  <c r="R57" i="16"/>
  <c r="S57" i="16"/>
  <c r="T57" i="16"/>
  <c r="U57" i="16"/>
  <c r="V57" i="16"/>
  <c r="W57" i="16"/>
  <c r="Q58" i="16"/>
  <c r="R58" i="16"/>
  <c r="S58" i="16"/>
  <c r="T58" i="16"/>
  <c r="U58" i="16"/>
  <c r="V58" i="16"/>
  <c r="W58" i="16"/>
  <c r="Q59" i="16"/>
  <c r="R59" i="16"/>
  <c r="S59" i="16"/>
  <c r="T59" i="16"/>
  <c r="U59" i="16"/>
  <c r="V59" i="16"/>
  <c r="W59" i="16"/>
  <c r="Q60" i="16"/>
  <c r="R60" i="16"/>
  <c r="S60" i="16"/>
  <c r="T60" i="16"/>
  <c r="U60" i="16"/>
  <c r="V60" i="16"/>
  <c r="W60" i="16"/>
  <c r="Q61" i="16"/>
  <c r="R61" i="16"/>
  <c r="S61" i="16"/>
  <c r="T61" i="16"/>
  <c r="U61" i="16"/>
  <c r="V61" i="16"/>
  <c r="W61" i="16"/>
  <c r="V56" i="16"/>
  <c r="R56" i="16"/>
  <c r="S56" i="16"/>
  <c r="T56" i="16"/>
  <c r="U56" i="16"/>
  <c r="W56" i="16"/>
  <c r="Q56" i="16"/>
  <c r="Q51" i="16"/>
  <c r="R51" i="16"/>
  <c r="S51" i="16"/>
  <c r="T51" i="16"/>
  <c r="U51" i="16"/>
  <c r="V51" i="16"/>
  <c r="W51" i="16"/>
  <c r="Q52" i="16"/>
  <c r="R52" i="16"/>
  <c r="S52" i="16"/>
  <c r="T52" i="16"/>
  <c r="U52" i="16"/>
  <c r="V52" i="16"/>
  <c r="W52" i="16"/>
  <c r="Q53" i="16"/>
  <c r="R53" i="16"/>
  <c r="S53" i="16"/>
  <c r="T53" i="16"/>
  <c r="U53" i="16"/>
  <c r="V53" i="16"/>
  <c r="W53" i="16"/>
  <c r="Q54" i="16"/>
  <c r="R54" i="16"/>
  <c r="S54" i="16"/>
  <c r="T54" i="16"/>
  <c r="U54" i="16"/>
  <c r="V54" i="16"/>
  <c r="W54" i="16"/>
  <c r="Q55" i="16"/>
  <c r="R55" i="16"/>
  <c r="S55" i="16"/>
  <c r="T55" i="16"/>
  <c r="U55" i="16"/>
  <c r="V55" i="16"/>
  <c r="W55" i="16"/>
  <c r="V50" i="16"/>
  <c r="R50" i="16"/>
  <c r="S50" i="16"/>
  <c r="T50" i="16"/>
  <c r="U50" i="16"/>
  <c r="W50" i="16"/>
  <c r="Q50" i="16"/>
  <c r="Q45" i="16"/>
  <c r="R45" i="16"/>
  <c r="S45" i="16"/>
  <c r="T45" i="16"/>
  <c r="U45" i="16"/>
  <c r="V45" i="16"/>
  <c r="W45" i="16"/>
  <c r="Q46" i="16"/>
  <c r="R46" i="16"/>
  <c r="S46" i="16"/>
  <c r="T46" i="16"/>
  <c r="U46" i="16"/>
  <c r="V46" i="16"/>
  <c r="W46" i="16"/>
  <c r="Q47" i="16"/>
  <c r="R47" i="16"/>
  <c r="S47" i="16"/>
  <c r="T47" i="16"/>
  <c r="U47" i="16"/>
  <c r="V47" i="16"/>
  <c r="W47" i="16"/>
  <c r="Q48" i="16"/>
  <c r="R48" i="16"/>
  <c r="S48" i="16"/>
  <c r="T48" i="16"/>
  <c r="U48" i="16"/>
  <c r="V48" i="16"/>
  <c r="W48" i="16"/>
  <c r="Q49" i="16"/>
  <c r="R49" i="16"/>
  <c r="S49" i="16"/>
  <c r="T49" i="16"/>
  <c r="U49" i="16"/>
  <c r="V49" i="16"/>
  <c r="W49" i="16"/>
  <c r="V44" i="16"/>
  <c r="R44" i="16"/>
  <c r="S44" i="16"/>
  <c r="T44" i="16"/>
  <c r="U44" i="16"/>
  <c r="W44" i="16"/>
  <c r="Q44" i="16"/>
  <c r="Q39" i="16"/>
  <c r="R39" i="16"/>
  <c r="S39" i="16"/>
  <c r="T39" i="16"/>
  <c r="U39" i="16"/>
  <c r="V39" i="16"/>
  <c r="W39" i="16"/>
  <c r="Q40" i="16"/>
  <c r="R40" i="16"/>
  <c r="S40" i="16"/>
  <c r="T40" i="16"/>
  <c r="U40" i="16"/>
  <c r="V40" i="16"/>
  <c r="W40" i="16"/>
  <c r="Q41" i="16"/>
  <c r="R41" i="16"/>
  <c r="S41" i="16"/>
  <c r="T41" i="16"/>
  <c r="U41" i="16"/>
  <c r="V41" i="16"/>
  <c r="W41" i="16"/>
  <c r="Q42" i="16"/>
  <c r="R42" i="16"/>
  <c r="S42" i="16"/>
  <c r="T42" i="16"/>
  <c r="U42" i="16"/>
  <c r="V42" i="16"/>
  <c r="W42" i="16"/>
  <c r="Q43" i="16"/>
  <c r="R43" i="16"/>
  <c r="S43" i="16"/>
  <c r="T43" i="16"/>
  <c r="U43" i="16"/>
  <c r="V43" i="16"/>
  <c r="W43" i="16"/>
  <c r="V38" i="16"/>
  <c r="V33" i="16"/>
  <c r="V34" i="16"/>
  <c r="V35" i="16"/>
  <c r="V36" i="16"/>
  <c r="V37" i="16"/>
  <c r="V32" i="16"/>
  <c r="R38" i="16"/>
  <c r="S38" i="16"/>
  <c r="T38" i="16"/>
  <c r="U38" i="16"/>
  <c r="W38" i="16"/>
  <c r="Q38" i="16"/>
  <c r="Q33" i="16"/>
  <c r="R33" i="16"/>
  <c r="S33" i="16"/>
  <c r="T33" i="16"/>
  <c r="U33" i="16"/>
  <c r="W33" i="16"/>
  <c r="Q34" i="16"/>
  <c r="R34" i="16"/>
  <c r="S34" i="16"/>
  <c r="T34" i="16"/>
  <c r="U34" i="16"/>
  <c r="W34" i="16"/>
  <c r="Q35" i="16"/>
  <c r="R35" i="16"/>
  <c r="S35" i="16"/>
  <c r="T35" i="16"/>
  <c r="U35" i="16"/>
  <c r="W35" i="16"/>
  <c r="Q36" i="16"/>
  <c r="R36" i="16"/>
  <c r="S36" i="16"/>
  <c r="T36" i="16"/>
  <c r="U36" i="16"/>
  <c r="W36" i="16"/>
  <c r="Q37" i="16"/>
  <c r="R37" i="16"/>
  <c r="S37" i="16"/>
  <c r="T37" i="16"/>
  <c r="U37" i="16"/>
  <c r="W37" i="16"/>
  <c r="R32" i="16"/>
  <c r="S32" i="16"/>
  <c r="T32" i="16"/>
  <c r="U32" i="16"/>
  <c r="W32" i="16"/>
  <c r="Q32" i="16"/>
  <c r="Q27" i="16"/>
  <c r="R27" i="16"/>
  <c r="S27" i="16"/>
  <c r="T27" i="16"/>
  <c r="U27" i="16"/>
  <c r="V27" i="16"/>
  <c r="W27" i="16"/>
  <c r="Q28" i="16"/>
  <c r="R28" i="16"/>
  <c r="S28" i="16"/>
  <c r="T28" i="16"/>
  <c r="U28" i="16"/>
  <c r="V28" i="16"/>
  <c r="W28" i="16"/>
  <c r="Q29" i="16"/>
  <c r="R29" i="16"/>
  <c r="S29" i="16"/>
  <c r="T29" i="16"/>
  <c r="U29" i="16"/>
  <c r="V29" i="16"/>
  <c r="W29" i="16"/>
  <c r="Q30" i="16"/>
  <c r="R30" i="16"/>
  <c r="S30" i="16"/>
  <c r="T30" i="16"/>
  <c r="U30" i="16"/>
  <c r="V30" i="16"/>
  <c r="W30" i="16"/>
  <c r="Q31" i="16"/>
  <c r="R31" i="16"/>
  <c r="S31" i="16"/>
  <c r="T31" i="16"/>
  <c r="U31" i="16"/>
  <c r="V31" i="16"/>
  <c r="W31" i="16"/>
  <c r="V26" i="16"/>
  <c r="R26" i="16"/>
  <c r="S26" i="16"/>
  <c r="T26" i="16"/>
  <c r="U26" i="16"/>
  <c r="W26" i="16"/>
  <c r="Q26" i="16"/>
  <c r="Q21" i="16"/>
  <c r="R21" i="16"/>
  <c r="S21" i="16"/>
  <c r="T21" i="16"/>
  <c r="U21" i="16"/>
  <c r="V21" i="16"/>
  <c r="W21" i="16"/>
  <c r="Q22" i="16"/>
  <c r="R22" i="16"/>
  <c r="S22" i="16"/>
  <c r="T22" i="16"/>
  <c r="U22" i="16"/>
  <c r="V22" i="16"/>
  <c r="W22" i="16"/>
  <c r="Q23" i="16"/>
  <c r="R23" i="16"/>
  <c r="S23" i="16"/>
  <c r="T23" i="16"/>
  <c r="U23" i="16"/>
  <c r="V23" i="16"/>
  <c r="W23" i="16"/>
  <c r="Q24" i="16"/>
  <c r="R24" i="16"/>
  <c r="S24" i="16"/>
  <c r="T24" i="16"/>
  <c r="U24" i="16"/>
  <c r="V24" i="16"/>
  <c r="W24" i="16"/>
  <c r="Q25" i="16"/>
  <c r="R25" i="16"/>
  <c r="S25" i="16"/>
  <c r="T25" i="16"/>
  <c r="U25" i="16"/>
  <c r="V25" i="16"/>
  <c r="W25" i="16"/>
  <c r="V20" i="16"/>
  <c r="R20" i="16"/>
  <c r="S20" i="16"/>
  <c r="T20" i="16"/>
  <c r="U20" i="16"/>
  <c r="W20" i="16"/>
  <c r="Q20" i="16"/>
  <c r="Q15" i="16"/>
  <c r="R15" i="16"/>
  <c r="S15" i="16"/>
  <c r="U15" i="16"/>
  <c r="V15" i="16"/>
  <c r="W15" i="16"/>
  <c r="Q16" i="16"/>
  <c r="R16" i="16"/>
  <c r="S16" i="16"/>
  <c r="T16" i="16"/>
  <c r="U16" i="16"/>
  <c r="V16" i="16"/>
  <c r="W16" i="16"/>
  <c r="Q17" i="16"/>
  <c r="R17" i="16"/>
  <c r="S17" i="16"/>
  <c r="T17" i="16"/>
  <c r="U17" i="16"/>
  <c r="V17" i="16"/>
  <c r="W17" i="16"/>
  <c r="Q18" i="16"/>
  <c r="R18" i="16"/>
  <c r="S18" i="16"/>
  <c r="T18" i="16"/>
  <c r="U18" i="16"/>
  <c r="V18" i="16"/>
  <c r="W18" i="16"/>
  <c r="Q19" i="16"/>
  <c r="R19" i="16"/>
  <c r="S19" i="16"/>
  <c r="T19" i="16"/>
  <c r="U19" i="16"/>
  <c r="V19" i="16"/>
  <c r="W19" i="16"/>
  <c r="V14" i="16"/>
  <c r="R14" i="16"/>
  <c r="S14" i="16"/>
  <c r="T14" i="16"/>
  <c r="U14" i="16"/>
  <c r="W14" i="16"/>
  <c r="Q14" i="16"/>
  <c r="Q9" i="16"/>
  <c r="R9" i="16"/>
  <c r="S9" i="16"/>
  <c r="T9" i="16"/>
  <c r="U9" i="16"/>
  <c r="V9" i="16"/>
  <c r="W9" i="16"/>
  <c r="Q10" i="16"/>
  <c r="R10" i="16"/>
  <c r="S10" i="16"/>
  <c r="T10" i="16"/>
  <c r="U10" i="16"/>
  <c r="V10" i="16"/>
  <c r="W10" i="16"/>
  <c r="Q11" i="16"/>
  <c r="R11" i="16"/>
  <c r="S11" i="16"/>
  <c r="T11" i="16"/>
  <c r="U11" i="16"/>
  <c r="V11" i="16"/>
  <c r="W11" i="16"/>
  <c r="Q12" i="16"/>
  <c r="R12" i="16"/>
  <c r="S12" i="16"/>
  <c r="T12" i="16"/>
  <c r="U12" i="16"/>
  <c r="V12" i="16"/>
  <c r="W12" i="16"/>
  <c r="Q13" i="16"/>
  <c r="R13" i="16"/>
  <c r="S13" i="16"/>
  <c r="T13" i="16"/>
  <c r="U13" i="16"/>
  <c r="V13" i="16"/>
  <c r="W13" i="16"/>
  <c r="V8" i="16"/>
  <c r="R8" i="16"/>
  <c r="S8" i="16"/>
  <c r="T8" i="16"/>
  <c r="U8" i="16"/>
  <c r="W8" i="16"/>
  <c r="Q8" i="16"/>
  <c r="Q2" i="16"/>
  <c r="M79" i="16"/>
  <c r="M78" i="16"/>
  <c r="M77" i="16"/>
  <c r="M76" i="16"/>
  <c r="M75" i="16"/>
  <c r="M74" i="16"/>
  <c r="M55" i="16"/>
  <c r="N55" i="16" s="1"/>
  <c r="M54" i="16"/>
  <c r="N54" i="16" s="1"/>
  <c r="M53" i="16"/>
  <c r="N53" i="16" s="1"/>
  <c r="M52" i="16"/>
  <c r="N52" i="16" s="1"/>
  <c r="M51" i="16"/>
  <c r="N51" i="16" s="1"/>
  <c r="M50" i="16"/>
  <c r="N50" i="16" s="1"/>
  <c r="W7" i="16"/>
  <c r="V7" i="16"/>
  <c r="U7" i="16"/>
  <c r="T7" i="16"/>
  <c r="S7" i="16"/>
  <c r="R7" i="16"/>
  <c r="Q7" i="16"/>
  <c r="W6" i="16"/>
  <c r="V6" i="16"/>
  <c r="U6" i="16"/>
  <c r="T6" i="16"/>
  <c r="S6" i="16"/>
  <c r="R6" i="16"/>
  <c r="Q6" i="16"/>
  <c r="W5" i="16"/>
  <c r="V5" i="16"/>
  <c r="U5" i="16"/>
  <c r="T5" i="16"/>
  <c r="S5" i="16"/>
  <c r="R5" i="16"/>
  <c r="Q5" i="16"/>
  <c r="W4" i="16"/>
  <c r="V4" i="16"/>
  <c r="U4" i="16"/>
  <c r="T4" i="16"/>
  <c r="S4" i="16"/>
  <c r="R4" i="16"/>
  <c r="Q4" i="16"/>
  <c r="W3" i="16"/>
  <c r="V3" i="16"/>
  <c r="U3" i="16"/>
  <c r="T3" i="16"/>
  <c r="S3" i="16"/>
  <c r="R3" i="16"/>
  <c r="Q3" i="16"/>
  <c r="W2" i="16"/>
  <c r="V2" i="16"/>
  <c r="U2" i="16"/>
  <c r="T2" i="16"/>
  <c r="S2" i="16"/>
  <c r="R2" i="16"/>
  <c r="N6" i="9"/>
  <c r="O6" i="9"/>
  <c r="P6" i="9"/>
  <c r="Q6" i="9"/>
  <c r="R6" i="9"/>
  <c r="S6" i="9"/>
  <c r="T6" i="9"/>
  <c r="U6" i="9"/>
  <c r="V6" i="9"/>
  <c r="W6" i="9"/>
  <c r="X6" i="9"/>
  <c r="M6" i="9"/>
  <c r="N4" i="9"/>
  <c r="O4" i="9"/>
  <c r="P4" i="9"/>
  <c r="Q4" i="9"/>
  <c r="R4" i="9"/>
  <c r="S4" i="9"/>
  <c r="T4" i="9"/>
  <c r="U4" i="9"/>
  <c r="V4" i="9"/>
  <c r="W4" i="9"/>
  <c r="X4" i="9"/>
  <c r="M4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F36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B33" i="9"/>
  <c r="C33" i="9"/>
  <c r="D33" i="9"/>
  <c r="B34" i="9"/>
  <c r="C34" i="9"/>
  <c r="D34" i="9"/>
  <c r="C20" i="9"/>
  <c r="D20" i="9"/>
  <c r="E20" i="9"/>
  <c r="B20" i="9"/>
  <c r="AF15" i="16" l="1"/>
  <c r="AE51" i="16"/>
  <c r="AB55" i="16"/>
  <c r="AF10" i="16"/>
  <c r="AF11" i="16"/>
  <c r="AF12" i="16"/>
  <c r="AF14" i="16"/>
  <c r="AF13" i="16"/>
  <c r="G36" i="9"/>
  <c r="I39" i="9"/>
  <c r="G39" i="9"/>
  <c r="H39" i="9"/>
  <c r="F39" i="9"/>
  <c r="E37" i="9"/>
  <c r="E36" i="9"/>
  <c r="G37" i="9"/>
  <c r="D37" i="9"/>
  <c r="I38" i="9"/>
  <c r="I35" i="9"/>
  <c r="G38" i="9"/>
  <c r="C39" i="9"/>
  <c r="C38" i="9"/>
  <c r="H35" i="9"/>
  <c r="E39" i="9"/>
  <c r="F38" i="9"/>
  <c r="I37" i="9"/>
  <c r="H37" i="9"/>
  <c r="D39" i="9"/>
  <c r="B37" i="9"/>
  <c r="E38" i="9"/>
  <c r="I36" i="9"/>
  <c r="D36" i="9"/>
  <c r="F37" i="9"/>
  <c r="C37" i="9"/>
  <c r="C36" i="9"/>
  <c r="B38" i="9"/>
  <c r="H38" i="9"/>
  <c r="D38" i="9"/>
  <c r="B39" i="9"/>
  <c r="G35" i="9"/>
  <c r="E35" i="9"/>
  <c r="F35" i="9"/>
  <c r="H36" i="9"/>
  <c r="B35" i="9"/>
  <c r="B36" i="9"/>
  <c r="AD50" i="16"/>
  <c r="AB54" i="16"/>
  <c r="AD75" i="16"/>
  <c r="AD65" i="16" s="1"/>
  <c r="AB79" i="16"/>
  <c r="AC6" i="16"/>
  <c r="AE80" i="16"/>
  <c r="AA79" i="16"/>
  <c r="AC77" i="16"/>
  <c r="AD55" i="16"/>
  <c r="Z54" i="16"/>
  <c r="AB52" i="16"/>
  <c r="AD80" i="16"/>
  <c r="Z79" i="16"/>
  <c r="AB77" i="16"/>
  <c r="AE76" i="16"/>
  <c r="AE66" i="16" s="1"/>
  <c r="AD6" i="16"/>
  <c r="AE53" i="16"/>
  <c r="AA52" i="16"/>
  <c r="AE78" i="16"/>
  <c r="AA77" i="16"/>
  <c r="AC55" i="16"/>
  <c r="AD53" i="16"/>
  <c r="Z52" i="16"/>
  <c r="AC80" i="16"/>
  <c r="AD78" i="16"/>
  <c r="Z77" i="16"/>
  <c r="AB80" i="16"/>
  <c r="AB70" i="16" s="1"/>
  <c r="AE50" i="16"/>
  <c r="Z55" i="16"/>
  <c r="AB53" i="16"/>
  <c r="AE75" i="16"/>
  <c r="Z80" i="16"/>
  <c r="AB78" i="16"/>
  <c r="AE54" i="16"/>
  <c r="AA53" i="16"/>
  <c r="AC51" i="16"/>
  <c r="AE79" i="16"/>
  <c r="AA78" i="16"/>
  <c r="AC76" i="16"/>
  <c r="AC50" i="16"/>
  <c r="AD54" i="16"/>
  <c r="Z53" i="16"/>
  <c r="AB51" i="16"/>
  <c r="AC75" i="16"/>
  <c r="AD79" i="16"/>
  <c r="Z78" i="16"/>
  <c r="AB76" i="16"/>
  <c r="AA50" i="16"/>
  <c r="AC54" i="16"/>
  <c r="AD52" i="16"/>
  <c r="Z51" i="16"/>
  <c r="AA75" i="16"/>
  <c r="AC79" i="16"/>
  <c r="AD77" i="16"/>
  <c r="Z76" i="16"/>
  <c r="AE55" i="16"/>
  <c r="AA54" i="16"/>
  <c r="AC52" i="16"/>
  <c r="Z50" i="16"/>
  <c r="AA55" i="16"/>
  <c r="AC53" i="16"/>
  <c r="AD51" i="16"/>
  <c r="Z75" i="16"/>
  <c r="AA80" i="16"/>
  <c r="AC78" i="16"/>
  <c r="AD76" i="16"/>
  <c r="AB75" i="16"/>
  <c r="AE77" i="16"/>
  <c r="AA76" i="16"/>
  <c r="AB50" i="16"/>
  <c r="AE52" i="16"/>
  <c r="AA51" i="16"/>
  <c r="Z7" i="16"/>
  <c r="Z6" i="16"/>
  <c r="AC7" i="16"/>
  <c r="AA6" i="16"/>
  <c r="AE6" i="16"/>
  <c r="AB6" i="16"/>
  <c r="AD7" i="16"/>
  <c r="AE7" i="16"/>
  <c r="AA7" i="16"/>
  <c r="AB7" i="16"/>
  <c r="AB5" i="16"/>
  <c r="AD5" i="16"/>
  <c r="AC5" i="16"/>
  <c r="AE5" i="16"/>
  <c r="Z5" i="16"/>
  <c r="AA5" i="16"/>
  <c r="AD2" i="16"/>
  <c r="AE3" i="16"/>
  <c r="AB4" i="16"/>
  <c r="AA4" i="16"/>
  <c r="AD4" i="16"/>
  <c r="AE4" i="16"/>
  <c r="AB3" i="16"/>
  <c r="AE2" i="16"/>
  <c r="AC4" i="16"/>
  <c r="Z4" i="16"/>
  <c r="Z3" i="16"/>
  <c r="AA3" i="16"/>
  <c r="AC3" i="16"/>
  <c r="AC2" i="16"/>
  <c r="Z2" i="16"/>
  <c r="AD3" i="16"/>
  <c r="AB2" i="16"/>
  <c r="AA2" i="16"/>
  <c r="D35" i="9"/>
  <c r="C35" i="9"/>
  <c r="AA68" i="16" l="1"/>
  <c r="Z67" i="16"/>
  <c r="AB67" i="16"/>
  <c r="AC69" i="16"/>
  <c r="AC70" i="16"/>
  <c r="AE68" i="16"/>
  <c r="AD69" i="16"/>
  <c r="AB69" i="16"/>
  <c r="AC67" i="16"/>
  <c r="AB68" i="16"/>
  <c r="AA65" i="16"/>
  <c r="Z70" i="16"/>
  <c r="AD68" i="16"/>
  <c r="AD61" i="16"/>
  <c r="AC66" i="16"/>
  <c r="Z69" i="16"/>
  <c r="AA69" i="16"/>
  <c r="AB89" i="16"/>
  <c r="AE11" i="16"/>
  <c r="AA67" i="16"/>
  <c r="AD63" i="16"/>
  <c r="Z63" i="16"/>
  <c r="AE58" i="16"/>
  <c r="AE61" i="16"/>
  <c r="AE59" i="16"/>
  <c r="Z11" i="16"/>
  <c r="AE86" i="16"/>
  <c r="AD60" i="16"/>
  <c r="AE88" i="16"/>
  <c r="AE85" i="16"/>
  <c r="AE70" i="16"/>
  <c r="AD62" i="16"/>
  <c r="Z12" i="16"/>
  <c r="AE63" i="16"/>
  <c r="Z66" i="16"/>
  <c r="AD11" i="16"/>
  <c r="AD67" i="16"/>
  <c r="AE65" i="16"/>
  <c r="AD86" i="16"/>
  <c r="Z68" i="16"/>
  <c r="AC85" i="16"/>
  <c r="AB59" i="16"/>
  <c r="AD70" i="16"/>
  <c r="AB60" i="16"/>
  <c r="AC63" i="16"/>
  <c r="AC88" i="16"/>
  <c r="AE62" i="16"/>
  <c r="Z10" i="16"/>
  <c r="AB12" i="16"/>
  <c r="AA15" i="16"/>
  <c r="AA85" i="16"/>
  <c r="AC65" i="16"/>
  <c r="AE67" i="16"/>
  <c r="AD59" i="16"/>
  <c r="AE60" i="16"/>
  <c r="AE69" i="16"/>
  <c r="AD10" i="16"/>
  <c r="AD15" i="16"/>
  <c r="Z89" i="16"/>
  <c r="Z86" i="16"/>
  <c r="AA13" i="16"/>
  <c r="AB14" i="16"/>
  <c r="AE84" i="16"/>
  <c r="Z88" i="16"/>
  <c r="AC89" i="16"/>
  <c r="AE14" i="16"/>
  <c r="AB84" i="16"/>
  <c r="AD85" i="16"/>
  <c r="AD89" i="16"/>
  <c r="Z13" i="16"/>
  <c r="AE13" i="16"/>
  <c r="AA14" i="16"/>
  <c r="AB85" i="16"/>
  <c r="AC87" i="16"/>
  <c r="AB88" i="16"/>
  <c r="AE10" i="16"/>
  <c r="AB66" i="16"/>
  <c r="Z62" i="16"/>
  <c r="Z85" i="16"/>
  <c r="Z87" i="16"/>
  <c r="AC86" i="16"/>
  <c r="AA10" i="16"/>
  <c r="AB11" i="16"/>
  <c r="AD13" i="16"/>
  <c r="Z14" i="16"/>
  <c r="Z60" i="16"/>
  <c r="AD66" i="16"/>
  <c r="AD88" i="16"/>
  <c r="Z84" i="16"/>
  <c r="AB10" i="16"/>
  <c r="AE12" i="16"/>
  <c r="Z15" i="16"/>
  <c r="Z61" i="16"/>
  <c r="AC84" i="16"/>
  <c r="AD58" i="16"/>
  <c r="AA11" i="16"/>
  <c r="AD12" i="16"/>
  <c r="AB13" i="16"/>
  <c r="Z59" i="16"/>
  <c r="Z58" i="16"/>
  <c r="AD87" i="16"/>
  <c r="AE15" i="16"/>
  <c r="AA12" i="16"/>
  <c r="AB15" i="16"/>
  <c r="Z65" i="16"/>
  <c r="AA58" i="16"/>
  <c r="AD14" i="16"/>
  <c r="AC10" i="16"/>
  <c r="AC12" i="16"/>
  <c r="AC14" i="16"/>
  <c r="AC13" i="16"/>
  <c r="AC11" i="16"/>
  <c r="AC15" i="16"/>
  <c r="AB63" i="16"/>
  <c r="AB62" i="16"/>
  <c r="AA60" i="16"/>
  <c r="AA59" i="16"/>
  <c r="AC60" i="16"/>
  <c r="AB87" i="16"/>
  <c r="AA66" i="16"/>
  <c r="AC68" i="16"/>
  <c r="AA86" i="16"/>
  <c r="AE89" i="16"/>
  <c r="AC58" i="16"/>
  <c r="AA88" i="16"/>
  <c r="AC59" i="16"/>
  <c r="AB61" i="16"/>
  <c r="AC61" i="16"/>
  <c r="AA84" i="16"/>
  <c r="AE87" i="16"/>
  <c r="AA62" i="16"/>
  <c r="AB65" i="16"/>
  <c r="AA70" i="16"/>
  <c r="AA89" i="16"/>
  <c r="AC62" i="16"/>
  <c r="AB58" i="16"/>
  <c r="AA61" i="16"/>
  <c r="AA63" i="16"/>
  <c r="AD84" i="16"/>
  <c r="AA87" i="16"/>
  <c r="AB86" i="16"/>
  <c r="AC96" i="16" l="1"/>
  <c r="AE96" i="16"/>
  <c r="AE97" i="16"/>
  <c r="AE92" i="16"/>
  <c r="AC95" i="16"/>
  <c r="AC92" i="16"/>
  <c r="AD95" i="16"/>
  <c r="AE95" i="16"/>
  <c r="AD94" i="16"/>
  <c r="AA97" i="16"/>
  <c r="AB92" i="16"/>
  <c r="AE94" i="16"/>
  <c r="AE93" i="16"/>
  <c r="AD96" i="16"/>
  <c r="AD93" i="16"/>
  <c r="AD97" i="16"/>
  <c r="AA95" i="16"/>
  <c r="AD92" i="16"/>
  <c r="Z92" i="16"/>
  <c r="AB94" i="16"/>
  <c r="Z95" i="16"/>
  <c r="Z94" i="16"/>
  <c r="Z97" i="16"/>
  <c r="AB95" i="16"/>
  <c r="Z96" i="16"/>
  <c r="Z93" i="16"/>
  <c r="AC93" i="16"/>
  <c r="AB96" i="16"/>
  <c r="AB93" i="16"/>
  <c r="AC97" i="16"/>
  <c r="AA94" i="16"/>
  <c r="AA96" i="16"/>
  <c r="AA93" i="16"/>
  <c r="AB97" i="16"/>
  <c r="AC94" i="16"/>
  <c r="AA92" i="16"/>
</calcChain>
</file>

<file path=xl/sharedStrings.xml><?xml version="1.0" encoding="utf-8"?>
<sst xmlns="http://schemas.openxmlformats.org/spreadsheetml/2006/main" count="1227" uniqueCount="113">
  <si>
    <t>Problem Name</t>
    <phoneticPr fontId="1" type="noConversion"/>
  </si>
  <si>
    <t>Problem Size</t>
    <phoneticPr fontId="1" type="noConversion"/>
  </si>
  <si>
    <t>Cost of Optimal Solution</t>
    <phoneticPr fontId="1" type="noConversion"/>
  </si>
  <si>
    <t>Cap71</t>
    <phoneticPr fontId="1" type="noConversion"/>
  </si>
  <si>
    <t>Cap72</t>
  </si>
  <si>
    <t>Cap73</t>
  </si>
  <si>
    <t>Cap74</t>
  </si>
  <si>
    <t>16×50</t>
    <phoneticPr fontId="1" type="noConversion"/>
  </si>
  <si>
    <t>Cap101</t>
    <phoneticPr fontId="1" type="noConversion"/>
  </si>
  <si>
    <t>Cap102</t>
  </si>
  <si>
    <t>Cap103</t>
  </si>
  <si>
    <t>Cap104</t>
  </si>
  <si>
    <t>25×50</t>
    <phoneticPr fontId="1" type="noConversion"/>
  </si>
  <si>
    <t>Cap131</t>
    <phoneticPr fontId="1" type="noConversion"/>
  </si>
  <si>
    <t>Cap132</t>
  </si>
  <si>
    <t>Cap133</t>
  </si>
  <si>
    <t>Cap134</t>
  </si>
  <si>
    <t>50×50</t>
    <phoneticPr fontId="1" type="noConversion"/>
  </si>
  <si>
    <t>CapA</t>
    <phoneticPr fontId="1" type="noConversion"/>
  </si>
  <si>
    <t>CapB</t>
    <phoneticPr fontId="1" type="noConversion"/>
  </si>
  <si>
    <t>CapC</t>
    <phoneticPr fontId="1" type="noConversion"/>
  </si>
  <si>
    <t>100×1000</t>
    <phoneticPr fontId="1" type="noConversion"/>
  </si>
  <si>
    <t>854704.20</t>
    <phoneticPr fontId="1" type="noConversion"/>
  </si>
  <si>
    <t>928941.75</t>
    <phoneticPr fontId="1" type="noConversion"/>
  </si>
  <si>
    <t>793439.56</t>
    <phoneticPr fontId="1" type="noConversion"/>
  </si>
  <si>
    <t>851495.33</t>
    <phoneticPr fontId="1" type="noConversion"/>
  </si>
  <si>
    <t>893076.71</t>
    <phoneticPr fontId="1" type="noConversion"/>
  </si>
  <si>
    <t>17156454.48</t>
    <phoneticPr fontId="1" type="noConversion"/>
  </si>
  <si>
    <t>12979071.58</t>
    <phoneticPr fontId="1" type="noConversion"/>
  </si>
  <si>
    <t>11505594.33</t>
    <phoneticPr fontId="1" type="noConversion"/>
  </si>
  <si>
    <t>Combinable number</t>
    <phoneticPr fontId="1" type="noConversion"/>
  </si>
  <si>
    <t>2^800</t>
    <phoneticPr fontId="1" type="noConversion"/>
  </si>
  <si>
    <t>2^1250</t>
    <phoneticPr fontId="1" type="noConversion"/>
  </si>
  <si>
    <t>2^2500</t>
    <phoneticPr fontId="1" type="noConversion"/>
  </si>
  <si>
    <t>2^100000</t>
    <phoneticPr fontId="1" type="noConversion"/>
  </si>
  <si>
    <t>Problem</t>
  </si>
  <si>
    <t>Best</t>
  </si>
  <si>
    <t>Worst</t>
  </si>
  <si>
    <t>Mean</t>
  </si>
  <si>
    <t>Std.Dev.</t>
  </si>
  <si>
    <t>GAP</t>
  </si>
  <si>
    <t>HitTimes</t>
  </si>
  <si>
    <t>Hit90</t>
  </si>
  <si>
    <t>Cap71</t>
  </si>
  <si>
    <t>ALG</t>
    <phoneticPr fontId="1" type="noConversion"/>
  </si>
  <si>
    <t>ABCbin</t>
    <phoneticPr fontId="1" type="noConversion"/>
  </si>
  <si>
    <t>binABC</t>
    <phoneticPr fontId="1" type="noConversion"/>
  </si>
  <si>
    <t>bitABC</t>
    <phoneticPr fontId="1" type="noConversion"/>
  </si>
  <si>
    <t>oBABC1</t>
  </si>
  <si>
    <t>oBABC2</t>
  </si>
  <si>
    <t>oBABC3</t>
  </si>
  <si>
    <t>PBABC</t>
  </si>
  <si>
    <t>Cap72</t>
    <phoneticPr fontId="1" type="noConversion"/>
  </si>
  <si>
    <t>Cap102</t>
    <phoneticPr fontId="1" type="noConversion"/>
  </si>
  <si>
    <t>Cap103</t>
    <phoneticPr fontId="1" type="noConversion"/>
  </si>
  <si>
    <t>Cap104</t>
    <phoneticPr fontId="1" type="noConversion"/>
  </si>
  <si>
    <t>Cap132</t>
    <phoneticPr fontId="1" type="noConversion"/>
  </si>
  <si>
    <t>Cap133</t>
    <phoneticPr fontId="1" type="noConversion"/>
  </si>
  <si>
    <t>Cap134</t>
    <phoneticPr fontId="1" type="noConversion"/>
  </si>
  <si>
    <t>SABC</t>
  </si>
  <si>
    <t>ABCbin</t>
  </si>
  <si>
    <t>binABC</t>
  </si>
  <si>
    <t>bitABC</t>
  </si>
  <si>
    <t>Cap101</t>
  </si>
  <si>
    <t>Cap131</t>
  </si>
  <si>
    <t>CapA</t>
  </si>
  <si>
    <t>CapB</t>
  </si>
  <si>
    <t>CapC</t>
  </si>
  <si>
    <t>AVE</t>
    <phoneticPr fontId="1" type="noConversion"/>
  </si>
  <si>
    <t>δ</t>
    <phoneticPr fontId="1" type="noConversion"/>
  </si>
  <si>
    <t>N</t>
    <phoneticPr fontId="1" type="noConversion"/>
  </si>
  <si>
    <t>Max-Epoch</t>
    <phoneticPr fontId="1" type="noConversion"/>
  </si>
  <si>
    <t>DABC</t>
    <phoneticPr fontId="1" type="noConversion"/>
  </si>
  <si>
    <t>Invalid proportion</t>
    <phoneticPr fontId="1" type="noConversion"/>
  </si>
  <si>
    <t>algorithm</t>
    <phoneticPr fontId="1" type="noConversion"/>
  </si>
  <si>
    <t>Level</t>
    <phoneticPr fontId="1" type="noConversion"/>
  </si>
  <si>
    <t>small-size</t>
    <phoneticPr fontId="1" type="noConversion"/>
  </si>
  <si>
    <t>medium-size</t>
    <phoneticPr fontId="1" type="noConversion"/>
  </si>
  <si>
    <t>Large-size</t>
    <phoneticPr fontId="1" type="noConversion"/>
  </si>
  <si>
    <t>Extra-large-size</t>
    <phoneticPr fontId="1" type="noConversion"/>
  </si>
  <si>
    <t>AVE1</t>
    <phoneticPr fontId="1" type="noConversion"/>
  </si>
  <si>
    <t>AVE2</t>
    <phoneticPr fontId="1" type="noConversion"/>
  </si>
  <si>
    <t>AVE3</t>
    <phoneticPr fontId="1" type="noConversion"/>
  </si>
  <si>
    <t>AVE4</t>
    <phoneticPr fontId="1" type="noConversion"/>
  </si>
  <si>
    <t>BRO</t>
  </si>
  <si>
    <t>BRO-SP</t>
  </si>
  <si>
    <t>BRO-TP</t>
  </si>
  <si>
    <t>BRO-UP</t>
  </si>
  <si>
    <t>pw01-100.0</t>
  </si>
  <si>
    <t>pw01-100.1</t>
  </si>
  <si>
    <t>DABC</t>
  </si>
  <si>
    <t>Alg</t>
  </si>
  <si>
    <t>oBABC</t>
    <phoneticPr fontId="1" type="noConversion"/>
  </si>
  <si>
    <t>oBABC</t>
  </si>
  <si>
    <t>Problem</t>
    <phoneticPr fontId="1" type="noConversion"/>
  </si>
  <si>
    <t>Average</t>
    <phoneticPr fontId="1" type="noConversion"/>
  </si>
  <si>
    <t>Hit100</t>
    <phoneticPr fontId="1" type="noConversion"/>
  </si>
  <si>
    <t>Hit99</t>
    <phoneticPr fontId="1" type="noConversion"/>
  </si>
  <si>
    <t>MR(Mean)</t>
    <phoneticPr fontId="1" type="noConversion"/>
  </si>
  <si>
    <t>MR(Worst)</t>
    <phoneticPr fontId="1" type="noConversion"/>
  </si>
  <si>
    <t>MR(Best)</t>
    <phoneticPr fontId="1" type="noConversion"/>
  </si>
  <si>
    <t>problem</t>
  </si>
  <si>
    <t>Algorithm</t>
    <phoneticPr fontId="1" type="noConversion"/>
  </si>
  <si>
    <t>HitTimes(100)</t>
  </si>
  <si>
    <t>HitTimes(100)</t>
    <phoneticPr fontId="1" type="noConversion"/>
  </si>
  <si>
    <t>HitFirst(100)</t>
  </si>
  <si>
    <t>HitFirst(100)</t>
    <phoneticPr fontId="1" type="noConversion"/>
  </si>
  <si>
    <t>HitFirst(99)</t>
  </si>
  <si>
    <t>HitFirst(99)</t>
    <phoneticPr fontId="1" type="noConversion"/>
  </si>
  <si>
    <t>Metric</t>
    <phoneticPr fontId="1" type="noConversion"/>
  </si>
  <si>
    <t>MR</t>
  </si>
  <si>
    <t>MR</t>
    <phoneticPr fontId="1" type="noConversion"/>
  </si>
  <si>
    <t>GAP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</si>
</sst>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/>
      <top style="medium">
        <color auto="1"/>
      </top>
      <bottom/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1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 applyAlignment="1">
      <alignment horizontal="left" vertical="center" indent="2"/>
    </xf>
    <xf numFmtId="178" fontId="0" fillId="0" borderId="0" xfId="0" applyNumberFormat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8" fontId="0" fillId="0" borderId="10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8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8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4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3" xfId="0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8" fontId="0" fillId="0" borderId="25" xfId="0" applyNumberFormat="1" applyBorder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8" fontId="0" fillId="0" borderId="33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34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>
      <alignment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>
      <alignment vertical="center"/>
    </xf>
    <xf numFmtId="0" fontId="0" fillId="0" borderId="37" xfId="0" applyBorder="1">
      <alignment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>
      <alignment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31F79-8294-4AC4-8EB0-A2BE0A8A785F}">
  <dimension ref="A2:E17"/>
  <sheetViews>
    <sheetView workbookViewId="0">
      <selection activeCell="F34" sqref="F34"/>
    </sheetView>
  </sheetViews>
  <sheetFormatPr defaultRowHeight="14.25" x14ac:dyDescent="0.2"/>
  <cols>
    <col min="1" max="1" width="15.25" style="2" bestFit="1" customWidth="1"/>
    <col min="2" max="2" width="14.25" bestFit="1" customWidth="1"/>
    <col min="3" max="3" width="12.375" bestFit="1" customWidth="1"/>
    <col min="4" max="4" width="22.625" bestFit="1" customWidth="1"/>
    <col min="5" max="5" width="19.125" bestFit="1" customWidth="1"/>
  </cols>
  <sheetData>
    <row r="2" spans="1:5" x14ac:dyDescent="0.2">
      <c r="A2" s="2" t="s">
        <v>75</v>
      </c>
      <c r="B2" s="2" t="s">
        <v>0</v>
      </c>
      <c r="C2" s="2" t="s">
        <v>1</v>
      </c>
      <c r="D2" s="2" t="s">
        <v>2</v>
      </c>
      <c r="E2" s="2" t="s">
        <v>30</v>
      </c>
    </row>
    <row r="3" spans="1:5" x14ac:dyDescent="0.2">
      <c r="A3" s="71" t="s">
        <v>76</v>
      </c>
      <c r="B3" t="s">
        <v>3</v>
      </c>
      <c r="C3" t="s">
        <v>7</v>
      </c>
      <c r="D3" s="3">
        <v>932615.75</v>
      </c>
      <c r="E3" s="2" t="s">
        <v>31</v>
      </c>
    </row>
    <row r="4" spans="1:5" x14ac:dyDescent="0.2">
      <c r="A4" s="71"/>
      <c r="B4" t="s">
        <v>4</v>
      </c>
      <c r="C4" t="s">
        <v>7</v>
      </c>
      <c r="D4" s="3">
        <v>977799.4</v>
      </c>
      <c r="E4" s="2" t="s">
        <v>31</v>
      </c>
    </row>
    <row r="5" spans="1:5" x14ac:dyDescent="0.2">
      <c r="A5" s="71"/>
      <c r="B5" t="s">
        <v>5</v>
      </c>
      <c r="C5" t="s">
        <v>7</v>
      </c>
      <c r="D5" s="3">
        <v>1010641.45</v>
      </c>
      <c r="E5" s="2" t="s">
        <v>31</v>
      </c>
    </row>
    <row r="6" spans="1:5" x14ac:dyDescent="0.2">
      <c r="A6" s="71"/>
      <c r="B6" t="s">
        <v>6</v>
      </c>
      <c r="C6" t="s">
        <v>7</v>
      </c>
      <c r="D6" s="3">
        <v>1034976.98</v>
      </c>
      <c r="E6" s="2" t="s">
        <v>31</v>
      </c>
    </row>
    <row r="7" spans="1:5" x14ac:dyDescent="0.2">
      <c r="A7" s="71" t="s">
        <v>77</v>
      </c>
      <c r="B7" t="s">
        <v>8</v>
      </c>
      <c r="C7" t="s">
        <v>12</v>
      </c>
      <c r="D7" s="3">
        <v>796648.44</v>
      </c>
      <c r="E7" s="2" t="s">
        <v>32</v>
      </c>
    </row>
    <row r="8" spans="1:5" x14ac:dyDescent="0.2">
      <c r="A8" s="71"/>
      <c r="B8" t="s">
        <v>9</v>
      </c>
      <c r="C8" t="s">
        <v>12</v>
      </c>
      <c r="D8" s="3" t="s">
        <v>22</v>
      </c>
      <c r="E8" s="2" t="s">
        <v>32</v>
      </c>
    </row>
    <row r="9" spans="1:5" x14ac:dyDescent="0.2">
      <c r="A9" s="71"/>
      <c r="B9" t="s">
        <v>10</v>
      </c>
      <c r="C9" t="s">
        <v>12</v>
      </c>
      <c r="D9" s="3">
        <v>893782.11</v>
      </c>
      <c r="E9" s="2" t="s">
        <v>32</v>
      </c>
    </row>
    <row r="10" spans="1:5" x14ac:dyDescent="0.2">
      <c r="A10" s="71"/>
      <c r="B10" t="s">
        <v>11</v>
      </c>
      <c r="C10" t="s">
        <v>12</v>
      </c>
      <c r="D10" s="3" t="s">
        <v>23</v>
      </c>
      <c r="E10" s="2" t="s">
        <v>32</v>
      </c>
    </row>
    <row r="11" spans="1:5" x14ac:dyDescent="0.2">
      <c r="A11" s="71" t="s">
        <v>78</v>
      </c>
      <c r="B11" t="s">
        <v>13</v>
      </c>
      <c r="C11" t="s">
        <v>17</v>
      </c>
      <c r="D11" s="3" t="s">
        <v>24</v>
      </c>
      <c r="E11" s="2" t="s">
        <v>33</v>
      </c>
    </row>
    <row r="12" spans="1:5" x14ac:dyDescent="0.2">
      <c r="A12" s="71"/>
      <c r="B12" t="s">
        <v>14</v>
      </c>
      <c r="C12" t="s">
        <v>17</v>
      </c>
      <c r="D12" s="3" t="s">
        <v>25</v>
      </c>
      <c r="E12" s="2" t="s">
        <v>33</v>
      </c>
    </row>
    <row r="13" spans="1:5" x14ac:dyDescent="0.2">
      <c r="A13" s="71"/>
      <c r="B13" t="s">
        <v>15</v>
      </c>
      <c r="C13" t="s">
        <v>17</v>
      </c>
      <c r="D13" s="3" t="s">
        <v>26</v>
      </c>
      <c r="E13" s="2" t="s">
        <v>33</v>
      </c>
    </row>
    <row r="14" spans="1:5" x14ac:dyDescent="0.2">
      <c r="A14" s="71"/>
      <c r="B14" t="s">
        <v>16</v>
      </c>
      <c r="C14" t="s">
        <v>17</v>
      </c>
      <c r="D14" s="3" t="s">
        <v>23</v>
      </c>
      <c r="E14" s="2" t="s">
        <v>33</v>
      </c>
    </row>
    <row r="15" spans="1:5" x14ac:dyDescent="0.2">
      <c r="A15" s="71" t="s">
        <v>79</v>
      </c>
      <c r="B15" t="s">
        <v>18</v>
      </c>
      <c r="C15" t="s">
        <v>21</v>
      </c>
      <c r="D15" s="4" t="s">
        <v>27</v>
      </c>
      <c r="E15" s="2" t="s">
        <v>34</v>
      </c>
    </row>
    <row r="16" spans="1:5" x14ac:dyDescent="0.2">
      <c r="A16" s="71"/>
      <c r="B16" t="s">
        <v>19</v>
      </c>
      <c r="C16" t="s">
        <v>21</v>
      </c>
      <c r="D16" s="4" t="s">
        <v>28</v>
      </c>
      <c r="E16" s="2" t="s">
        <v>34</v>
      </c>
    </row>
    <row r="17" spans="1:5" x14ac:dyDescent="0.2">
      <c r="A17" s="71"/>
      <c r="B17" t="s">
        <v>20</v>
      </c>
      <c r="C17" t="s">
        <v>21</v>
      </c>
      <c r="D17" s="4" t="s">
        <v>29</v>
      </c>
      <c r="E17" s="2" t="s">
        <v>34</v>
      </c>
    </row>
  </sheetData>
  <mergeCells count="4">
    <mergeCell ref="A3:A6"/>
    <mergeCell ref="A7:A10"/>
    <mergeCell ref="A11:A14"/>
    <mergeCell ref="A15:A1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0AA0A-CA85-42AD-BD05-55CAD5A41082}">
  <dimension ref="A2:B4"/>
  <sheetViews>
    <sheetView workbookViewId="0">
      <selection activeCell="G12" sqref="G12"/>
    </sheetView>
  </sheetViews>
  <sheetFormatPr defaultRowHeight="14.25" x14ac:dyDescent="0.2"/>
  <cols>
    <col min="1" max="1" width="11.5" bestFit="1" customWidth="1"/>
  </cols>
  <sheetData>
    <row r="2" spans="1:2" x14ac:dyDescent="0.2">
      <c r="A2" t="s">
        <v>69</v>
      </c>
      <c r="B2">
        <v>1.5</v>
      </c>
    </row>
    <row r="3" spans="1:2" x14ac:dyDescent="0.2">
      <c r="A3" t="s">
        <v>70</v>
      </c>
      <c r="B3">
        <v>40</v>
      </c>
    </row>
    <row r="4" spans="1:2" x14ac:dyDescent="0.2">
      <c r="A4" t="s">
        <v>71</v>
      </c>
      <c r="B4">
        <v>2000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EE3C-0EDD-4D43-8308-11B790AC802B}">
  <dimension ref="A1:B5"/>
  <sheetViews>
    <sheetView workbookViewId="0">
      <selection activeCell="A2" sqref="A2:B5"/>
    </sheetView>
  </sheetViews>
  <sheetFormatPr defaultRowHeight="14.25" x14ac:dyDescent="0.2"/>
  <cols>
    <col min="2" max="2" width="16.75" bestFit="1" customWidth="1"/>
  </cols>
  <sheetData>
    <row r="1" spans="1:2" x14ac:dyDescent="0.2">
      <c r="A1" t="s">
        <v>74</v>
      </c>
      <c r="B1" t="s">
        <v>73</v>
      </c>
    </row>
    <row r="2" spans="1:2" x14ac:dyDescent="0.2">
      <c r="A2" t="s">
        <v>72</v>
      </c>
      <c r="B2" s="12">
        <v>0.5575</v>
      </c>
    </row>
    <row r="3" spans="1:2" x14ac:dyDescent="0.2">
      <c r="A3" t="s">
        <v>45</v>
      </c>
      <c r="B3" s="13">
        <v>0.5</v>
      </c>
    </row>
    <row r="4" spans="1:2" x14ac:dyDescent="0.2">
      <c r="A4" t="s">
        <v>46</v>
      </c>
      <c r="B4" s="13">
        <v>0.5</v>
      </c>
    </row>
    <row r="5" spans="1:2" x14ac:dyDescent="0.2">
      <c r="A5" t="s">
        <v>47</v>
      </c>
      <c r="B5" s="12">
        <v>0.625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0D07-C656-488B-A1A1-ED0BA62AA30A}">
  <dimension ref="A1"/>
  <sheetViews>
    <sheetView workbookViewId="0">
      <selection activeCell="E36" sqref="E3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1AB3-1494-4BA5-94A7-5304A143EFA3}">
  <dimension ref="A2:R92"/>
  <sheetViews>
    <sheetView workbookViewId="0">
      <selection activeCell="H3" sqref="H3:H92"/>
    </sheetView>
  </sheetViews>
  <sheetFormatPr defaultRowHeight="14.25" x14ac:dyDescent="0.2"/>
  <cols>
    <col min="1" max="1" width="10.625" bestFit="1" customWidth="1"/>
    <col min="2" max="2" width="8" bestFit="1" customWidth="1"/>
    <col min="3" max="5" width="12.75" customWidth="1"/>
    <col min="6" max="6" width="10.5" customWidth="1"/>
    <col min="7" max="7" width="5.5" customWidth="1"/>
    <col min="8" max="8" width="8.5" customWidth="1"/>
    <col min="9" max="9" width="8.5" bestFit="1" customWidth="1"/>
    <col min="13" max="13" width="8.625" bestFit="1" customWidth="1"/>
    <col min="14" max="14" width="9.875" bestFit="1" customWidth="1"/>
    <col min="15" max="15" width="10.125" bestFit="1" customWidth="1"/>
  </cols>
  <sheetData>
    <row r="2" spans="1:18" x14ac:dyDescent="0.2">
      <c r="A2" s="16" t="s">
        <v>35</v>
      </c>
      <c r="B2" s="1" t="s">
        <v>91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110</v>
      </c>
      <c r="I2" s="1" t="s">
        <v>41</v>
      </c>
      <c r="J2" t="s">
        <v>42</v>
      </c>
    </row>
    <row r="3" spans="1:18" x14ac:dyDescent="0.2">
      <c r="A3" s="16" t="s">
        <v>43</v>
      </c>
      <c r="B3" s="1" t="s">
        <v>90</v>
      </c>
      <c r="C3" s="1">
        <v>932615.75</v>
      </c>
      <c r="D3" s="1">
        <v>932615.75</v>
      </c>
      <c r="E3" s="1">
        <v>932615.75</v>
      </c>
      <c r="F3" s="1">
        <v>0</v>
      </c>
      <c r="G3" s="1">
        <v>0</v>
      </c>
      <c r="H3" s="1">
        <v>1</v>
      </c>
      <c r="I3" s="1">
        <v>30</v>
      </c>
      <c r="J3">
        <v>27.07</v>
      </c>
      <c r="P3" s="1"/>
      <c r="Q3" s="1"/>
      <c r="R3" s="1"/>
    </row>
    <row r="4" spans="1:18" x14ac:dyDescent="0.2">
      <c r="A4" s="16" t="s">
        <v>43</v>
      </c>
      <c r="B4" s="1" t="s">
        <v>60</v>
      </c>
      <c r="C4" s="1">
        <v>932615.75</v>
      </c>
      <c r="D4" s="1">
        <v>932615.75</v>
      </c>
      <c r="E4" s="1">
        <v>932615.75</v>
      </c>
      <c r="F4" s="1">
        <v>0</v>
      </c>
      <c r="G4" s="1">
        <v>0</v>
      </c>
      <c r="H4" s="1">
        <v>1</v>
      </c>
      <c r="I4" s="1">
        <v>30</v>
      </c>
      <c r="J4">
        <v>33.700000000000003</v>
      </c>
      <c r="P4" s="1"/>
      <c r="Q4" s="1"/>
      <c r="R4" s="1"/>
    </row>
    <row r="5" spans="1:18" x14ac:dyDescent="0.2">
      <c r="A5" s="16" t="s">
        <v>43</v>
      </c>
      <c r="B5" s="1" t="s">
        <v>61</v>
      </c>
      <c r="C5" s="1">
        <v>932615.75</v>
      </c>
      <c r="D5" s="1">
        <v>932615.75</v>
      </c>
      <c r="E5" s="1">
        <v>932615.75</v>
      </c>
      <c r="F5" s="1">
        <v>0</v>
      </c>
      <c r="G5" s="1">
        <v>0</v>
      </c>
      <c r="H5" s="1">
        <v>1</v>
      </c>
      <c r="I5" s="1">
        <v>30</v>
      </c>
      <c r="J5">
        <v>21.27</v>
      </c>
      <c r="P5" s="1"/>
      <c r="Q5" s="1"/>
      <c r="R5" s="1"/>
    </row>
    <row r="6" spans="1:18" x14ac:dyDescent="0.2">
      <c r="A6" s="16" t="s">
        <v>43</v>
      </c>
      <c r="B6" s="1" t="s">
        <v>62</v>
      </c>
      <c r="C6" s="1">
        <v>932615.75</v>
      </c>
      <c r="D6" s="1">
        <v>932615.75</v>
      </c>
      <c r="E6" s="1">
        <v>932615.75</v>
      </c>
      <c r="F6" s="1">
        <v>0</v>
      </c>
      <c r="G6" s="1">
        <v>0</v>
      </c>
      <c r="H6" s="1">
        <v>1</v>
      </c>
      <c r="I6" s="1">
        <v>30</v>
      </c>
      <c r="J6">
        <v>27.77</v>
      </c>
      <c r="P6" s="1"/>
      <c r="Q6" s="1"/>
      <c r="R6" s="1"/>
    </row>
    <row r="7" spans="1:18" x14ac:dyDescent="0.2">
      <c r="A7" s="16" t="s">
        <v>43</v>
      </c>
      <c r="B7" s="1" t="s">
        <v>51</v>
      </c>
      <c r="C7" s="1">
        <v>932615.75</v>
      </c>
      <c r="D7" s="1">
        <v>932615.75</v>
      </c>
      <c r="E7" s="1">
        <v>932615.75</v>
      </c>
      <c r="F7" s="1">
        <v>0</v>
      </c>
      <c r="G7" s="1">
        <v>0</v>
      </c>
      <c r="H7" s="1">
        <v>1</v>
      </c>
      <c r="I7" s="1">
        <v>30</v>
      </c>
      <c r="J7">
        <v>15.4</v>
      </c>
      <c r="P7" s="1"/>
      <c r="Q7" s="1"/>
      <c r="R7" s="1"/>
    </row>
    <row r="8" spans="1:18" x14ac:dyDescent="0.2">
      <c r="A8" s="16" t="s">
        <v>43</v>
      </c>
      <c r="B8" s="1" t="s">
        <v>49</v>
      </c>
      <c r="C8" s="1">
        <v>932615.75</v>
      </c>
      <c r="D8" s="1">
        <v>932615.75</v>
      </c>
      <c r="E8" s="1">
        <v>932615.75</v>
      </c>
      <c r="F8" s="1">
        <v>0</v>
      </c>
      <c r="G8" s="1">
        <v>0</v>
      </c>
      <c r="H8" s="1">
        <v>1</v>
      </c>
      <c r="I8" s="1">
        <v>30</v>
      </c>
      <c r="J8">
        <v>7.9</v>
      </c>
      <c r="P8" s="1"/>
      <c r="Q8" s="1"/>
      <c r="R8" s="1"/>
    </row>
    <row r="9" spans="1:18" x14ac:dyDescent="0.2">
      <c r="A9" s="16" t="s">
        <v>4</v>
      </c>
      <c r="B9" s="1" t="s">
        <v>90</v>
      </c>
      <c r="C9" s="1">
        <v>977799.4</v>
      </c>
      <c r="D9" s="1">
        <v>977799.4</v>
      </c>
      <c r="E9" s="1">
        <v>977799.4</v>
      </c>
      <c r="F9" s="1">
        <v>0</v>
      </c>
      <c r="G9" s="1">
        <v>0</v>
      </c>
      <c r="H9" s="1">
        <v>1</v>
      </c>
      <c r="I9" s="1">
        <v>30</v>
      </c>
      <c r="J9">
        <v>32.700000000000003</v>
      </c>
      <c r="P9" s="1"/>
      <c r="Q9" s="1"/>
      <c r="R9" s="1"/>
    </row>
    <row r="10" spans="1:18" x14ac:dyDescent="0.2">
      <c r="A10" s="16" t="s">
        <v>4</v>
      </c>
      <c r="B10" s="1" t="s">
        <v>60</v>
      </c>
      <c r="C10" s="1">
        <v>977799.4</v>
      </c>
      <c r="D10" s="1">
        <v>977799.4</v>
      </c>
      <c r="E10" s="1">
        <v>977799.4</v>
      </c>
      <c r="F10" s="1">
        <v>0</v>
      </c>
      <c r="G10" s="1">
        <v>0</v>
      </c>
      <c r="H10" s="1">
        <v>1</v>
      </c>
      <c r="I10" s="1">
        <v>30</v>
      </c>
      <c r="J10">
        <v>54.97</v>
      </c>
      <c r="P10" s="1"/>
      <c r="Q10" s="1"/>
      <c r="R10" s="1"/>
    </row>
    <row r="11" spans="1:18" x14ac:dyDescent="0.2">
      <c r="A11" s="16" t="s">
        <v>4</v>
      </c>
      <c r="B11" s="1" t="s">
        <v>61</v>
      </c>
      <c r="C11" s="1">
        <v>977799.4</v>
      </c>
      <c r="D11" s="1">
        <v>977799.4</v>
      </c>
      <c r="E11" s="1">
        <v>977799.4</v>
      </c>
      <c r="F11" s="1">
        <v>0</v>
      </c>
      <c r="G11" s="1">
        <v>0</v>
      </c>
      <c r="H11" s="1">
        <v>1</v>
      </c>
      <c r="I11" s="1">
        <v>30</v>
      </c>
      <c r="J11">
        <v>23.93</v>
      </c>
    </row>
    <row r="12" spans="1:18" x14ac:dyDescent="0.2">
      <c r="A12" s="16" t="s">
        <v>4</v>
      </c>
      <c r="B12" s="1" t="s">
        <v>62</v>
      </c>
      <c r="C12" s="1">
        <v>977799.4</v>
      </c>
      <c r="D12" s="1">
        <v>977799.4</v>
      </c>
      <c r="E12" s="1">
        <v>977799.4</v>
      </c>
      <c r="F12" s="1">
        <v>0</v>
      </c>
      <c r="G12" s="1">
        <v>0</v>
      </c>
      <c r="H12" s="1">
        <v>1</v>
      </c>
      <c r="I12" s="1">
        <v>30</v>
      </c>
      <c r="J12">
        <v>42.53</v>
      </c>
    </row>
    <row r="13" spans="1:18" x14ac:dyDescent="0.2">
      <c r="A13" s="16" t="s">
        <v>4</v>
      </c>
      <c r="B13" s="1" t="s">
        <v>51</v>
      </c>
      <c r="C13" s="1">
        <v>977799.4</v>
      </c>
      <c r="D13" s="1">
        <v>977799.4</v>
      </c>
      <c r="E13" s="1">
        <v>977799.4</v>
      </c>
      <c r="F13" s="1">
        <v>0</v>
      </c>
      <c r="G13" s="1">
        <v>0</v>
      </c>
      <c r="H13" s="1">
        <v>1</v>
      </c>
      <c r="I13" s="1">
        <v>30</v>
      </c>
      <c r="J13">
        <v>20</v>
      </c>
    </row>
    <row r="14" spans="1:18" x14ac:dyDescent="0.2">
      <c r="A14" s="16" t="s">
        <v>4</v>
      </c>
      <c r="B14" s="1" t="s">
        <v>49</v>
      </c>
      <c r="C14" s="1">
        <v>977799.4</v>
      </c>
      <c r="D14" s="1">
        <v>977799.4</v>
      </c>
      <c r="E14" s="1">
        <v>977799.4</v>
      </c>
      <c r="F14" s="1">
        <v>0</v>
      </c>
      <c r="G14" s="1">
        <v>0</v>
      </c>
      <c r="H14" s="1">
        <v>1</v>
      </c>
      <c r="I14" s="1">
        <v>30</v>
      </c>
      <c r="J14">
        <v>8.67</v>
      </c>
    </row>
    <row r="15" spans="1:18" x14ac:dyDescent="0.2">
      <c r="A15" s="16" t="s">
        <v>5</v>
      </c>
      <c r="B15" s="1" t="s">
        <v>90</v>
      </c>
      <c r="C15" s="1">
        <v>1010641.45</v>
      </c>
      <c r="D15" s="1">
        <v>1010641.45</v>
      </c>
      <c r="E15" s="1">
        <v>1010641.45</v>
      </c>
      <c r="F15" s="1">
        <v>0</v>
      </c>
      <c r="G15" s="1">
        <v>0</v>
      </c>
      <c r="H15" s="1">
        <v>1</v>
      </c>
      <c r="I15" s="1">
        <v>30</v>
      </c>
      <c r="J15">
        <v>30.97</v>
      </c>
    </row>
    <row r="16" spans="1:18" x14ac:dyDescent="0.2">
      <c r="A16" s="16" t="s">
        <v>5</v>
      </c>
      <c r="B16" s="1" t="s">
        <v>60</v>
      </c>
      <c r="C16" s="1">
        <v>1010641.45</v>
      </c>
      <c r="D16" s="1">
        <v>1010641.45</v>
      </c>
      <c r="E16" s="1">
        <v>1010641.45</v>
      </c>
      <c r="F16" s="1">
        <v>0</v>
      </c>
      <c r="G16" s="1">
        <v>0</v>
      </c>
      <c r="H16" s="1">
        <v>1</v>
      </c>
      <c r="I16" s="1">
        <v>30</v>
      </c>
      <c r="J16">
        <v>44.07</v>
      </c>
    </row>
    <row r="17" spans="1:10" x14ac:dyDescent="0.2">
      <c r="A17" s="16" t="s">
        <v>5</v>
      </c>
      <c r="B17" s="1" t="s">
        <v>61</v>
      </c>
      <c r="C17" s="1">
        <v>1010641.45</v>
      </c>
      <c r="D17" s="1">
        <v>1010641.45</v>
      </c>
      <c r="E17" s="1">
        <v>1010641.45</v>
      </c>
      <c r="F17" s="1">
        <v>0</v>
      </c>
      <c r="G17" s="1">
        <v>0</v>
      </c>
      <c r="H17" s="1">
        <v>1</v>
      </c>
      <c r="I17" s="1">
        <v>30</v>
      </c>
      <c r="J17">
        <v>22</v>
      </c>
    </row>
    <row r="18" spans="1:10" x14ac:dyDescent="0.2">
      <c r="A18" s="16" t="s">
        <v>5</v>
      </c>
      <c r="B18" s="1" t="s">
        <v>62</v>
      </c>
      <c r="C18" s="1">
        <v>1010641.45</v>
      </c>
      <c r="D18" s="1">
        <v>1010641.45</v>
      </c>
      <c r="E18" s="1">
        <v>1010641.45</v>
      </c>
      <c r="F18" s="1">
        <v>0</v>
      </c>
      <c r="G18" s="1">
        <v>0</v>
      </c>
      <c r="H18" s="1">
        <v>1</v>
      </c>
      <c r="I18" s="1">
        <v>30</v>
      </c>
      <c r="J18">
        <v>30.43</v>
      </c>
    </row>
    <row r="19" spans="1:10" x14ac:dyDescent="0.2">
      <c r="A19" s="16" t="s">
        <v>5</v>
      </c>
      <c r="B19" s="1" t="s">
        <v>51</v>
      </c>
      <c r="C19" s="1">
        <v>1010641.45</v>
      </c>
      <c r="D19" s="1">
        <v>1010641.45</v>
      </c>
      <c r="E19" s="1">
        <v>1010641.45</v>
      </c>
      <c r="F19" s="1">
        <v>0</v>
      </c>
      <c r="G19" s="1">
        <v>0</v>
      </c>
      <c r="H19" s="1">
        <v>1</v>
      </c>
      <c r="I19" s="1">
        <v>30</v>
      </c>
      <c r="J19">
        <v>34.299999999999997</v>
      </c>
    </row>
    <row r="20" spans="1:10" x14ac:dyDescent="0.2">
      <c r="A20" s="16" t="s">
        <v>5</v>
      </c>
      <c r="B20" s="1" t="s">
        <v>49</v>
      </c>
      <c r="C20" s="1">
        <v>1010641.45</v>
      </c>
      <c r="D20" s="1">
        <v>1010641.45</v>
      </c>
      <c r="E20" s="1">
        <v>1010641.45</v>
      </c>
      <c r="F20" s="1">
        <v>0</v>
      </c>
      <c r="G20" s="1">
        <v>0</v>
      </c>
      <c r="H20" s="1">
        <v>1</v>
      </c>
      <c r="I20" s="1">
        <v>30</v>
      </c>
      <c r="J20">
        <v>25</v>
      </c>
    </row>
    <row r="21" spans="1:10" x14ac:dyDescent="0.2">
      <c r="A21" s="16" t="s">
        <v>6</v>
      </c>
      <c r="B21" s="1" t="s">
        <v>90</v>
      </c>
      <c r="C21" s="1">
        <v>1034976.98</v>
      </c>
      <c r="D21" s="1">
        <v>1034976.98</v>
      </c>
      <c r="E21" s="1">
        <v>1034976.98</v>
      </c>
      <c r="F21" s="1">
        <v>0</v>
      </c>
      <c r="G21" s="1">
        <v>0</v>
      </c>
      <c r="H21" s="1">
        <v>1</v>
      </c>
      <c r="I21" s="1">
        <v>30</v>
      </c>
      <c r="J21">
        <v>35.229999999999997</v>
      </c>
    </row>
    <row r="22" spans="1:10" x14ac:dyDescent="0.2">
      <c r="A22" s="16" t="s">
        <v>6</v>
      </c>
      <c r="B22" s="1" t="s">
        <v>60</v>
      </c>
      <c r="C22" s="1">
        <v>1034976.98</v>
      </c>
      <c r="D22" s="1">
        <v>1034976.98</v>
      </c>
      <c r="E22" s="1">
        <v>1034976.98</v>
      </c>
      <c r="F22" s="1">
        <v>0</v>
      </c>
      <c r="G22" s="1">
        <v>0</v>
      </c>
      <c r="H22" s="1">
        <v>1</v>
      </c>
      <c r="I22" s="1">
        <v>30</v>
      </c>
      <c r="J22">
        <v>58.03</v>
      </c>
    </row>
    <row r="23" spans="1:10" x14ac:dyDescent="0.2">
      <c r="A23" s="16" t="s">
        <v>6</v>
      </c>
      <c r="B23" s="1" t="s">
        <v>61</v>
      </c>
      <c r="C23" s="1">
        <v>1034976.98</v>
      </c>
      <c r="D23" s="1">
        <v>1034976.98</v>
      </c>
      <c r="E23" s="1">
        <v>1034976.98</v>
      </c>
      <c r="F23" s="1">
        <v>0</v>
      </c>
      <c r="G23" s="1">
        <v>0</v>
      </c>
      <c r="H23" s="1">
        <v>1</v>
      </c>
      <c r="I23" s="1">
        <v>30</v>
      </c>
      <c r="J23">
        <v>22.5</v>
      </c>
    </row>
    <row r="24" spans="1:10" x14ac:dyDescent="0.2">
      <c r="A24" s="16" t="s">
        <v>6</v>
      </c>
      <c r="B24" s="1" t="s">
        <v>62</v>
      </c>
      <c r="C24" s="1">
        <v>1034976.98</v>
      </c>
      <c r="D24" s="1">
        <v>1034976.98</v>
      </c>
      <c r="E24" s="1">
        <v>1034976.98</v>
      </c>
      <c r="F24" s="1">
        <v>0</v>
      </c>
      <c r="G24" s="1">
        <v>0</v>
      </c>
      <c r="H24" s="1">
        <v>1</v>
      </c>
      <c r="I24" s="1">
        <v>30</v>
      </c>
      <c r="J24">
        <v>30.37</v>
      </c>
    </row>
    <row r="25" spans="1:10" x14ac:dyDescent="0.2">
      <c r="A25" s="16" t="s">
        <v>6</v>
      </c>
      <c r="B25" s="1" t="s">
        <v>51</v>
      </c>
      <c r="C25" s="1">
        <v>1034976.98</v>
      </c>
      <c r="D25" s="1">
        <v>1034976.98</v>
      </c>
      <c r="E25" s="1">
        <v>1034976.98</v>
      </c>
      <c r="F25" s="1">
        <v>0</v>
      </c>
      <c r="G25" s="1">
        <v>0</v>
      </c>
      <c r="H25" s="1">
        <v>1</v>
      </c>
      <c r="I25" s="1">
        <v>30</v>
      </c>
      <c r="J25">
        <v>19.100000000000001</v>
      </c>
    </row>
    <row r="26" spans="1:10" x14ac:dyDescent="0.2">
      <c r="A26" s="16" t="s">
        <v>6</v>
      </c>
      <c r="B26" s="1" t="s">
        <v>49</v>
      </c>
      <c r="C26" s="1">
        <v>1034976.98</v>
      </c>
      <c r="D26" s="1">
        <v>1034976.98</v>
      </c>
      <c r="E26" s="1">
        <v>1034976.98</v>
      </c>
      <c r="F26" s="1">
        <v>0</v>
      </c>
      <c r="G26" s="1">
        <v>0</v>
      </c>
      <c r="H26" s="1">
        <v>1</v>
      </c>
      <c r="I26" s="1">
        <v>30</v>
      </c>
      <c r="J26">
        <v>17.329999999999998</v>
      </c>
    </row>
    <row r="27" spans="1:10" x14ac:dyDescent="0.2">
      <c r="A27" s="16" t="s">
        <v>63</v>
      </c>
      <c r="B27" s="1" t="s">
        <v>90</v>
      </c>
      <c r="C27" s="1">
        <v>796648.44</v>
      </c>
      <c r="D27" s="1">
        <v>796648.44</v>
      </c>
      <c r="E27" s="1">
        <v>796648.44</v>
      </c>
      <c r="F27" s="1">
        <v>0</v>
      </c>
      <c r="G27" s="1">
        <v>0</v>
      </c>
      <c r="H27" s="1">
        <v>1</v>
      </c>
      <c r="I27" s="1">
        <v>30</v>
      </c>
      <c r="J27">
        <v>139.07</v>
      </c>
    </row>
    <row r="28" spans="1:10" x14ac:dyDescent="0.2">
      <c r="A28" s="16" t="s">
        <v>63</v>
      </c>
      <c r="B28" s="1" t="s">
        <v>60</v>
      </c>
      <c r="C28" s="1">
        <v>796648.44</v>
      </c>
      <c r="D28" s="1">
        <v>796648.44</v>
      </c>
      <c r="E28" s="1">
        <v>796648.44</v>
      </c>
      <c r="F28" s="1">
        <v>0</v>
      </c>
      <c r="G28" s="1">
        <v>0</v>
      </c>
      <c r="H28" s="1">
        <v>1</v>
      </c>
      <c r="I28" s="1">
        <v>30</v>
      </c>
      <c r="J28">
        <v>292.87</v>
      </c>
    </row>
    <row r="29" spans="1:10" x14ac:dyDescent="0.2">
      <c r="A29" s="16" t="s">
        <v>63</v>
      </c>
      <c r="B29" s="1" t="s">
        <v>61</v>
      </c>
      <c r="C29" s="1">
        <v>796648.44</v>
      </c>
      <c r="D29" s="1">
        <v>796648.44</v>
      </c>
      <c r="E29" s="1">
        <v>796648.44</v>
      </c>
      <c r="F29" s="1">
        <v>0</v>
      </c>
      <c r="G29" s="1">
        <v>0</v>
      </c>
      <c r="H29" s="1">
        <v>1</v>
      </c>
      <c r="I29" s="1">
        <v>30</v>
      </c>
      <c r="J29">
        <v>123.9</v>
      </c>
    </row>
    <row r="30" spans="1:10" x14ac:dyDescent="0.2">
      <c r="A30" s="16" t="s">
        <v>63</v>
      </c>
      <c r="B30" s="1" t="s">
        <v>62</v>
      </c>
      <c r="C30" s="1">
        <v>796648.44</v>
      </c>
      <c r="D30" s="1">
        <v>796648.44</v>
      </c>
      <c r="E30" s="1">
        <v>796648.44</v>
      </c>
      <c r="F30" s="1">
        <v>0</v>
      </c>
      <c r="G30" s="1">
        <v>0</v>
      </c>
      <c r="H30" s="1">
        <v>1</v>
      </c>
      <c r="I30" s="1">
        <v>30</v>
      </c>
      <c r="J30">
        <v>243.77</v>
      </c>
    </row>
    <row r="31" spans="1:10" x14ac:dyDescent="0.2">
      <c r="A31" s="16" t="s">
        <v>63</v>
      </c>
      <c r="B31" s="1" t="s">
        <v>51</v>
      </c>
      <c r="C31" s="1">
        <v>796648.44</v>
      </c>
      <c r="D31" s="1">
        <v>796648.44</v>
      </c>
      <c r="E31" s="1">
        <v>796648.44</v>
      </c>
      <c r="F31" s="1">
        <v>0</v>
      </c>
      <c r="G31" s="1">
        <v>0</v>
      </c>
      <c r="H31" s="1">
        <v>1</v>
      </c>
      <c r="I31" s="1">
        <v>30</v>
      </c>
      <c r="J31">
        <v>289.07</v>
      </c>
    </row>
    <row r="32" spans="1:10" x14ac:dyDescent="0.2">
      <c r="A32" s="16" t="s">
        <v>63</v>
      </c>
      <c r="B32" s="1" t="s">
        <v>49</v>
      </c>
      <c r="C32" s="1">
        <v>796648.44</v>
      </c>
      <c r="D32" s="1">
        <v>796648.44</v>
      </c>
      <c r="E32" s="1">
        <v>796648.44</v>
      </c>
      <c r="F32" s="1">
        <v>0</v>
      </c>
      <c r="G32" s="1">
        <v>0</v>
      </c>
      <c r="H32" s="1">
        <v>1</v>
      </c>
      <c r="I32" s="1">
        <v>30</v>
      </c>
      <c r="J32">
        <v>188.1</v>
      </c>
    </row>
    <row r="33" spans="1:10" x14ac:dyDescent="0.2">
      <c r="A33" s="16" t="s">
        <v>9</v>
      </c>
      <c r="B33" s="1" t="s">
        <v>90</v>
      </c>
      <c r="C33" s="1">
        <v>854704.2</v>
      </c>
      <c r="D33" s="1">
        <v>854704.2</v>
      </c>
      <c r="E33" s="1">
        <v>854704.2</v>
      </c>
      <c r="F33" s="1">
        <v>0</v>
      </c>
      <c r="G33" s="1">
        <v>0</v>
      </c>
      <c r="H33" s="1">
        <v>1</v>
      </c>
      <c r="I33" s="1">
        <v>30</v>
      </c>
      <c r="J33">
        <v>108.43</v>
      </c>
    </row>
    <row r="34" spans="1:10" x14ac:dyDescent="0.2">
      <c r="A34" s="16" t="s">
        <v>9</v>
      </c>
      <c r="B34" s="1" t="s">
        <v>60</v>
      </c>
      <c r="C34" s="1">
        <v>854704.2</v>
      </c>
      <c r="D34" s="1">
        <v>854704.2</v>
      </c>
      <c r="E34" s="1">
        <v>854704.2</v>
      </c>
      <c r="F34" s="1">
        <v>0</v>
      </c>
      <c r="G34" s="1">
        <v>0</v>
      </c>
      <c r="H34" s="1">
        <v>1</v>
      </c>
      <c r="I34" s="1">
        <v>30</v>
      </c>
      <c r="J34">
        <v>134.33000000000001</v>
      </c>
    </row>
    <row r="35" spans="1:10" x14ac:dyDescent="0.2">
      <c r="A35" s="16" t="s">
        <v>9</v>
      </c>
      <c r="B35" s="1" t="s">
        <v>61</v>
      </c>
      <c r="C35" s="1">
        <v>854704.2</v>
      </c>
      <c r="D35" s="1">
        <v>854704.2</v>
      </c>
      <c r="E35" s="1">
        <v>854704.2</v>
      </c>
      <c r="F35" s="1">
        <v>0</v>
      </c>
      <c r="G35" s="1">
        <v>0</v>
      </c>
      <c r="H35" s="1">
        <v>1</v>
      </c>
      <c r="I35" s="1">
        <v>30</v>
      </c>
      <c r="J35">
        <v>84.2</v>
      </c>
    </row>
    <row r="36" spans="1:10" x14ac:dyDescent="0.2">
      <c r="A36" s="16" t="s">
        <v>9</v>
      </c>
      <c r="B36" s="1" t="s">
        <v>62</v>
      </c>
      <c r="C36" s="1">
        <v>854704.2</v>
      </c>
      <c r="D36" s="1">
        <v>854704.2</v>
      </c>
      <c r="E36" s="1">
        <v>854704.2</v>
      </c>
      <c r="F36" s="1">
        <v>0</v>
      </c>
      <c r="G36" s="1">
        <v>0</v>
      </c>
      <c r="H36" s="1">
        <v>1</v>
      </c>
      <c r="I36" s="1">
        <v>30</v>
      </c>
      <c r="J36">
        <v>149.4</v>
      </c>
    </row>
    <row r="37" spans="1:10" x14ac:dyDescent="0.2">
      <c r="A37" s="16" t="s">
        <v>9</v>
      </c>
      <c r="B37" s="1" t="s">
        <v>51</v>
      </c>
      <c r="C37" s="1">
        <v>854704.2</v>
      </c>
      <c r="D37" s="1">
        <v>854704.2</v>
      </c>
      <c r="E37" s="1">
        <v>854704.2</v>
      </c>
      <c r="F37" s="1">
        <v>0</v>
      </c>
      <c r="G37" s="1">
        <v>0</v>
      </c>
      <c r="H37" s="1">
        <v>1</v>
      </c>
      <c r="I37" s="1">
        <v>30</v>
      </c>
      <c r="J37">
        <v>133</v>
      </c>
    </row>
    <row r="38" spans="1:10" x14ac:dyDescent="0.2">
      <c r="A38" s="16" t="s">
        <v>9</v>
      </c>
      <c r="B38" s="1" t="s">
        <v>49</v>
      </c>
      <c r="C38" s="1">
        <v>854704.2</v>
      </c>
      <c r="D38" s="1">
        <v>854704.2</v>
      </c>
      <c r="E38" s="1">
        <v>854704.2</v>
      </c>
      <c r="F38" s="1">
        <v>0</v>
      </c>
      <c r="G38" s="1">
        <v>0</v>
      </c>
      <c r="H38" s="1">
        <v>1</v>
      </c>
      <c r="I38" s="1">
        <v>30</v>
      </c>
      <c r="J38">
        <v>70</v>
      </c>
    </row>
    <row r="39" spans="1:10" x14ac:dyDescent="0.2">
      <c r="A39" s="16" t="s">
        <v>10</v>
      </c>
      <c r="B39" s="1" t="s">
        <v>90</v>
      </c>
      <c r="C39" s="1">
        <v>893782.11</v>
      </c>
      <c r="D39" s="1">
        <v>894008.14</v>
      </c>
      <c r="E39" s="1">
        <v>893789.65</v>
      </c>
      <c r="F39" s="1">
        <v>41.27</v>
      </c>
      <c r="G39" s="1">
        <v>0</v>
      </c>
      <c r="H39" s="1">
        <v>1</v>
      </c>
      <c r="I39" s="1">
        <v>29</v>
      </c>
      <c r="J39">
        <v>92.2</v>
      </c>
    </row>
    <row r="40" spans="1:10" x14ac:dyDescent="0.2">
      <c r="A40" s="16" t="s">
        <v>10</v>
      </c>
      <c r="B40" s="1" t="s">
        <v>60</v>
      </c>
      <c r="C40" s="1">
        <v>893782.11</v>
      </c>
      <c r="D40" s="1">
        <v>894008.14</v>
      </c>
      <c r="E40" s="1">
        <v>893789.65</v>
      </c>
      <c r="F40" s="1">
        <v>41.27</v>
      </c>
      <c r="G40" s="1">
        <v>0</v>
      </c>
      <c r="H40" s="1">
        <v>1</v>
      </c>
      <c r="I40" s="1">
        <v>29</v>
      </c>
      <c r="J40">
        <v>153.6</v>
      </c>
    </row>
    <row r="41" spans="1:10" x14ac:dyDescent="0.2">
      <c r="A41" s="16" t="s">
        <v>10</v>
      </c>
      <c r="B41" s="1" t="s">
        <v>61</v>
      </c>
      <c r="C41" s="1">
        <v>893782.11</v>
      </c>
      <c r="D41" s="1">
        <v>893782.11</v>
      </c>
      <c r="E41" s="1">
        <v>893782.11</v>
      </c>
      <c r="F41" s="1">
        <v>0</v>
      </c>
      <c r="G41" s="1">
        <v>0</v>
      </c>
      <c r="H41" s="1">
        <v>1</v>
      </c>
      <c r="I41" s="1">
        <v>30</v>
      </c>
      <c r="J41">
        <v>84.93</v>
      </c>
    </row>
    <row r="42" spans="1:10" x14ac:dyDescent="0.2">
      <c r="A42" s="16" t="s">
        <v>10</v>
      </c>
      <c r="B42" s="1" t="s">
        <v>62</v>
      </c>
      <c r="C42" s="1">
        <v>893782.11</v>
      </c>
      <c r="D42" s="1">
        <v>894008.14</v>
      </c>
      <c r="E42" s="1">
        <v>893789.65</v>
      </c>
      <c r="F42" s="1">
        <v>41.27</v>
      </c>
      <c r="G42" s="1">
        <v>0</v>
      </c>
      <c r="H42" s="1">
        <v>1</v>
      </c>
      <c r="I42" s="1">
        <v>29</v>
      </c>
      <c r="J42">
        <v>121.43</v>
      </c>
    </row>
    <row r="43" spans="1:10" x14ac:dyDescent="0.2">
      <c r="A43" s="16" t="s">
        <v>10</v>
      </c>
      <c r="B43" s="1" t="s">
        <v>51</v>
      </c>
      <c r="C43" s="1">
        <v>893782.11</v>
      </c>
      <c r="D43" s="1">
        <v>894801.16</v>
      </c>
      <c r="E43" s="1">
        <v>893846.22</v>
      </c>
      <c r="F43" s="1">
        <v>196.48</v>
      </c>
      <c r="G43" s="1">
        <v>0.01</v>
      </c>
      <c r="H43" s="1">
        <v>0.99990000000000001</v>
      </c>
      <c r="I43" s="1">
        <v>25</v>
      </c>
      <c r="J43">
        <v>252.5</v>
      </c>
    </row>
    <row r="44" spans="1:10" x14ac:dyDescent="0.2">
      <c r="A44" s="16" t="s">
        <v>10</v>
      </c>
      <c r="B44" s="1" t="s">
        <v>49</v>
      </c>
      <c r="C44" s="1">
        <v>893782.11</v>
      </c>
      <c r="D44" s="1">
        <v>893782.11</v>
      </c>
      <c r="E44" s="1">
        <v>893782.11</v>
      </c>
      <c r="F44" s="1">
        <v>0</v>
      </c>
      <c r="G44" s="1">
        <v>0</v>
      </c>
      <c r="H44" s="1">
        <v>1</v>
      </c>
      <c r="I44" s="1">
        <v>30</v>
      </c>
      <c r="J44">
        <v>69.8</v>
      </c>
    </row>
    <row r="45" spans="1:10" x14ac:dyDescent="0.2">
      <c r="A45" s="16" t="s">
        <v>11</v>
      </c>
      <c r="B45" s="1" t="s">
        <v>90</v>
      </c>
      <c r="C45" s="1">
        <v>928941.75</v>
      </c>
      <c r="D45" s="1">
        <v>928941.75</v>
      </c>
      <c r="E45" s="1">
        <v>928941.75</v>
      </c>
      <c r="F45" s="1">
        <v>0</v>
      </c>
      <c r="G45" s="1">
        <v>0</v>
      </c>
      <c r="H45" s="1">
        <v>1</v>
      </c>
      <c r="I45" s="1">
        <v>30</v>
      </c>
      <c r="J45">
        <v>79.27</v>
      </c>
    </row>
    <row r="46" spans="1:10" x14ac:dyDescent="0.2">
      <c r="A46" s="16" t="s">
        <v>11</v>
      </c>
      <c r="B46" s="1" t="s">
        <v>60</v>
      </c>
      <c r="C46" s="1">
        <v>928941.75</v>
      </c>
      <c r="D46" s="1">
        <v>928941.75</v>
      </c>
      <c r="E46" s="1">
        <v>928941.75</v>
      </c>
      <c r="F46" s="1">
        <v>0</v>
      </c>
      <c r="G46" s="1">
        <v>0</v>
      </c>
      <c r="H46" s="1">
        <v>1</v>
      </c>
      <c r="I46" s="1">
        <v>30</v>
      </c>
      <c r="J46">
        <v>72.03</v>
      </c>
    </row>
    <row r="47" spans="1:10" x14ac:dyDescent="0.2">
      <c r="A47" s="16" t="s">
        <v>11</v>
      </c>
      <c r="B47" s="1" t="s">
        <v>61</v>
      </c>
      <c r="C47" s="1">
        <v>928941.75</v>
      </c>
      <c r="D47" s="1">
        <v>928941.75</v>
      </c>
      <c r="E47" s="1">
        <v>928941.75</v>
      </c>
      <c r="F47" s="1">
        <v>0</v>
      </c>
      <c r="G47" s="1">
        <v>0</v>
      </c>
      <c r="H47" s="1">
        <v>1</v>
      </c>
      <c r="I47" s="1">
        <v>30</v>
      </c>
      <c r="J47">
        <v>45.03</v>
      </c>
    </row>
    <row r="48" spans="1:10" x14ac:dyDescent="0.2">
      <c r="A48" s="16" t="s">
        <v>11</v>
      </c>
      <c r="B48" s="1" t="s">
        <v>62</v>
      </c>
      <c r="C48" s="1">
        <v>928941.75</v>
      </c>
      <c r="D48" s="1">
        <v>928941.75</v>
      </c>
      <c r="E48" s="1">
        <v>928941.75</v>
      </c>
      <c r="F48" s="1">
        <v>0</v>
      </c>
      <c r="G48" s="1">
        <v>0</v>
      </c>
      <c r="H48" s="1">
        <v>1</v>
      </c>
      <c r="I48" s="1">
        <v>30</v>
      </c>
      <c r="J48">
        <v>48.87</v>
      </c>
    </row>
    <row r="49" spans="1:10" x14ac:dyDescent="0.2">
      <c r="A49" s="16" t="s">
        <v>11</v>
      </c>
      <c r="B49" s="1" t="s">
        <v>51</v>
      </c>
      <c r="C49" s="1">
        <v>928941.75</v>
      </c>
      <c r="D49" s="1">
        <v>928941.75</v>
      </c>
      <c r="E49" s="1">
        <v>928941.75</v>
      </c>
      <c r="F49" s="1">
        <v>0</v>
      </c>
      <c r="G49" s="1">
        <v>0</v>
      </c>
      <c r="H49" s="1">
        <v>1</v>
      </c>
      <c r="I49" s="1">
        <v>30</v>
      </c>
      <c r="J49">
        <v>33.17</v>
      </c>
    </row>
    <row r="50" spans="1:10" x14ac:dyDescent="0.2">
      <c r="A50" s="16" t="s">
        <v>11</v>
      </c>
      <c r="B50" s="1" t="s">
        <v>49</v>
      </c>
      <c r="C50" s="1">
        <v>928941.75</v>
      </c>
      <c r="D50" s="1">
        <v>928941.75</v>
      </c>
      <c r="E50" s="1">
        <v>928941.75</v>
      </c>
      <c r="F50" s="1">
        <v>0</v>
      </c>
      <c r="G50" s="1">
        <v>0</v>
      </c>
      <c r="H50" s="1">
        <v>1</v>
      </c>
      <c r="I50" s="1">
        <v>30</v>
      </c>
      <c r="J50">
        <v>12.97</v>
      </c>
    </row>
    <row r="51" spans="1:10" x14ac:dyDescent="0.2">
      <c r="A51" s="16" t="s">
        <v>64</v>
      </c>
      <c r="B51" s="1" t="s">
        <v>90</v>
      </c>
      <c r="C51" s="1">
        <v>793439.56</v>
      </c>
      <c r="D51" s="1">
        <v>796655.6</v>
      </c>
      <c r="E51" s="1">
        <v>794822.63</v>
      </c>
      <c r="F51" s="1">
        <v>908.77</v>
      </c>
      <c r="G51" s="1">
        <v>0.17</v>
      </c>
      <c r="H51" s="1">
        <v>0.99829999999999997</v>
      </c>
      <c r="I51" s="1">
        <v>3</v>
      </c>
      <c r="J51">
        <v>1626.27</v>
      </c>
    </row>
    <row r="52" spans="1:10" x14ac:dyDescent="0.2">
      <c r="A52" s="16" t="s">
        <v>64</v>
      </c>
      <c r="B52" s="1" t="s">
        <v>60</v>
      </c>
      <c r="C52" s="1">
        <v>793439.56</v>
      </c>
      <c r="D52" s="1">
        <v>796486.15</v>
      </c>
      <c r="E52" s="1">
        <v>794574.51</v>
      </c>
      <c r="F52" s="1">
        <v>925.9</v>
      </c>
      <c r="G52" s="1">
        <v>0.14000000000000001</v>
      </c>
      <c r="H52" s="1">
        <v>0.99860000000000004</v>
      </c>
      <c r="I52" s="1">
        <v>8</v>
      </c>
      <c r="J52">
        <v>1533.33</v>
      </c>
    </row>
    <row r="53" spans="1:10" x14ac:dyDescent="0.2">
      <c r="A53" s="16" t="s">
        <v>64</v>
      </c>
      <c r="B53" s="1" t="s">
        <v>61</v>
      </c>
      <c r="C53" s="1">
        <v>793439.56</v>
      </c>
      <c r="D53" s="1">
        <v>796865.65</v>
      </c>
      <c r="E53" s="1">
        <v>794657.74</v>
      </c>
      <c r="F53" s="1">
        <v>952.96</v>
      </c>
      <c r="G53" s="1">
        <v>0.15</v>
      </c>
      <c r="H53" s="1">
        <v>0.99850000000000005</v>
      </c>
      <c r="I53" s="1">
        <v>5</v>
      </c>
      <c r="J53">
        <v>1488.97</v>
      </c>
    </row>
    <row r="54" spans="1:10" x14ac:dyDescent="0.2">
      <c r="A54" s="16" t="s">
        <v>64</v>
      </c>
      <c r="B54" s="1" t="s">
        <v>62</v>
      </c>
      <c r="C54" s="1">
        <v>793439.56</v>
      </c>
      <c r="D54" s="1">
        <v>796796.1</v>
      </c>
      <c r="E54" s="1">
        <v>794817.28</v>
      </c>
      <c r="F54" s="1">
        <v>1016.92</v>
      </c>
      <c r="G54" s="1">
        <v>0.17</v>
      </c>
      <c r="H54" s="1">
        <v>0.99829999999999997</v>
      </c>
      <c r="I54" s="1">
        <v>5</v>
      </c>
      <c r="J54">
        <v>1538.83</v>
      </c>
    </row>
    <row r="55" spans="1:10" x14ac:dyDescent="0.2">
      <c r="A55" s="16" t="s">
        <v>64</v>
      </c>
      <c r="B55" s="1" t="s">
        <v>51</v>
      </c>
      <c r="C55" s="1">
        <v>793439.56</v>
      </c>
      <c r="D55" s="1">
        <v>796648.44</v>
      </c>
      <c r="E55" s="1">
        <v>794748.22</v>
      </c>
      <c r="F55" s="1">
        <v>854.26</v>
      </c>
      <c r="G55" s="1">
        <v>0.16</v>
      </c>
      <c r="H55" s="1">
        <v>0.99839999999999995</v>
      </c>
      <c r="I55" s="1">
        <v>4</v>
      </c>
      <c r="J55">
        <v>1655.77</v>
      </c>
    </row>
    <row r="56" spans="1:10" x14ac:dyDescent="0.2">
      <c r="A56" s="16" t="s">
        <v>64</v>
      </c>
      <c r="B56" s="1" t="s">
        <v>49</v>
      </c>
      <c r="C56" s="1">
        <v>793439.56</v>
      </c>
      <c r="D56" s="1">
        <v>796005.36</v>
      </c>
      <c r="E56" s="1">
        <v>794142.87</v>
      </c>
      <c r="F56" s="1">
        <v>804.07</v>
      </c>
      <c r="G56" s="1">
        <v>0.09</v>
      </c>
      <c r="H56" s="1">
        <v>0.99909999999999999</v>
      </c>
      <c r="I56" s="1">
        <v>13</v>
      </c>
      <c r="J56">
        <v>1163.93</v>
      </c>
    </row>
    <row r="57" spans="1:10" x14ac:dyDescent="0.2">
      <c r="A57" s="16" t="s">
        <v>14</v>
      </c>
      <c r="B57" s="1" t="s">
        <v>90</v>
      </c>
      <c r="C57" s="1">
        <v>851495.33</v>
      </c>
      <c r="D57" s="1">
        <v>852326.39</v>
      </c>
      <c r="E57" s="1">
        <v>851684.84</v>
      </c>
      <c r="F57" s="1">
        <v>279.83999999999997</v>
      </c>
      <c r="G57" s="1">
        <v>0.02</v>
      </c>
      <c r="H57" s="1">
        <v>0.99980000000000002</v>
      </c>
      <c r="I57" s="1">
        <v>16</v>
      </c>
      <c r="J57">
        <v>445.73</v>
      </c>
    </row>
    <row r="58" spans="1:10" x14ac:dyDescent="0.2">
      <c r="A58" s="16" t="s">
        <v>14</v>
      </c>
      <c r="B58" s="1" t="s">
        <v>60</v>
      </c>
      <c r="C58" s="1">
        <v>851495.33</v>
      </c>
      <c r="D58" s="1">
        <v>852762.88</v>
      </c>
      <c r="E58" s="1">
        <v>851734.32</v>
      </c>
      <c r="F58" s="1">
        <v>409.9</v>
      </c>
      <c r="G58" s="1">
        <v>0.03</v>
      </c>
      <c r="H58" s="1">
        <v>0.99970000000000003</v>
      </c>
      <c r="I58" s="1">
        <v>17</v>
      </c>
      <c r="J58">
        <v>734.9</v>
      </c>
    </row>
    <row r="59" spans="1:10" x14ac:dyDescent="0.2">
      <c r="A59" s="16" t="s">
        <v>14</v>
      </c>
      <c r="B59" s="1" t="s">
        <v>61</v>
      </c>
      <c r="C59" s="1">
        <v>851495.33</v>
      </c>
      <c r="D59" s="1">
        <v>852151.59</v>
      </c>
      <c r="E59" s="1">
        <v>851597.34</v>
      </c>
      <c r="F59" s="1">
        <v>171.67</v>
      </c>
      <c r="G59" s="1">
        <v>0.01</v>
      </c>
      <c r="H59" s="1">
        <v>0.99990000000000001</v>
      </c>
      <c r="I59" s="1">
        <v>18</v>
      </c>
      <c r="J59">
        <v>354.17</v>
      </c>
    </row>
    <row r="60" spans="1:10" x14ac:dyDescent="0.2">
      <c r="A60" s="16" t="s">
        <v>14</v>
      </c>
      <c r="B60" s="1" t="s">
        <v>62</v>
      </c>
      <c r="C60" s="1">
        <v>851495.33</v>
      </c>
      <c r="D60" s="1">
        <v>852151.59</v>
      </c>
      <c r="E60" s="1">
        <v>851611.96</v>
      </c>
      <c r="F60" s="1">
        <v>224.94</v>
      </c>
      <c r="G60" s="1">
        <v>0.01</v>
      </c>
      <c r="H60" s="1">
        <v>0.99990000000000001</v>
      </c>
      <c r="I60" s="1">
        <v>21</v>
      </c>
      <c r="J60">
        <v>505.2</v>
      </c>
    </row>
    <row r="61" spans="1:10" x14ac:dyDescent="0.2">
      <c r="A61" s="16" t="s">
        <v>14</v>
      </c>
      <c r="B61" s="1" t="s">
        <v>51</v>
      </c>
      <c r="C61" s="1">
        <v>851495.33</v>
      </c>
      <c r="D61" s="1">
        <v>852326.39</v>
      </c>
      <c r="E61" s="1">
        <v>851613.39</v>
      </c>
      <c r="F61" s="1">
        <v>218.01</v>
      </c>
      <c r="G61" s="1">
        <v>0.01</v>
      </c>
      <c r="H61" s="1">
        <v>0.99990000000000001</v>
      </c>
      <c r="I61" s="1">
        <v>19</v>
      </c>
      <c r="J61">
        <v>572.20000000000005</v>
      </c>
    </row>
    <row r="62" spans="1:10" x14ac:dyDescent="0.2">
      <c r="A62" s="16" t="s">
        <v>14</v>
      </c>
      <c r="B62" s="1" t="s">
        <v>49</v>
      </c>
      <c r="C62" s="1">
        <v>851495.33</v>
      </c>
      <c r="D62" s="1">
        <v>851670.12</v>
      </c>
      <c r="E62" s="1">
        <v>851524.46</v>
      </c>
      <c r="F62" s="1">
        <v>66.260000000000005</v>
      </c>
      <c r="G62" s="1">
        <v>0</v>
      </c>
      <c r="H62" s="1">
        <v>1</v>
      </c>
      <c r="I62" s="1">
        <v>25</v>
      </c>
      <c r="J62">
        <v>273.02999999999997</v>
      </c>
    </row>
    <row r="63" spans="1:10" x14ac:dyDescent="0.2">
      <c r="A63" s="16" t="s">
        <v>15</v>
      </c>
      <c r="B63" s="1" t="s">
        <v>90</v>
      </c>
      <c r="C63" s="1">
        <v>893076.71</v>
      </c>
      <c r="D63" s="1">
        <v>894388.88</v>
      </c>
      <c r="E63" s="1">
        <v>893513.63</v>
      </c>
      <c r="F63" s="1">
        <v>397.98</v>
      </c>
      <c r="G63" s="1">
        <v>0.05</v>
      </c>
      <c r="H63" s="1">
        <v>0.99950000000000006</v>
      </c>
      <c r="I63" s="1">
        <v>9</v>
      </c>
      <c r="J63">
        <v>718.77</v>
      </c>
    </row>
    <row r="64" spans="1:10" x14ac:dyDescent="0.2">
      <c r="A64" s="16" t="s">
        <v>15</v>
      </c>
      <c r="B64" s="1" t="s">
        <v>60</v>
      </c>
      <c r="C64" s="1">
        <v>893076.71</v>
      </c>
      <c r="D64" s="1">
        <v>894752.03</v>
      </c>
      <c r="E64" s="1">
        <v>893551.51</v>
      </c>
      <c r="F64" s="1">
        <v>483.3</v>
      </c>
      <c r="G64" s="1">
        <v>0.05</v>
      </c>
      <c r="H64" s="1">
        <v>0.99950000000000006</v>
      </c>
      <c r="I64" s="1">
        <v>12</v>
      </c>
      <c r="J64">
        <v>897.73</v>
      </c>
    </row>
    <row r="65" spans="1:10" x14ac:dyDescent="0.2">
      <c r="A65" s="16" t="s">
        <v>15</v>
      </c>
      <c r="B65" s="1" t="s">
        <v>61</v>
      </c>
      <c r="C65" s="1">
        <v>893076.71</v>
      </c>
      <c r="D65" s="1">
        <v>894095.76</v>
      </c>
      <c r="E65" s="1">
        <v>893377.01</v>
      </c>
      <c r="F65" s="1">
        <v>360.5</v>
      </c>
      <c r="G65" s="1">
        <v>0.03</v>
      </c>
      <c r="H65" s="1">
        <v>0.99970000000000003</v>
      </c>
      <c r="I65" s="1">
        <v>13</v>
      </c>
      <c r="J65">
        <v>523.07000000000005</v>
      </c>
    </row>
    <row r="66" spans="1:10" x14ac:dyDescent="0.2">
      <c r="A66" s="16" t="s">
        <v>15</v>
      </c>
      <c r="B66" s="1" t="s">
        <v>62</v>
      </c>
      <c r="C66" s="1">
        <v>893076.71</v>
      </c>
      <c r="D66" s="1">
        <v>894752.03</v>
      </c>
      <c r="E66" s="1">
        <v>893694.32</v>
      </c>
      <c r="F66" s="1">
        <v>473.29</v>
      </c>
      <c r="G66" s="1">
        <v>7.0000000000000007E-2</v>
      </c>
      <c r="H66" s="1">
        <v>0.99929999999999997</v>
      </c>
      <c r="I66" s="1">
        <v>7</v>
      </c>
      <c r="J66">
        <v>815.1</v>
      </c>
    </row>
    <row r="67" spans="1:10" x14ac:dyDescent="0.2">
      <c r="A67" s="16" t="s">
        <v>15</v>
      </c>
      <c r="B67" s="1" t="s">
        <v>51</v>
      </c>
      <c r="C67" s="1">
        <v>893076.71</v>
      </c>
      <c r="D67" s="1">
        <v>894095.76</v>
      </c>
      <c r="E67" s="1">
        <v>893646.53</v>
      </c>
      <c r="F67" s="1">
        <v>356.87</v>
      </c>
      <c r="G67" s="1">
        <v>0.06</v>
      </c>
      <c r="H67" s="1">
        <v>0.99939999999999996</v>
      </c>
      <c r="I67" s="1">
        <v>4</v>
      </c>
      <c r="J67">
        <v>796.43</v>
      </c>
    </row>
    <row r="68" spans="1:10" x14ac:dyDescent="0.2">
      <c r="A68" s="16" t="s">
        <v>15</v>
      </c>
      <c r="B68" s="1" t="s">
        <v>49</v>
      </c>
      <c r="C68" s="1">
        <v>893076.71</v>
      </c>
      <c r="D68" s="1">
        <v>894801.16</v>
      </c>
      <c r="E68" s="1">
        <v>893478.8</v>
      </c>
      <c r="F68" s="1">
        <v>450.8</v>
      </c>
      <c r="G68" s="1">
        <v>0.05</v>
      </c>
      <c r="H68" s="1">
        <v>0.99950000000000006</v>
      </c>
      <c r="I68" s="1">
        <v>13</v>
      </c>
      <c r="J68">
        <v>620.29999999999995</v>
      </c>
    </row>
    <row r="69" spans="1:10" x14ac:dyDescent="0.2">
      <c r="A69" s="16" t="s">
        <v>16</v>
      </c>
      <c r="B69" s="1" t="s">
        <v>90</v>
      </c>
      <c r="C69" s="1">
        <v>928941.75</v>
      </c>
      <c r="D69" s="1">
        <v>928941.75</v>
      </c>
      <c r="E69" s="1">
        <v>928941.75</v>
      </c>
      <c r="F69" s="1">
        <v>0</v>
      </c>
      <c r="G69" s="1">
        <v>0</v>
      </c>
      <c r="H69" s="1">
        <v>1</v>
      </c>
      <c r="I69" s="1">
        <v>30</v>
      </c>
      <c r="J69">
        <v>230.43</v>
      </c>
    </row>
    <row r="70" spans="1:10" x14ac:dyDescent="0.2">
      <c r="A70" s="16" t="s">
        <v>16</v>
      </c>
      <c r="B70" s="1" t="s">
        <v>60</v>
      </c>
      <c r="C70" s="1">
        <v>928941.75</v>
      </c>
      <c r="D70" s="1">
        <v>928941.75</v>
      </c>
      <c r="E70" s="1">
        <v>928941.75</v>
      </c>
      <c r="F70" s="1">
        <v>0</v>
      </c>
      <c r="G70" s="1">
        <v>0</v>
      </c>
      <c r="H70" s="1">
        <v>1</v>
      </c>
      <c r="I70" s="1">
        <v>30</v>
      </c>
      <c r="J70">
        <v>182.17</v>
      </c>
    </row>
    <row r="71" spans="1:10" x14ac:dyDescent="0.2">
      <c r="A71" s="16" t="s">
        <v>16</v>
      </c>
      <c r="B71" s="1" t="s">
        <v>61</v>
      </c>
      <c r="C71" s="1">
        <v>928941.75</v>
      </c>
      <c r="D71" s="1">
        <v>928941.75</v>
      </c>
      <c r="E71" s="1">
        <v>928941.75</v>
      </c>
      <c r="F71" s="1">
        <v>0</v>
      </c>
      <c r="G71" s="1">
        <v>0</v>
      </c>
      <c r="H71" s="1">
        <v>1</v>
      </c>
      <c r="I71" s="1">
        <v>30</v>
      </c>
      <c r="J71">
        <v>133.03</v>
      </c>
    </row>
    <row r="72" spans="1:10" x14ac:dyDescent="0.2">
      <c r="A72" s="16" t="s">
        <v>16</v>
      </c>
      <c r="B72" s="1" t="s">
        <v>62</v>
      </c>
      <c r="C72" s="1">
        <v>928941.75</v>
      </c>
      <c r="D72" s="1">
        <v>928941.75</v>
      </c>
      <c r="E72" s="1">
        <v>928941.75</v>
      </c>
      <c r="F72" s="1">
        <v>0</v>
      </c>
      <c r="G72" s="1">
        <v>0</v>
      </c>
      <c r="H72" s="1">
        <v>1</v>
      </c>
      <c r="I72" s="1">
        <v>30</v>
      </c>
      <c r="J72">
        <v>134.66999999999999</v>
      </c>
    </row>
    <row r="73" spans="1:10" x14ac:dyDescent="0.2">
      <c r="A73" s="16" t="s">
        <v>16</v>
      </c>
      <c r="B73" s="1" t="s">
        <v>51</v>
      </c>
      <c r="C73" s="1">
        <v>928941.75</v>
      </c>
      <c r="D73" s="1">
        <v>928941.75</v>
      </c>
      <c r="E73" s="1">
        <v>928941.75</v>
      </c>
      <c r="F73" s="1">
        <v>0</v>
      </c>
      <c r="G73" s="1">
        <v>0</v>
      </c>
      <c r="H73" s="1">
        <v>1</v>
      </c>
      <c r="I73" s="1">
        <v>30</v>
      </c>
      <c r="J73">
        <v>105.83</v>
      </c>
    </row>
    <row r="74" spans="1:10" x14ac:dyDescent="0.2">
      <c r="A74" s="16" t="s">
        <v>16</v>
      </c>
      <c r="B74" s="1" t="s">
        <v>49</v>
      </c>
      <c r="C74" s="1">
        <v>928941.75</v>
      </c>
      <c r="D74" s="1">
        <v>928941.75</v>
      </c>
      <c r="E74" s="1">
        <v>928941.75</v>
      </c>
      <c r="F74" s="1">
        <v>0</v>
      </c>
      <c r="G74" s="1">
        <v>0</v>
      </c>
      <c r="H74" s="1">
        <v>1</v>
      </c>
      <c r="I74" s="1">
        <v>30</v>
      </c>
      <c r="J74">
        <v>27.03</v>
      </c>
    </row>
    <row r="75" spans="1:10" x14ac:dyDescent="0.2">
      <c r="A75" s="16" t="s">
        <v>65</v>
      </c>
      <c r="B75" s="1" t="s">
        <v>90</v>
      </c>
      <c r="C75" s="1">
        <v>17156454.48</v>
      </c>
      <c r="D75" s="1">
        <v>18437378.699999999</v>
      </c>
      <c r="E75" s="1">
        <v>17797575.079999998</v>
      </c>
      <c r="F75" s="1">
        <v>259648.43</v>
      </c>
      <c r="G75" s="1">
        <v>3.74</v>
      </c>
      <c r="H75" s="1">
        <v>0.96260000000000001</v>
      </c>
      <c r="I75" s="1">
        <v>1</v>
      </c>
      <c r="J75">
        <v>1965.03</v>
      </c>
    </row>
    <row r="76" spans="1:10" x14ac:dyDescent="0.2">
      <c r="A76" s="16" t="s">
        <v>65</v>
      </c>
      <c r="B76" s="1" t="s">
        <v>60</v>
      </c>
      <c r="C76" s="1">
        <v>17346752.16</v>
      </c>
      <c r="D76" s="1">
        <v>18754431.449999999</v>
      </c>
      <c r="E76" s="1">
        <v>18024988.890000001</v>
      </c>
      <c r="F76" s="1">
        <v>371035.27</v>
      </c>
      <c r="G76" s="1">
        <v>5.0599999999999996</v>
      </c>
      <c r="H76" s="1">
        <v>0.94940000000000002</v>
      </c>
      <c r="I76" s="1">
        <v>0</v>
      </c>
      <c r="J76">
        <v>2001</v>
      </c>
    </row>
    <row r="77" spans="1:10" x14ac:dyDescent="0.2">
      <c r="A77" s="16" t="s">
        <v>65</v>
      </c>
      <c r="B77" s="1" t="s">
        <v>61</v>
      </c>
      <c r="C77" s="1">
        <v>17156454.48</v>
      </c>
      <c r="D77" s="1">
        <v>18183442.670000002</v>
      </c>
      <c r="E77" s="1">
        <v>17668517.370000001</v>
      </c>
      <c r="F77" s="1">
        <v>277636.5</v>
      </c>
      <c r="G77" s="1">
        <v>2.98</v>
      </c>
      <c r="H77" s="1">
        <v>0.97019999999999995</v>
      </c>
      <c r="I77" s="1">
        <v>1</v>
      </c>
      <c r="J77">
        <v>1956.03</v>
      </c>
    </row>
    <row r="78" spans="1:10" x14ac:dyDescent="0.2">
      <c r="A78" s="16" t="s">
        <v>65</v>
      </c>
      <c r="B78" s="1" t="s">
        <v>62</v>
      </c>
      <c r="C78" s="1">
        <v>17180539.559999999</v>
      </c>
      <c r="D78" s="1">
        <v>18475659.07</v>
      </c>
      <c r="E78" s="1">
        <v>17862772.379999999</v>
      </c>
      <c r="F78" s="1">
        <v>304751.25</v>
      </c>
      <c r="G78" s="1">
        <v>4.12</v>
      </c>
      <c r="H78" s="1">
        <v>0.95879999999999999</v>
      </c>
      <c r="I78" s="1">
        <v>0</v>
      </c>
      <c r="J78">
        <v>2001</v>
      </c>
    </row>
    <row r="79" spans="1:10" x14ac:dyDescent="0.2">
      <c r="A79" s="16" t="s">
        <v>65</v>
      </c>
      <c r="B79" s="1" t="s">
        <v>51</v>
      </c>
      <c r="C79" s="1">
        <v>17180539.559999999</v>
      </c>
      <c r="D79" s="1">
        <v>18534210.579999998</v>
      </c>
      <c r="E79" s="1">
        <v>17918067.629999999</v>
      </c>
      <c r="F79" s="1">
        <v>344747.07</v>
      </c>
      <c r="G79" s="1">
        <v>4.4400000000000004</v>
      </c>
      <c r="H79" s="1">
        <v>0.9556</v>
      </c>
      <c r="I79" s="1">
        <v>0</v>
      </c>
      <c r="J79">
        <v>2000</v>
      </c>
    </row>
    <row r="80" spans="1:10" x14ac:dyDescent="0.2">
      <c r="A80" s="16" t="s">
        <v>65</v>
      </c>
      <c r="B80" s="1" t="s">
        <v>49</v>
      </c>
      <c r="C80" s="1">
        <v>17156454.48</v>
      </c>
      <c r="D80" s="1">
        <v>18151463.25</v>
      </c>
      <c r="E80" s="1">
        <v>17587181.98</v>
      </c>
      <c r="F80" s="1">
        <v>293227.21999999997</v>
      </c>
      <c r="G80" s="1">
        <v>2.5099999999999998</v>
      </c>
      <c r="H80" s="1">
        <v>0.97489999999999999</v>
      </c>
      <c r="I80" s="1">
        <v>1</v>
      </c>
      <c r="J80">
        <v>1978.37</v>
      </c>
    </row>
    <row r="81" spans="1:10" x14ac:dyDescent="0.2">
      <c r="A81" s="16" t="s">
        <v>66</v>
      </c>
      <c r="B81" s="1" t="s">
        <v>90</v>
      </c>
      <c r="C81" s="1">
        <v>13120621.65</v>
      </c>
      <c r="D81" s="1">
        <v>13570464.82</v>
      </c>
      <c r="E81" s="1">
        <v>13322189.52</v>
      </c>
      <c r="F81" s="1">
        <v>122292.04</v>
      </c>
      <c r="G81" s="1">
        <v>2.64</v>
      </c>
      <c r="H81" s="1">
        <v>0.97360000000000002</v>
      </c>
      <c r="I81" s="1">
        <v>0</v>
      </c>
      <c r="J81">
        <v>2001</v>
      </c>
    </row>
    <row r="82" spans="1:10" x14ac:dyDescent="0.2">
      <c r="A82" s="16" t="s">
        <v>66</v>
      </c>
      <c r="B82" s="1" t="s">
        <v>60</v>
      </c>
      <c r="C82" s="1">
        <v>13095227.380000001</v>
      </c>
      <c r="D82" s="1">
        <v>13766046.93</v>
      </c>
      <c r="E82" s="1">
        <v>13395186.76</v>
      </c>
      <c r="F82" s="1">
        <v>157074.31</v>
      </c>
      <c r="G82" s="1">
        <v>3.21</v>
      </c>
      <c r="H82" s="1">
        <v>0.96789999999999998</v>
      </c>
      <c r="I82" s="1">
        <v>0</v>
      </c>
      <c r="J82">
        <v>2001</v>
      </c>
    </row>
    <row r="83" spans="1:10" x14ac:dyDescent="0.2">
      <c r="A83" s="16" t="s">
        <v>66</v>
      </c>
      <c r="B83" s="1" t="s">
        <v>61</v>
      </c>
      <c r="C83" s="1">
        <v>13113656.24</v>
      </c>
      <c r="D83" s="1">
        <v>13525490.83</v>
      </c>
      <c r="E83" s="1">
        <v>13299247.18</v>
      </c>
      <c r="F83" s="1">
        <v>101396.32</v>
      </c>
      <c r="G83" s="1">
        <v>2.4700000000000002</v>
      </c>
      <c r="H83" s="1">
        <v>0.97529999999999994</v>
      </c>
      <c r="I83" s="1">
        <v>0</v>
      </c>
      <c r="J83">
        <v>2001</v>
      </c>
    </row>
    <row r="84" spans="1:10" x14ac:dyDescent="0.2">
      <c r="A84" s="16" t="s">
        <v>66</v>
      </c>
      <c r="B84" s="1" t="s">
        <v>62</v>
      </c>
      <c r="C84" s="1">
        <v>13087893.449999999</v>
      </c>
      <c r="D84" s="1">
        <v>13662655.779999999</v>
      </c>
      <c r="E84" s="1">
        <v>13337277.98</v>
      </c>
      <c r="F84" s="1">
        <v>125120.76</v>
      </c>
      <c r="G84" s="1">
        <v>2.76</v>
      </c>
      <c r="H84" s="1">
        <v>0.97240000000000004</v>
      </c>
      <c r="I84" s="1">
        <v>0</v>
      </c>
      <c r="J84">
        <v>2001</v>
      </c>
    </row>
    <row r="85" spans="1:10" x14ac:dyDescent="0.2">
      <c r="A85" s="16" t="s">
        <v>66</v>
      </c>
      <c r="B85" s="1" t="s">
        <v>51</v>
      </c>
      <c r="C85" s="1">
        <v>13019131.130000001</v>
      </c>
      <c r="D85" s="1">
        <v>13715971.17</v>
      </c>
      <c r="E85" s="1">
        <v>13377505.439999999</v>
      </c>
      <c r="F85" s="1">
        <v>138057.29999999999</v>
      </c>
      <c r="G85" s="1">
        <v>3.07</v>
      </c>
      <c r="H85" s="1">
        <v>0.96930000000000005</v>
      </c>
      <c r="I85" s="1">
        <v>0</v>
      </c>
      <c r="J85">
        <v>2000</v>
      </c>
    </row>
    <row r="86" spans="1:10" x14ac:dyDescent="0.2">
      <c r="A86" s="16" t="s">
        <v>66</v>
      </c>
      <c r="B86" s="1" t="s">
        <v>49</v>
      </c>
      <c r="C86" s="1">
        <v>13007092.029999999</v>
      </c>
      <c r="D86" s="1">
        <v>13504141.84</v>
      </c>
      <c r="E86" s="1">
        <v>13243012.939999999</v>
      </c>
      <c r="F86" s="1">
        <v>109439.84</v>
      </c>
      <c r="G86" s="1">
        <v>2.0299999999999998</v>
      </c>
      <c r="H86" s="1">
        <v>0.97970000000000002</v>
      </c>
      <c r="I86" s="1">
        <v>0</v>
      </c>
      <c r="J86">
        <v>2001</v>
      </c>
    </row>
    <row r="87" spans="1:10" x14ac:dyDescent="0.2">
      <c r="A87" s="16" t="s">
        <v>67</v>
      </c>
      <c r="B87" s="1" t="s">
        <v>90</v>
      </c>
      <c r="C87" s="1">
        <v>11554372.619999999</v>
      </c>
      <c r="D87" s="1">
        <v>12013254.880000001</v>
      </c>
      <c r="E87" s="1">
        <v>11832142.74</v>
      </c>
      <c r="F87" s="1">
        <v>101025.23</v>
      </c>
      <c r="G87" s="1">
        <v>2.84</v>
      </c>
      <c r="H87" s="1">
        <v>0.97160000000000002</v>
      </c>
      <c r="I87" s="1">
        <v>0</v>
      </c>
      <c r="J87">
        <v>2001</v>
      </c>
    </row>
    <row r="88" spans="1:10" x14ac:dyDescent="0.2">
      <c r="A88" s="16" t="s">
        <v>67</v>
      </c>
      <c r="B88" s="1" t="s">
        <v>60</v>
      </c>
      <c r="C88" s="1">
        <v>11543992.43</v>
      </c>
      <c r="D88" s="1">
        <v>12030928.300000001</v>
      </c>
      <c r="E88" s="1">
        <v>11848712.68</v>
      </c>
      <c r="F88" s="1">
        <v>113689.97</v>
      </c>
      <c r="G88" s="1">
        <v>2.98</v>
      </c>
      <c r="H88" s="1">
        <v>0.97019999999999995</v>
      </c>
      <c r="I88" s="1">
        <v>0</v>
      </c>
      <c r="J88">
        <v>2001</v>
      </c>
    </row>
    <row r="89" spans="1:10" x14ac:dyDescent="0.2">
      <c r="A89" s="16" t="s">
        <v>67</v>
      </c>
      <c r="B89" s="1" t="s">
        <v>61</v>
      </c>
      <c r="C89" s="1">
        <v>11571598.300000001</v>
      </c>
      <c r="D89" s="1">
        <v>12038600.029999999</v>
      </c>
      <c r="E89" s="1">
        <v>11825437.890000001</v>
      </c>
      <c r="F89" s="1">
        <v>110499.02</v>
      </c>
      <c r="G89" s="1">
        <v>2.78</v>
      </c>
      <c r="H89" s="1">
        <v>0.97219999999999995</v>
      </c>
      <c r="I89" s="1">
        <v>0</v>
      </c>
      <c r="J89">
        <v>2001</v>
      </c>
    </row>
    <row r="90" spans="1:10" x14ac:dyDescent="0.2">
      <c r="A90" s="16" t="s">
        <v>67</v>
      </c>
      <c r="B90" s="1" t="s">
        <v>62</v>
      </c>
      <c r="C90" s="1">
        <v>11553968.640000001</v>
      </c>
      <c r="D90" s="1">
        <v>12131921.199999999</v>
      </c>
      <c r="E90" s="1">
        <v>11834606.18</v>
      </c>
      <c r="F90" s="1">
        <v>128577.39</v>
      </c>
      <c r="G90" s="1">
        <v>2.86</v>
      </c>
      <c r="H90" s="1">
        <v>0.97140000000000004</v>
      </c>
      <c r="I90" s="1">
        <v>0</v>
      </c>
      <c r="J90">
        <v>2001</v>
      </c>
    </row>
    <row r="91" spans="1:10" x14ac:dyDescent="0.2">
      <c r="A91" s="16" t="s">
        <v>67</v>
      </c>
      <c r="B91" s="1" t="s">
        <v>51</v>
      </c>
      <c r="C91" s="1">
        <v>11605411.720000001</v>
      </c>
      <c r="D91" s="1">
        <v>12121304.529999999</v>
      </c>
      <c r="E91" s="1">
        <v>11850981.029999999</v>
      </c>
      <c r="F91" s="1">
        <v>124453.8</v>
      </c>
      <c r="G91" s="1">
        <v>3</v>
      </c>
      <c r="H91" s="1">
        <v>0.97</v>
      </c>
      <c r="I91" s="1">
        <v>0</v>
      </c>
      <c r="J91">
        <v>2000</v>
      </c>
    </row>
    <row r="92" spans="1:10" x14ac:dyDescent="0.2">
      <c r="A92" s="16" t="s">
        <v>67</v>
      </c>
      <c r="B92" s="1" t="s">
        <v>49</v>
      </c>
      <c r="C92" s="1">
        <v>11590858.75</v>
      </c>
      <c r="D92" s="1">
        <v>11944938.35</v>
      </c>
      <c r="E92" s="1">
        <v>11739089.17</v>
      </c>
      <c r="F92" s="1">
        <v>93379.12</v>
      </c>
      <c r="G92" s="1">
        <v>2.0299999999999998</v>
      </c>
      <c r="H92" s="1">
        <v>0.97970000000000002</v>
      </c>
      <c r="I92" s="1">
        <v>0</v>
      </c>
      <c r="J92">
        <v>2001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6ADB-1D83-4790-BB59-F1731F825DF0}">
  <dimension ref="B1:AF97"/>
  <sheetViews>
    <sheetView tabSelected="1" workbookViewId="0">
      <pane ySplit="1" topLeftCell="A62" activePane="bottomLeft" state="frozen"/>
      <selection pane="bottomLeft" activeCell="B1" sqref="B1:L91"/>
    </sheetView>
  </sheetViews>
  <sheetFormatPr defaultRowHeight="14.25" x14ac:dyDescent="0.2"/>
  <cols>
    <col min="3" max="7" width="9" style="1" customWidth="1"/>
    <col min="8" max="8" width="9" style="1" hidden="1" customWidth="1"/>
    <col min="9" max="9" width="9" style="1" customWidth="1"/>
    <col min="10" max="10" width="12.75" style="1" bestFit="1" customWidth="1"/>
    <col min="11" max="11" width="11.125" style="1" bestFit="1" customWidth="1"/>
    <col min="12" max="12" width="11.125" bestFit="1" customWidth="1"/>
    <col min="13" max="16" width="9" customWidth="1"/>
    <col min="30" max="30" width="12.75" bestFit="1" customWidth="1"/>
    <col min="31" max="31" width="11.125" bestFit="1" customWidth="1"/>
    <col min="32" max="32" width="10" bestFit="1" customWidth="1"/>
  </cols>
  <sheetData>
    <row r="1" spans="2:32" ht="15" thickBot="1" x14ac:dyDescent="0.25">
      <c r="B1" s="63" t="s">
        <v>35</v>
      </c>
      <c r="C1" s="64" t="s">
        <v>44</v>
      </c>
      <c r="D1" s="64" t="s">
        <v>36</v>
      </c>
      <c r="E1" s="64" t="s">
        <v>37</v>
      </c>
      <c r="F1" s="64" t="s">
        <v>38</v>
      </c>
      <c r="G1" s="64" t="s">
        <v>39</v>
      </c>
      <c r="H1" s="64" t="s">
        <v>112</v>
      </c>
      <c r="I1" s="64" t="s">
        <v>111</v>
      </c>
      <c r="J1" s="64" t="s">
        <v>104</v>
      </c>
      <c r="K1" s="64" t="s">
        <v>106</v>
      </c>
      <c r="L1" s="65" t="s">
        <v>108</v>
      </c>
      <c r="Q1" s="7" t="s">
        <v>36</v>
      </c>
      <c r="R1" s="7" t="s">
        <v>37</v>
      </c>
      <c r="S1" s="7" t="s">
        <v>38</v>
      </c>
      <c r="T1" s="7" t="s">
        <v>39</v>
      </c>
      <c r="U1" s="7" t="s">
        <v>40</v>
      </c>
      <c r="V1" s="7" t="s">
        <v>41</v>
      </c>
      <c r="W1" s="8" t="s">
        <v>96</v>
      </c>
      <c r="X1" s="19" t="s">
        <v>97</v>
      </c>
      <c r="Y1" s="54" t="s">
        <v>102</v>
      </c>
      <c r="Z1" s="54" t="s">
        <v>36</v>
      </c>
      <c r="AA1" s="54" t="s">
        <v>37</v>
      </c>
      <c r="AB1" s="54" t="s">
        <v>38</v>
      </c>
      <c r="AC1" s="54" t="s">
        <v>39</v>
      </c>
      <c r="AD1" s="54" t="s">
        <v>104</v>
      </c>
      <c r="AE1" s="54" t="s">
        <v>106</v>
      </c>
      <c r="AF1" s="54" t="s">
        <v>108</v>
      </c>
    </row>
    <row r="2" spans="2:32" x14ac:dyDescent="0.2">
      <c r="B2" s="72" t="s">
        <v>3</v>
      </c>
      <c r="C2" s="58" t="s">
        <v>72</v>
      </c>
      <c r="D2" s="58">
        <v>932615.75</v>
      </c>
      <c r="E2" s="58">
        <v>932615.75</v>
      </c>
      <c r="F2" s="58">
        <v>932615.75</v>
      </c>
      <c r="G2" s="58">
        <v>0</v>
      </c>
      <c r="H2" s="58">
        <v>0</v>
      </c>
      <c r="I2" s="58">
        <v>1</v>
      </c>
      <c r="J2" s="58">
        <v>30</v>
      </c>
      <c r="K2" s="58">
        <v>27.066700000000001</v>
      </c>
      <c r="L2" s="68">
        <v>8.6999999999999993</v>
      </c>
      <c r="P2" s="5" t="s">
        <v>72</v>
      </c>
      <c r="Q2">
        <f t="shared" ref="Q2:U7" si="0">RANK(D2,D$2:D$7,1)</f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ref="V2:V7" si="1">RANK(J2,J$2:J$7,0)</f>
        <v>1</v>
      </c>
      <c r="W2">
        <f t="shared" ref="W2:X7" si="2">RANK(K2,K$2:K$7,1)</f>
        <v>4</v>
      </c>
      <c r="X2">
        <f t="shared" si="2"/>
        <v>4</v>
      </c>
      <c r="Y2" s="52" t="s">
        <v>72</v>
      </c>
      <c r="Z2" s="55">
        <f>AVERAGE(Q2,Q8,Q14,Q20,Q26,Q32,Q38,Q44,Q50,Q56,Q62,Q68,Q74,Q80,Q86)</f>
        <v>1.4666666666666666</v>
      </c>
      <c r="AA2" s="55">
        <f t="shared" ref="AA2:AC2" si="3">AVERAGE(R2,R8,R14,R20,R26,R32,R38,R44,R50,R56,R62,R68,R74,R80,R86)</f>
        <v>2</v>
      </c>
      <c r="AB2" s="55">
        <f t="shared" si="3"/>
        <v>2.2666666666666666</v>
      </c>
      <c r="AC2" s="55">
        <f t="shared" si="3"/>
        <v>1.8666666666666667</v>
      </c>
      <c r="AD2" s="55">
        <f t="shared" ref="AD2:AF6" si="4">AVERAGE(V2,V8,V14,V20,V26,V32,V38,V44,V50,V56,V62,V68,V74,V80,V86)</f>
        <v>2</v>
      </c>
      <c r="AE2" s="55">
        <f t="shared" si="4"/>
        <v>3.7333333333333334</v>
      </c>
      <c r="AF2" s="55">
        <f t="shared" si="4"/>
        <v>5</v>
      </c>
    </row>
    <row r="3" spans="2:32" x14ac:dyDescent="0.2">
      <c r="B3" s="73"/>
      <c r="C3" s="59" t="s">
        <v>45</v>
      </c>
      <c r="D3" s="59">
        <v>932615.75</v>
      </c>
      <c r="E3" s="59">
        <v>932615.75</v>
      </c>
      <c r="F3" s="59">
        <v>932615.75</v>
      </c>
      <c r="G3" s="59">
        <v>0</v>
      </c>
      <c r="H3" s="59">
        <v>0</v>
      </c>
      <c r="I3" s="59">
        <v>1</v>
      </c>
      <c r="J3" s="59">
        <v>30</v>
      </c>
      <c r="K3" s="59">
        <v>33.700000000000003</v>
      </c>
      <c r="L3" s="60">
        <v>14.333299999999999</v>
      </c>
      <c r="P3" s="6" t="s">
        <v>45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1"/>
        <v>1</v>
      </c>
      <c r="W3">
        <f t="shared" si="2"/>
        <v>6</v>
      </c>
      <c r="X3">
        <f t="shared" si="2"/>
        <v>6</v>
      </c>
      <c r="Y3" s="1" t="s">
        <v>45</v>
      </c>
      <c r="Z3" s="56">
        <f>AVERAGE(Q3,Q9,Q15,Q21,Q27,Q33,Q39,Q45,Q51,Q57,Q63,Q69,Q75,Q81,Q87)</f>
        <v>1.5333333333333334</v>
      </c>
      <c r="AA3" s="56">
        <f t="shared" ref="AA3:AC3" si="5">AVERAGE(R3,R9,R15,R21,R27,R33,R39,R45,R51,R57,R63,R69,R75,R81,R87)</f>
        <v>2.5333333333333332</v>
      </c>
      <c r="AB3" s="56">
        <f t="shared" si="5"/>
        <v>2.6666666666666665</v>
      </c>
      <c r="AC3" s="56">
        <f t="shared" si="5"/>
        <v>2.8666666666666667</v>
      </c>
      <c r="AD3" s="56">
        <f t="shared" si="4"/>
        <v>1.8</v>
      </c>
      <c r="AE3" s="56">
        <f t="shared" si="4"/>
        <v>4.4000000000000004</v>
      </c>
      <c r="AF3" s="56">
        <f t="shared" si="4"/>
        <v>5.333333333333333</v>
      </c>
    </row>
    <row r="4" spans="2:32" x14ac:dyDescent="0.2">
      <c r="B4" s="73"/>
      <c r="C4" s="59" t="s">
        <v>46</v>
      </c>
      <c r="D4" s="59">
        <v>932615.75</v>
      </c>
      <c r="E4" s="59">
        <v>932615.75</v>
      </c>
      <c r="F4" s="59">
        <v>932615.75</v>
      </c>
      <c r="G4" s="59">
        <v>0</v>
      </c>
      <c r="H4" s="59">
        <v>0</v>
      </c>
      <c r="I4" s="59">
        <v>1</v>
      </c>
      <c r="J4" s="59">
        <v>30</v>
      </c>
      <c r="K4" s="59">
        <v>21.2667</v>
      </c>
      <c r="L4" s="60">
        <v>7.9333</v>
      </c>
      <c r="P4" s="6" t="s">
        <v>46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1"/>
        <v>1</v>
      </c>
      <c r="W4">
        <f t="shared" si="2"/>
        <v>3</v>
      </c>
      <c r="X4">
        <f t="shared" si="2"/>
        <v>3</v>
      </c>
      <c r="Y4" s="1" t="s">
        <v>46</v>
      </c>
      <c r="Z4" s="56">
        <f>AVERAGE(Q4,Q10,Q16,Q22,Q28,Q34,Q40,Q46,Q52,Q58,Q64,Q70,Q76,Q82,Q88)</f>
        <v>1.4666666666666666</v>
      </c>
      <c r="AA4" s="56">
        <f t="shared" ref="AA4:AC4" si="6">AVERAGE(R4,R10,R16,R22,R28,R34,R40,R46,R52,R58,R64,R70,R76,R82,R88)</f>
        <v>1.7333333333333334</v>
      </c>
      <c r="AB4" s="56">
        <f t="shared" si="6"/>
        <v>1.4</v>
      </c>
      <c r="AC4" s="56">
        <f t="shared" si="6"/>
        <v>1.6</v>
      </c>
      <c r="AD4" s="56">
        <f t="shared" si="4"/>
        <v>1.3333333333333333</v>
      </c>
      <c r="AE4" s="56">
        <f t="shared" si="4"/>
        <v>2</v>
      </c>
      <c r="AF4" s="56">
        <f t="shared" si="4"/>
        <v>2.9333333333333331</v>
      </c>
    </row>
    <row r="5" spans="2:32" x14ac:dyDescent="0.2">
      <c r="B5" s="73"/>
      <c r="C5" s="59" t="s">
        <v>47</v>
      </c>
      <c r="D5" s="59">
        <v>932615.75</v>
      </c>
      <c r="E5" s="59">
        <v>932615.75</v>
      </c>
      <c r="F5" s="59">
        <v>932615.75</v>
      </c>
      <c r="G5" s="59">
        <v>0</v>
      </c>
      <c r="H5" s="59">
        <v>0</v>
      </c>
      <c r="I5" s="59">
        <v>1</v>
      </c>
      <c r="J5" s="59">
        <v>30</v>
      </c>
      <c r="K5" s="59">
        <v>27.7667</v>
      </c>
      <c r="L5" s="60">
        <v>11.9</v>
      </c>
      <c r="P5" s="6" t="s">
        <v>47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1"/>
        <v>1</v>
      </c>
      <c r="W5">
        <f t="shared" si="2"/>
        <v>5</v>
      </c>
      <c r="X5">
        <f t="shared" si="2"/>
        <v>5</v>
      </c>
      <c r="Y5" s="1" t="s">
        <v>47</v>
      </c>
      <c r="Z5" s="56">
        <f>AVERAGE(Q5,Q11,Q17,Q23,Q29,Q35,Q41,Q47,Q53,Q59,Q65,Q71,Q77,Q83,Q89)</f>
        <v>1.4</v>
      </c>
      <c r="AA5" s="56">
        <f t="shared" ref="AA5:AC5" si="7">AVERAGE(R5,R11,R17,R23,R29,R35,R41,R47,R53,R59,R65,R71,R77,R83,R89)</f>
        <v>2.4</v>
      </c>
      <c r="AB5" s="56">
        <f t="shared" si="7"/>
        <v>2.4666666666666668</v>
      </c>
      <c r="AC5" s="56">
        <f t="shared" si="7"/>
        <v>2.6666666666666665</v>
      </c>
      <c r="AD5" s="56">
        <f t="shared" si="4"/>
        <v>1.8</v>
      </c>
      <c r="AE5" s="56">
        <f t="shared" si="4"/>
        <v>3.6</v>
      </c>
      <c r="AF5" s="56">
        <f t="shared" si="4"/>
        <v>4.2666666666666666</v>
      </c>
    </row>
    <row r="6" spans="2:32" x14ac:dyDescent="0.2">
      <c r="B6" s="73"/>
      <c r="C6" s="59" t="s">
        <v>51</v>
      </c>
      <c r="D6" s="59">
        <v>932615.75</v>
      </c>
      <c r="E6" s="59">
        <v>932615.75</v>
      </c>
      <c r="F6" s="59">
        <v>932615.75</v>
      </c>
      <c r="G6" s="59">
        <v>0</v>
      </c>
      <c r="H6" s="59">
        <v>0</v>
      </c>
      <c r="I6" s="59">
        <v>1</v>
      </c>
      <c r="J6" s="59">
        <v>30</v>
      </c>
      <c r="K6" s="59">
        <v>15.4</v>
      </c>
      <c r="L6" s="60">
        <v>5.6</v>
      </c>
      <c r="P6" s="6" t="s">
        <v>51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1"/>
        <v>1</v>
      </c>
      <c r="W6">
        <f t="shared" si="2"/>
        <v>2</v>
      </c>
      <c r="X6">
        <f t="shared" si="2"/>
        <v>2</v>
      </c>
      <c r="Y6" s="1" t="s">
        <v>51</v>
      </c>
      <c r="Z6" s="56">
        <f>AVERAGE(Q6,Q12,Q18,Q24,Q30,Q36,Q42,Q48,Q54,Q60,Q66,Q72,Q78,Q84,Q90)</f>
        <v>1.6</v>
      </c>
      <c r="AA6" s="56">
        <f t="shared" ref="AA6:AC6" si="8">AVERAGE(R6,R12,R18,R24,R30,R36,R42,R48,R54,R60,R66,R72,R78,R84,R90)</f>
        <v>2.4666666666666668</v>
      </c>
      <c r="AB6" s="56">
        <f t="shared" si="8"/>
        <v>2.8666666666666667</v>
      </c>
      <c r="AC6" s="56">
        <f t="shared" si="8"/>
        <v>2.3333333333333335</v>
      </c>
      <c r="AD6" s="56">
        <f t="shared" si="4"/>
        <v>2.2666666666666666</v>
      </c>
      <c r="AE6" s="56">
        <f t="shared" si="4"/>
        <v>3.5333333333333332</v>
      </c>
      <c r="AF6" s="56">
        <f t="shared" si="4"/>
        <v>2.3333333333333335</v>
      </c>
    </row>
    <row r="7" spans="2:32" ht="15" thickBot="1" x14ac:dyDescent="0.25">
      <c r="B7" s="74"/>
      <c r="C7" s="61" t="s">
        <v>92</v>
      </c>
      <c r="D7" s="61">
        <v>932615.75</v>
      </c>
      <c r="E7" s="61">
        <v>932615.75</v>
      </c>
      <c r="F7" s="61">
        <v>932615.75</v>
      </c>
      <c r="G7" s="61">
        <v>0</v>
      </c>
      <c r="H7" s="61">
        <v>0</v>
      </c>
      <c r="I7" s="61">
        <v>1</v>
      </c>
      <c r="J7" s="61">
        <v>30</v>
      </c>
      <c r="K7" s="61">
        <v>7.9</v>
      </c>
      <c r="L7" s="62">
        <v>4.2667000000000002</v>
      </c>
      <c r="P7" s="6" t="s">
        <v>93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1"/>
        <v>1</v>
      </c>
      <c r="W7">
        <f t="shared" si="2"/>
        <v>1</v>
      </c>
      <c r="X7">
        <f t="shared" si="2"/>
        <v>1</v>
      </c>
      <c r="Y7" s="53" t="s">
        <v>92</v>
      </c>
      <c r="Z7" s="57">
        <f>AVERAGE(Q7,Q13,Q19,Q31,Q37,Q43,Q49,Q55,Q61,Q67,Q73,Q79,Q85,Q91)</f>
        <v>1.2857142857142858</v>
      </c>
      <c r="AA7" s="57">
        <f t="shared" ref="AA7:AC7" si="9">AVERAGE(R7,R13,R19,R31,R37,R43,R49,R55,R61,R67,R73,R79,R85,R91)</f>
        <v>1.3571428571428572</v>
      </c>
      <c r="AB7" s="57">
        <f t="shared" si="9"/>
        <v>1.0714285714285714</v>
      </c>
      <c r="AC7" s="57">
        <f t="shared" si="9"/>
        <v>1.4285714285714286</v>
      </c>
      <c r="AD7" s="57">
        <f>AVERAGE(V7,V13,V19,V31,V37,V43,V49,V55,V61,V67,V73,V79,V85,V91)</f>
        <v>1</v>
      </c>
      <c r="AE7" s="57">
        <f>AVERAGE(W7,W13,W19,W31,W37,W43,W49,W55,W61,W67,W73,W79,W85,W91)</f>
        <v>1.5714285714285714</v>
      </c>
      <c r="AF7" s="57">
        <f>AVERAGE(X7,X13,X19,X31,X37,X43,X49,X55,X61,X67,X73,X79,X85,X91)</f>
        <v>1.0714285714285714</v>
      </c>
    </row>
    <row r="8" spans="2:32" ht="15" thickBot="1" x14ac:dyDescent="0.25">
      <c r="B8" s="75" t="s">
        <v>52</v>
      </c>
      <c r="C8" s="66" t="s">
        <v>90</v>
      </c>
      <c r="D8" s="66">
        <v>977799.4</v>
      </c>
      <c r="E8" s="66">
        <v>977799.4</v>
      </c>
      <c r="F8" s="66">
        <v>977799.4</v>
      </c>
      <c r="G8" s="66">
        <v>0</v>
      </c>
      <c r="H8" s="66">
        <v>0</v>
      </c>
      <c r="I8" s="66">
        <v>1</v>
      </c>
      <c r="J8" s="66">
        <v>30</v>
      </c>
      <c r="K8" s="66">
        <v>32.700000000000003</v>
      </c>
      <c r="L8" s="67">
        <v>9.5</v>
      </c>
      <c r="P8" s="5" t="s">
        <v>72</v>
      </c>
      <c r="Q8">
        <f>RANK(D8,D$8:D$13,1)</f>
        <v>1</v>
      </c>
      <c r="R8">
        <f>RANK(E8,E$8:E$13,1)</f>
        <v>1</v>
      </c>
      <c r="S8">
        <f>RANK(F8,F$8:F$13,1)</f>
        <v>1</v>
      </c>
      <c r="T8">
        <f>RANK(G8,G$8:G$13,1)</f>
        <v>1</v>
      </c>
      <c r="U8">
        <f>RANK(H8,H$8:H$13,1)</f>
        <v>1</v>
      </c>
      <c r="V8">
        <f>RANK(J8,J$8:J$13,0)</f>
        <v>1</v>
      </c>
      <c r="W8">
        <f t="shared" ref="W8:X8" si="10">RANK(K8,K$8:K$13,1)</f>
        <v>4</v>
      </c>
      <c r="X8">
        <f t="shared" si="10"/>
        <v>4</v>
      </c>
      <c r="Y8" s="1"/>
      <c r="Z8" s="1"/>
      <c r="AA8" s="1"/>
      <c r="AB8" s="1"/>
      <c r="AC8" s="1"/>
      <c r="AD8" s="1"/>
      <c r="AE8" s="1"/>
      <c r="AF8" s="1"/>
    </row>
    <row r="9" spans="2:32" ht="15" thickBot="1" x14ac:dyDescent="0.25">
      <c r="B9" s="73"/>
      <c r="C9" s="59" t="s">
        <v>45</v>
      </c>
      <c r="D9" s="59">
        <v>977799.4</v>
      </c>
      <c r="E9" s="59">
        <v>977799.4</v>
      </c>
      <c r="F9" s="59">
        <v>977799.4</v>
      </c>
      <c r="G9" s="59">
        <v>0</v>
      </c>
      <c r="H9" s="59">
        <v>0</v>
      </c>
      <c r="I9" s="59">
        <v>1</v>
      </c>
      <c r="J9" s="59">
        <v>30</v>
      </c>
      <c r="K9" s="59">
        <v>54.966700000000003</v>
      </c>
      <c r="L9" s="60">
        <v>11.9</v>
      </c>
      <c r="P9" s="6" t="s">
        <v>45</v>
      </c>
      <c r="Q9">
        <f t="shared" ref="Q9:Q13" si="11">RANK(D9,D$8:D$13,1)</f>
        <v>1</v>
      </c>
      <c r="R9">
        <f t="shared" ref="R9:R13" si="12">RANK(E9,E$8:E$13,1)</f>
        <v>1</v>
      </c>
      <c r="S9">
        <f t="shared" ref="S9:S13" si="13">RANK(F9,F$8:F$13,1)</f>
        <v>1</v>
      </c>
      <c r="T9">
        <f t="shared" ref="T9:T13" si="14">RANK(G9,G$8:G$13,1)</f>
        <v>1</v>
      </c>
      <c r="U9">
        <f t="shared" ref="U9:U13" si="15">RANK(H9,H$8:H$13,1)</f>
        <v>1</v>
      </c>
      <c r="V9">
        <f t="shared" ref="V9:V13" si="16">RANK(J9,J$8:J$13,0)</f>
        <v>1</v>
      </c>
      <c r="W9">
        <f t="shared" ref="W9:X13" si="17">RANK(K9,K$8:K$13,1)</f>
        <v>6</v>
      </c>
      <c r="X9">
        <f t="shared" si="17"/>
        <v>6</v>
      </c>
      <c r="Y9" s="54"/>
      <c r="Z9" s="54" t="s">
        <v>36</v>
      </c>
      <c r="AA9" s="54" t="s">
        <v>37</v>
      </c>
      <c r="AB9" s="54" t="s">
        <v>38</v>
      </c>
      <c r="AC9" s="54" t="s">
        <v>39</v>
      </c>
      <c r="AD9" s="54" t="s">
        <v>103</v>
      </c>
      <c r="AE9" s="54" t="s">
        <v>105</v>
      </c>
      <c r="AF9" s="54" t="s">
        <v>107</v>
      </c>
    </row>
    <row r="10" spans="2:32" x14ac:dyDescent="0.2">
      <c r="B10" s="73"/>
      <c r="C10" s="59" t="s">
        <v>46</v>
      </c>
      <c r="D10" s="59">
        <v>977799.4</v>
      </c>
      <c r="E10" s="59">
        <v>977799.4</v>
      </c>
      <c r="F10" s="59">
        <v>977799.4</v>
      </c>
      <c r="G10" s="59">
        <v>0</v>
      </c>
      <c r="H10" s="59">
        <v>0</v>
      </c>
      <c r="I10" s="59">
        <v>1</v>
      </c>
      <c r="J10" s="59">
        <v>30</v>
      </c>
      <c r="K10" s="59">
        <v>23.933299999999999</v>
      </c>
      <c r="L10" s="60">
        <v>7.8666999999999998</v>
      </c>
      <c r="P10" s="6" t="s">
        <v>46</v>
      </c>
      <c r="Q10">
        <f t="shared" si="11"/>
        <v>1</v>
      </c>
      <c r="R10">
        <f t="shared" si="12"/>
        <v>1</v>
      </c>
      <c r="S10">
        <f t="shared" si="13"/>
        <v>1</v>
      </c>
      <c r="T10">
        <f t="shared" si="14"/>
        <v>1</v>
      </c>
      <c r="U10">
        <f t="shared" si="15"/>
        <v>1</v>
      </c>
      <c r="V10">
        <f t="shared" si="16"/>
        <v>1</v>
      </c>
      <c r="W10">
        <f t="shared" si="17"/>
        <v>3</v>
      </c>
      <c r="X10">
        <f t="shared" si="17"/>
        <v>3</v>
      </c>
      <c r="Y10" s="52" t="s">
        <v>72</v>
      </c>
      <c r="Z10" s="52">
        <f>RANK(Z2,Z$2:Z$7,1)</f>
        <v>3</v>
      </c>
      <c r="AA10" s="52">
        <f t="shared" ref="AA10:AE10" si="18">RANK(AA2,AA$2:AA$7,1)</f>
        <v>3</v>
      </c>
      <c r="AB10" s="52">
        <f t="shared" si="18"/>
        <v>3</v>
      </c>
      <c r="AC10" s="52">
        <f t="shared" si="18"/>
        <v>3</v>
      </c>
      <c r="AD10" s="52">
        <f t="shared" si="18"/>
        <v>5</v>
      </c>
      <c r="AE10" s="52">
        <f t="shared" si="18"/>
        <v>5</v>
      </c>
      <c r="AF10" s="52">
        <f t="shared" ref="AF10" si="19">RANK(AF2,AF$2:AF$7,1)</f>
        <v>5</v>
      </c>
    </row>
    <row r="11" spans="2:32" x14ac:dyDescent="0.2">
      <c r="B11" s="73"/>
      <c r="C11" s="59" t="s">
        <v>47</v>
      </c>
      <c r="D11" s="59">
        <v>977799.4</v>
      </c>
      <c r="E11" s="59">
        <v>977799.4</v>
      </c>
      <c r="F11" s="59">
        <v>977799.4</v>
      </c>
      <c r="G11" s="59">
        <v>0</v>
      </c>
      <c r="H11" s="59">
        <v>0</v>
      </c>
      <c r="I11" s="59">
        <v>1</v>
      </c>
      <c r="J11" s="59">
        <v>30</v>
      </c>
      <c r="K11" s="59">
        <v>42.533299999999997</v>
      </c>
      <c r="L11" s="60">
        <v>10.6333</v>
      </c>
      <c r="P11" s="6" t="s">
        <v>47</v>
      </c>
      <c r="Q11">
        <f t="shared" si="11"/>
        <v>1</v>
      </c>
      <c r="R11">
        <f t="shared" si="12"/>
        <v>1</v>
      </c>
      <c r="S11">
        <f t="shared" si="13"/>
        <v>1</v>
      </c>
      <c r="T11">
        <f t="shared" si="14"/>
        <v>1</v>
      </c>
      <c r="U11">
        <f t="shared" si="15"/>
        <v>1</v>
      </c>
      <c r="V11">
        <f t="shared" si="16"/>
        <v>1</v>
      </c>
      <c r="W11">
        <f t="shared" si="17"/>
        <v>5</v>
      </c>
      <c r="X11">
        <f t="shared" si="17"/>
        <v>5</v>
      </c>
      <c r="Y11" s="1" t="s">
        <v>45</v>
      </c>
      <c r="Z11" s="1">
        <f t="shared" ref="Z11:AE15" si="20">RANK(Z3,Z$2:Z$7,1)</f>
        <v>5</v>
      </c>
      <c r="AA11" s="1">
        <f t="shared" si="20"/>
        <v>6</v>
      </c>
      <c r="AB11" s="1">
        <f t="shared" si="20"/>
        <v>5</v>
      </c>
      <c r="AC11" s="1">
        <f t="shared" si="20"/>
        <v>6</v>
      </c>
      <c r="AD11" s="1">
        <f t="shared" si="20"/>
        <v>3</v>
      </c>
      <c r="AE11" s="1">
        <f t="shared" si="20"/>
        <v>6</v>
      </c>
      <c r="AF11" s="1">
        <f t="shared" ref="AF11" si="21">RANK(AF3,AF$2:AF$7,1)</f>
        <v>6</v>
      </c>
    </row>
    <row r="12" spans="2:32" x14ac:dyDescent="0.2">
      <c r="B12" s="73"/>
      <c r="C12" s="59" t="s">
        <v>51</v>
      </c>
      <c r="D12" s="59">
        <v>977799.4</v>
      </c>
      <c r="E12" s="59">
        <v>977799.4</v>
      </c>
      <c r="F12" s="59">
        <v>977799.4</v>
      </c>
      <c r="G12" s="59">
        <v>0</v>
      </c>
      <c r="H12" s="59">
        <v>0</v>
      </c>
      <c r="I12" s="59">
        <v>1</v>
      </c>
      <c r="J12" s="59">
        <v>30</v>
      </c>
      <c r="K12" s="59">
        <v>20</v>
      </c>
      <c r="L12" s="60">
        <v>7.5667</v>
      </c>
      <c r="P12" s="6" t="s">
        <v>51</v>
      </c>
      <c r="Q12">
        <f t="shared" si="11"/>
        <v>1</v>
      </c>
      <c r="R12">
        <f t="shared" si="12"/>
        <v>1</v>
      </c>
      <c r="S12">
        <f t="shared" si="13"/>
        <v>1</v>
      </c>
      <c r="T12">
        <f t="shared" si="14"/>
        <v>1</v>
      </c>
      <c r="U12">
        <f t="shared" si="15"/>
        <v>1</v>
      </c>
      <c r="V12">
        <f t="shared" si="16"/>
        <v>1</v>
      </c>
      <c r="W12">
        <f t="shared" si="17"/>
        <v>2</v>
      </c>
      <c r="X12">
        <f t="shared" si="17"/>
        <v>2</v>
      </c>
      <c r="Y12" s="1" t="s">
        <v>46</v>
      </c>
      <c r="Z12" s="1">
        <f t="shared" si="20"/>
        <v>3</v>
      </c>
      <c r="AA12" s="1">
        <f t="shared" si="20"/>
        <v>2</v>
      </c>
      <c r="AB12" s="1">
        <f t="shared" si="20"/>
        <v>2</v>
      </c>
      <c r="AC12" s="1">
        <f t="shared" si="20"/>
        <v>2</v>
      </c>
      <c r="AD12" s="1">
        <f t="shared" si="20"/>
        <v>2</v>
      </c>
      <c r="AE12" s="1">
        <f t="shared" si="20"/>
        <v>2</v>
      </c>
      <c r="AF12" s="1">
        <f t="shared" ref="AF12" si="22">RANK(AF4,AF$2:AF$7,1)</f>
        <v>3</v>
      </c>
    </row>
    <row r="13" spans="2:32" ht="15" thickBot="1" x14ac:dyDescent="0.25">
      <c r="B13" s="76"/>
      <c r="C13" s="69" t="s">
        <v>93</v>
      </c>
      <c r="D13" s="69">
        <v>977799.4</v>
      </c>
      <c r="E13" s="69">
        <v>977799.4</v>
      </c>
      <c r="F13" s="69">
        <v>977799.4</v>
      </c>
      <c r="G13" s="69">
        <v>0</v>
      </c>
      <c r="H13" s="69">
        <v>0</v>
      </c>
      <c r="I13" s="69">
        <v>1</v>
      </c>
      <c r="J13" s="69">
        <v>30</v>
      </c>
      <c r="K13" s="69">
        <v>8.6667000000000005</v>
      </c>
      <c r="L13" s="70">
        <v>3.8666999999999998</v>
      </c>
      <c r="P13" s="6" t="s">
        <v>92</v>
      </c>
      <c r="Q13">
        <f t="shared" si="11"/>
        <v>1</v>
      </c>
      <c r="R13">
        <f t="shared" si="12"/>
        <v>1</v>
      </c>
      <c r="S13">
        <f t="shared" si="13"/>
        <v>1</v>
      </c>
      <c r="T13">
        <f t="shared" si="14"/>
        <v>1</v>
      </c>
      <c r="U13">
        <f t="shared" si="15"/>
        <v>1</v>
      </c>
      <c r="V13">
        <f t="shared" si="16"/>
        <v>1</v>
      </c>
      <c r="W13">
        <f t="shared" si="17"/>
        <v>1</v>
      </c>
      <c r="X13">
        <f t="shared" si="17"/>
        <v>1</v>
      </c>
      <c r="Y13" s="1" t="s">
        <v>47</v>
      </c>
      <c r="Z13" s="1">
        <f t="shared" si="20"/>
        <v>2</v>
      </c>
      <c r="AA13" s="1">
        <f t="shared" si="20"/>
        <v>4</v>
      </c>
      <c r="AB13" s="1">
        <f t="shared" si="20"/>
        <v>4</v>
      </c>
      <c r="AC13" s="1">
        <f t="shared" si="20"/>
        <v>5</v>
      </c>
      <c r="AD13" s="1">
        <f t="shared" si="20"/>
        <v>3</v>
      </c>
      <c r="AE13" s="1">
        <f t="shared" si="20"/>
        <v>4</v>
      </c>
      <c r="AF13" s="1">
        <f t="shared" ref="AF13" si="23">RANK(AF5,AF$2:AF$7,1)</f>
        <v>4</v>
      </c>
    </row>
    <row r="14" spans="2:32" x14ac:dyDescent="0.2">
      <c r="B14" s="72" t="s">
        <v>5</v>
      </c>
      <c r="C14" s="58" t="s">
        <v>90</v>
      </c>
      <c r="D14" s="58">
        <v>1010641.45</v>
      </c>
      <c r="E14" s="58">
        <v>1010641.45</v>
      </c>
      <c r="F14" s="58">
        <v>1010641.45</v>
      </c>
      <c r="G14" s="58">
        <v>0</v>
      </c>
      <c r="H14" s="58">
        <v>0</v>
      </c>
      <c r="I14" s="58">
        <v>1</v>
      </c>
      <c r="J14" s="58">
        <v>30</v>
      </c>
      <c r="K14" s="58">
        <v>36</v>
      </c>
      <c r="L14" s="68">
        <v>8.9332999999999991</v>
      </c>
      <c r="P14" s="5" t="s">
        <v>72</v>
      </c>
      <c r="Q14">
        <f>RANK(D14,D$14:D$19,1)</f>
        <v>1</v>
      </c>
      <c r="R14">
        <f>RANK(E14,E$14:E$19,1)</f>
        <v>1</v>
      </c>
      <c r="S14">
        <f>RANK(F14,F$14:F$19,1)</f>
        <v>1</v>
      </c>
      <c r="T14">
        <f>RANK(G14,G$14:G$19,1)</f>
        <v>1</v>
      </c>
      <c r="U14">
        <f>RANK(H14,H$14:H$19,1)</f>
        <v>1</v>
      </c>
      <c r="V14">
        <f>RANK(J14,J$14:J$19,0)</f>
        <v>1</v>
      </c>
      <c r="W14">
        <f t="shared" ref="W14:X14" si="24">RANK(K14,K$14:K$19,1)</f>
        <v>3</v>
      </c>
      <c r="X14">
        <f t="shared" si="24"/>
        <v>4</v>
      </c>
      <c r="Y14" s="1" t="s">
        <v>51</v>
      </c>
      <c r="Z14" s="1">
        <f t="shared" si="20"/>
        <v>6</v>
      </c>
      <c r="AA14" s="1">
        <f t="shared" si="20"/>
        <v>5</v>
      </c>
      <c r="AB14" s="1">
        <f t="shared" si="20"/>
        <v>6</v>
      </c>
      <c r="AC14" s="1">
        <f t="shared" si="20"/>
        <v>4</v>
      </c>
      <c r="AD14" s="1">
        <f t="shared" si="20"/>
        <v>6</v>
      </c>
      <c r="AE14" s="1">
        <f t="shared" si="20"/>
        <v>3</v>
      </c>
      <c r="AF14" s="1">
        <f t="shared" ref="AF14" si="25">RANK(AF6,AF$2:AF$7,1)</f>
        <v>2</v>
      </c>
    </row>
    <row r="15" spans="2:32" ht="15" thickBot="1" x14ac:dyDescent="0.25">
      <c r="B15" s="73"/>
      <c r="C15" s="59" t="s">
        <v>45</v>
      </c>
      <c r="D15" s="59">
        <v>1010641.45</v>
      </c>
      <c r="E15" s="59">
        <v>1010641.45</v>
      </c>
      <c r="F15" s="59">
        <v>1010641.45</v>
      </c>
      <c r="G15" s="59">
        <v>0</v>
      </c>
      <c r="H15" s="59">
        <v>0</v>
      </c>
      <c r="I15" s="59">
        <v>1</v>
      </c>
      <c r="J15" s="59">
        <v>30</v>
      </c>
      <c r="K15" s="59">
        <v>49.433300000000003</v>
      </c>
      <c r="L15" s="60">
        <v>10.1333</v>
      </c>
      <c r="P15" s="6" t="s">
        <v>45</v>
      </c>
      <c r="Q15">
        <f t="shared" ref="Q15:Q19" si="26">RANK(D15,D$14:D$19,1)</f>
        <v>1</v>
      </c>
      <c r="R15">
        <f t="shared" ref="R15:R19" si="27">RANK(E15,E$14:E$19,1)</f>
        <v>1</v>
      </c>
      <c r="S15">
        <f t="shared" ref="S15:S19" si="28">RANK(F15,F$14:F$19,1)</f>
        <v>1</v>
      </c>
      <c r="T15">
        <f>RANK(G15,G$14:G$19,1)</f>
        <v>1</v>
      </c>
      <c r="U15">
        <f t="shared" ref="U15:U19" si="29">RANK(H15,H$14:H$19,1)</f>
        <v>1</v>
      </c>
      <c r="V15">
        <f t="shared" ref="V15:V19" si="30">RANK(J15,J$14:J$19,0)</f>
        <v>1</v>
      </c>
      <c r="W15">
        <f t="shared" ref="W15:X19" si="31">RANK(K15,K$14:K$19,1)</f>
        <v>6</v>
      </c>
      <c r="X15">
        <f t="shared" si="31"/>
        <v>6</v>
      </c>
      <c r="Y15" s="53" t="s">
        <v>93</v>
      </c>
      <c r="Z15" s="53">
        <f t="shared" si="20"/>
        <v>1</v>
      </c>
      <c r="AA15" s="53">
        <f t="shared" si="20"/>
        <v>1</v>
      </c>
      <c r="AB15" s="53">
        <f t="shared" si="20"/>
        <v>1</v>
      </c>
      <c r="AC15" s="53">
        <f t="shared" si="20"/>
        <v>1</v>
      </c>
      <c r="AD15" s="53">
        <f t="shared" si="20"/>
        <v>1</v>
      </c>
      <c r="AE15" s="53">
        <f t="shared" si="20"/>
        <v>1</v>
      </c>
      <c r="AF15" s="53">
        <f t="shared" ref="AF15" si="32">RANK(AF7,AF$2:AF$7,1)</f>
        <v>1</v>
      </c>
    </row>
    <row r="16" spans="2:32" x14ac:dyDescent="0.2">
      <c r="B16" s="73"/>
      <c r="C16" s="59" t="s">
        <v>46</v>
      </c>
      <c r="D16" s="59">
        <v>1010641.45</v>
      </c>
      <c r="E16" s="59">
        <v>1010641.45</v>
      </c>
      <c r="F16" s="59">
        <v>1010641.45</v>
      </c>
      <c r="G16" s="59">
        <v>0</v>
      </c>
      <c r="H16" s="59">
        <v>0</v>
      </c>
      <c r="I16" s="59">
        <v>1</v>
      </c>
      <c r="J16" s="59">
        <v>30</v>
      </c>
      <c r="K16" s="59">
        <v>25.866700000000002</v>
      </c>
      <c r="L16" s="60">
        <v>6.8666999999999998</v>
      </c>
      <c r="P16" s="6" t="s">
        <v>46</v>
      </c>
      <c r="Q16">
        <f t="shared" si="26"/>
        <v>1</v>
      </c>
      <c r="R16">
        <f t="shared" si="27"/>
        <v>1</v>
      </c>
      <c r="S16">
        <f t="shared" si="28"/>
        <v>1</v>
      </c>
      <c r="T16">
        <f t="shared" ref="T16:T19" si="33">RANK(G16,G$14:G$19,1)</f>
        <v>1</v>
      </c>
      <c r="U16">
        <f t="shared" si="29"/>
        <v>1</v>
      </c>
      <c r="V16">
        <f t="shared" si="30"/>
        <v>1</v>
      </c>
      <c r="W16">
        <f t="shared" si="31"/>
        <v>1</v>
      </c>
      <c r="X16">
        <f t="shared" si="31"/>
        <v>3</v>
      </c>
    </row>
    <row r="17" spans="2:32" x14ac:dyDescent="0.2">
      <c r="B17" s="73"/>
      <c r="C17" s="59" t="s">
        <v>47</v>
      </c>
      <c r="D17" s="59">
        <v>1010641.45</v>
      </c>
      <c r="E17" s="59">
        <v>1010641.45</v>
      </c>
      <c r="F17" s="59">
        <v>1010641.45</v>
      </c>
      <c r="G17" s="59">
        <v>0</v>
      </c>
      <c r="H17" s="59">
        <v>0</v>
      </c>
      <c r="I17" s="59">
        <v>1</v>
      </c>
      <c r="J17" s="59">
        <v>30</v>
      </c>
      <c r="K17" s="59">
        <v>36.700000000000003</v>
      </c>
      <c r="L17" s="60">
        <v>9.1</v>
      </c>
      <c r="P17" s="6" t="s">
        <v>47</v>
      </c>
      <c r="Q17">
        <f t="shared" si="26"/>
        <v>1</v>
      </c>
      <c r="R17">
        <f t="shared" si="27"/>
        <v>1</v>
      </c>
      <c r="S17">
        <f t="shared" si="28"/>
        <v>1</v>
      </c>
      <c r="T17">
        <f t="shared" si="33"/>
        <v>1</v>
      </c>
      <c r="U17">
        <f t="shared" si="29"/>
        <v>1</v>
      </c>
      <c r="V17">
        <f t="shared" si="30"/>
        <v>1</v>
      </c>
      <c r="W17">
        <f t="shared" si="31"/>
        <v>4</v>
      </c>
      <c r="X17">
        <f t="shared" si="31"/>
        <v>5</v>
      </c>
    </row>
    <row r="18" spans="2:32" x14ac:dyDescent="0.2">
      <c r="B18" s="73"/>
      <c r="C18" s="59" t="s">
        <v>51</v>
      </c>
      <c r="D18" s="59">
        <v>1010641.45</v>
      </c>
      <c r="E18" s="59">
        <v>1010641.45</v>
      </c>
      <c r="F18" s="59">
        <v>1010641.45</v>
      </c>
      <c r="G18" s="59">
        <v>0</v>
      </c>
      <c r="H18" s="59">
        <v>0</v>
      </c>
      <c r="I18" s="59">
        <v>1</v>
      </c>
      <c r="J18" s="59">
        <v>30</v>
      </c>
      <c r="K18" s="59">
        <v>39.666699999999999</v>
      </c>
      <c r="L18" s="60">
        <v>6.6666999999999996</v>
      </c>
      <c r="P18" s="6" t="s">
        <v>51</v>
      </c>
      <c r="Q18">
        <f t="shared" si="26"/>
        <v>1</v>
      </c>
      <c r="R18">
        <f t="shared" si="27"/>
        <v>1</v>
      </c>
      <c r="S18">
        <f t="shared" si="28"/>
        <v>1</v>
      </c>
      <c r="T18">
        <f t="shared" si="33"/>
        <v>1</v>
      </c>
      <c r="U18">
        <f t="shared" si="29"/>
        <v>1</v>
      </c>
      <c r="V18">
        <f t="shared" si="30"/>
        <v>1</v>
      </c>
      <c r="W18">
        <f t="shared" si="31"/>
        <v>5</v>
      </c>
      <c r="X18">
        <f t="shared" si="31"/>
        <v>2</v>
      </c>
      <c r="Z18" t="s">
        <v>36</v>
      </c>
      <c r="AA18" t="s">
        <v>37</v>
      </c>
      <c r="AB18" t="s">
        <v>38</v>
      </c>
      <c r="AC18" t="s">
        <v>39</v>
      </c>
      <c r="AD18" t="s">
        <v>103</v>
      </c>
      <c r="AE18" t="s">
        <v>105</v>
      </c>
      <c r="AF18" t="s">
        <v>107</v>
      </c>
    </row>
    <row r="19" spans="2:32" ht="15" thickBot="1" x14ac:dyDescent="0.25">
      <c r="B19" s="74"/>
      <c r="C19" s="61" t="s">
        <v>93</v>
      </c>
      <c r="D19" s="61">
        <v>1010641.45</v>
      </c>
      <c r="E19" s="61">
        <v>1010641.45</v>
      </c>
      <c r="F19" s="61">
        <v>1010641.45</v>
      </c>
      <c r="G19" s="61">
        <v>0</v>
      </c>
      <c r="H19" s="61">
        <v>0</v>
      </c>
      <c r="I19" s="61">
        <v>1</v>
      </c>
      <c r="J19" s="61">
        <v>30</v>
      </c>
      <c r="K19" s="61">
        <v>26.1</v>
      </c>
      <c r="L19" s="62">
        <v>4.0667</v>
      </c>
      <c r="P19" s="6" t="s">
        <v>92</v>
      </c>
      <c r="Q19">
        <f t="shared" si="26"/>
        <v>1</v>
      </c>
      <c r="R19">
        <f t="shared" si="27"/>
        <v>1</v>
      </c>
      <c r="S19">
        <f t="shared" si="28"/>
        <v>1</v>
      </c>
      <c r="T19">
        <f t="shared" si="33"/>
        <v>1</v>
      </c>
      <c r="U19">
        <f t="shared" si="29"/>
        <v>1</v>
      </c>
      <c r="V19">
        <f t="shared" si="30"/>
        <v>1</v>
      </c>
      <c r="W19">
        <f t="shared" si="31"/>
        <v>2</v>
      </c>
      <c r="X19">
        <f t="shared" si="31"/>
        <v>1</v>
      </c>
      <c r="Y19" t="s">
        <v>90</v>
      </c>
      <c r="Z19">
        <v>3</v>
      </c>
      <c r="AA19">
        <v>3</v>
      </c>
      <c r="AB19">
        <v>3</v>
      </c>
      <c r="AC19">
        <v>3</v>
      </c>
      <c r="AD19">
        <v>5</v>
      </c>
      <c r="AE19">
        <v>5</v>
      </c>
      <c r="AF19">
        <v>5</v>
      </c>
    </row>
    <row r="20" spans="2:32" x14ac:dyDescent="0.2">
      <c r="B20" s="75" t="s">
        <v>6</v>
      </c>
      <c r="C20" s="66" t="s">
        <v>90</v>
      </c>
      <c r="D20" s="66">
        <v>1034976.98</v>
      </c>
      <c r="E20" s="66">
        <v>1034976.98</v>
      </c>
      <c r="F20" s="66">
        <v>1034976.98</v>
      </c>
      <c r="G20" s="66">
        <v>0</v>
      </c>
      <c r="H20" s="66">
        <v>0</v>
      </c>
      <c r="I20" s="66">
        <v>1</v>
      </c>
      <c r="J20" s="66">
        <v>30</v>
      </c>
      <c r="K20" s="66">
        <v>35.2333</v>
      </c>
      <c r="L20" s="67">
        <v>20.666699999999999</v>
      </c>
      <c r="P20" s="5" t="s">
        <v>72</v>
      </c>
      <c r="Q20">
        <f>RANK(D20,D$20:D$25,1)</f>
        <v>1</v>
      </c>
      <c r="R20">
        <f>RANK(E20,E$20:E$25,1)</f>
        <v>1</v>
      </c>
      <c r="S20">
        <f>RANK(F20,F$20:F$25,1)</f>
        <v>1</v>
      </c>
      <c r="T20">
        <f>RANK(G20,G$20:G$25,1)</f>
        <v>1</v>
      </c>
      <c r="U20">
        <f>RANK(H20,H$20:H$25,1)</f>
        <v>1</v>
      </c>
      <c r="V20">
        <f>RANK(J20,J$20:J$25,0)</f>
        <v>1</v>
      </c>
      <c r="W20">
        <f t="shared" ref="W20:X20" si="34">RANK(K20,K$20:K$25,1)</f>
        <v>5</v>
      </c>
      <c r="X20">
        <f t="shared" si="34"/>
        <v>5</v>
      </c>
      <c r="Y20" t="s">
        <v>60</v>
      </c>
      <c r="Z20">
        <v>5</v>
      </c>
      <c r="AA20">
        <v>6</v>
      </c>
      <c r="AB20">
        <v>5</v>
      </c>
      <c r="AC20">
        <v>6</v>
      </c>
      <c r="AD20">
        <v>3</v>
      </c>
      <c r="AE20">
        <v>6</v>
      </c>
      <c r="AF20">
        <v>6</v>
      </c>
    </row>
    <row r="21" spans="2:32" x14ac:dyDescent="0.2">
      <c r="B21" s="73"/>
      <c r="C21" s="59" t="s">
        <v>45</v>
      </c>
      <c r="D21" s="59">
        <v>1034976.98</v>
      </c>
      <c r="E21" s="59">
        <v>1034976.98</v>
      </c>
      <c r="F21" s="59">
        <v>1034976.98</v>
      </c>
      <c r="G21" s="59">
        <v>0</v>
      </c>
      <c r="H21" s="59">
        <v>0</v>
      </c>
      <c r="I21" s="59">
        <v>1</v>
      </c>
      <c r="J21" s="59">
        <v>30</v>
      </c>
      <c r="K21" s="59">
        <v>58.033299999999997</v>
      </c>
      <c r="L21" s="60">
        <v>22.433299999999999</v>
      </c>
      <c r="P21" s="6" t="s">
        <v>45</v>
      </c>
      <c r="Q21">
        <f t="shared" ref="Q21:Q25" si="35">RANK(D21,D$20:D$25,1)</f>
        <v>1</v>
      </c>
      <c r="R21">
        <f t="shared" ref="R21:R25" si="36">RANK(E21,E$20:E$25,1)</f>
        <v>1</v>
      </c>
      <c r="S21">
        <f t="shared" ref="S21:S25" si="37">RANK(F21,F$20:F$25,1)</f>
        <v>1</v>
      </c>
      <c r="T21">
        <f t="shared" ref="T21:T25" si="38">RANK(G21,G$20:G$25,1)</f>
        <v>1</v>
      </c>
      <c r="U21">
        <f t="shared" ref="U21:U25" si="39">RANK(H21,H$20:H$25,1)</f>
        <v>1</v>
      </c>
      <c r="V21">
        <f t="shared" ref="V21:V25" si="40">RANK(J21,J$20:J$25,0)</f>
        <v>1</v>
      </c>
      <c r="W21">
        <f t="shared" ref="W21:X25" si="41">RANK(K21,K$20:K$25,1)</f>
        <v>6</v>
      </c>
      <c r="X21">
        <f t="shared" si="41"/>
        <v>6</v>
      </c>
      <c r="Y21" t="s">
        <v>61</v>
      </c>
      <c r="Z21">
        <v>3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3</v>
      </c>
    </row>
    <row r="22" spans="2:32" x14ac:dyDescent="0.2">
      <c r="B22" s="73"/>
      <c r="C22" s="59" t="s">
        <v>46</v>
      </c>
      <c r="D22" s="59">
        <v>1034976.98</v>
      </c>
      <c r="E22" s="59">
        <v>1034976.98</v>
      </c>
      <c r="F22" s="59">
        <v>1034976.98</v>
      </c>
      <c r="G22" s="59">
        <v>0</v>
      </c>
      <c r="H22" s="59">
        <v>0</v>
      </c>
      <c r="I22" s="59">
        <v>1</v>
      </c>
      <c r="J22" s="59">
        <v>30</v>
      </c>
      <c r="K22" s="59">
        <v>22.5</v>
      </c>
      <c r="L22" s="60">
        <v>11.7</v>
      </c>
      <c r="P22" s="6" t="s">
        <v>46</v>
      </c>
      <c r="Q22">
        <f t="shared" si="35"/>
        <v>1</v>
      </c>
      <c r="R22">
        <f t="shared" si="36"/>
        <v>1</v>
      </c>
      <c r="S22">
        <f t="shared" si="37"/>
        <v>1</v>
      </c>
      <c r="T22">
        <f t="shared" si="38"/>
        <v>1</v>
      </c>
      <c r="U22">
        <f t="shared" si="39"/>
        <v>1</v>
      </c>
      <c r="V22">
        <f t="shared" si="40"/>
        <v>1</v>
      </c>
      <c r="W22">
        <f t="shared" si="41"/>
        <v>3</v>
      </c>
      <c r="X22">
        <f t="shared" si="41"/>
        <v>2</v>
      </c>
      <c r="Y22" t="s">
        <v>62</v>
      </c>
      <c r="Z22">
        <v>2</v>
      </c>
      <c r="AA22">
        <v>4</v>
      </c>
      <c r="AB22">
        <v>4</v>
      </c>
      <c r="AC22">
        <v>5</v>
      </c>
      <c r="AD22">
        <v>3</v>
      </c>
      <c r="AE22">
        <v>4</v>
      </c>
      <c r="AF22">
        <v>4</v>
      </c>
    </row>
    <row r="23" spans="2:32" x14ac:dyDescent="0.2">
      <c r="B23" s="73"/>
      <c r="C23" s="59" t="s">
        <v>47</v>
      </c>
      <c r="D23" s="59">
        <v>1034976.98</v>
      </c>
      <c r="E23" s="59">
        <v>1034976.98</v>
      </c>
      <c r="F23" s="59">
        <v>1034976.98</v>
      </c>
      <c r="G23" s="59">
        <v>0</v>
      </c>
      <c r="H23" s="59">
        <v>0</v>
      </c>
      <c r="I23" s="59">
        <v>1</v>
      </c>
      <c r="J23" s="59">
        <v>30</v>
      </c>
      <c r="K23" s="59">
        <v>30.366700000000002</v>
      </c>
      <c r="L23" s="60">
        <v>16.533300000000001</v>
      </c>
      <c r="P23" s="6" t="s">
        <v>47</v>
      </c>
      <c r="Q23">
        <f t="shared" si="35"/>
        <v>1</v>
      </c>
      <c r="R23">
        <f t="shared" si="36"/>
        <v>1</v>
      </c>
      <c r="S23">
        <f t="shared" si="37"/>
        <v>1</v>
      </c>
      <c r="T23">
        <f t="shared" si="38"/>
        <v>1</v>
      </c>
      <c r="U23">
        <f t="shared" si="39"/>
        <v>1</v>
      </c>
      <c r="V23">
        <f t="shared" si="40"/>
        <v>1</v>
      </c>
      <c r="W23">
        <f t="shared" si="41"/>
        <v>4</v>
      </c>
      <c r="X23">
        <f t="shared" si="41"/>
        <v>4</v>
      </c>
      <c r="Y23" t="s">
        <v>51</v>
      </c>
      <c r="Z23">
        <v>6</v>
      </c>
      <c r="AA23">
        <v>5</v>
      </c>
      <c r="AB23">
        <v>6</v>
      </c>
      <c r="AC23">
        <v>4</v>
      </c>
      <c r="AD23">
        <v>6</v>
      </c>
      <c r="AE23">
        <v>3</v>
      </c>
      <c r="AF23">
        <v>2</v>
      </c>
    </row>
    <row r="24" spans="2:32" x14ac:dyDescent="0.2">
      <c r="B24" s="73"/>
      <c r="C24" s="59" t="s">
        <v>51</v>
      </c>
      <c r="D24" s="59">
        <v>1034976.98</v>
      </c>
      <c r="E24" s="59">
        <v>1034976.98</v>
      </c>
      <c r="F24" s="59">
        <v>1034976.98</v>
      </c>
      <c r="G24" s="59">
        <v>0</v>
      </c>
      <c r="H24" s="59">
        <v>0</v>
      </c>
      <c r="I24" s="59">
        <v>1</v>
      </c>
      <c r="J24" s="59">
        <v>30</v>
      </c>
      <c r="K24" s="59">
        <v>19.100000000000001</v>
      </c>
      <c r="L24" s="60">
        <v>11.933299999999999</v>
      </c>
      <c r="P24" s="6" t="s">
        <v>51</v>
      </c>
      <c r="Q24">
        <f t="shared" si="35"/>
        <v>1</v>
      </c>
      <c r="R24">
        <f t="shared" si="36"/>
        <v>1</v>
      </c>
      <c r="S24">
        <f t="shared" si="37"/>
        <v>1</v>
      </c>
      <c r="T24">
        <f t="shared" si="38"/>
        <v>1</v>
      </c>
      <c r="U24">
        <f t="shared" si="39"/>
        <v>1</v>
      </c>
      <c r="V24">
        <f t="shared" si="40"/>
        <v>1</v>
      </c>
      <c r="W24">
        <f t="shared" si="41"/>
        <v>2</v>
      </c>
      <c r="X24">
        <f t="shared" si="41"/>
        <v>3</v>
      </c>
      <c r="Y24" t="s">
        <v>93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2:32" ht="15" thickBot="1" x14ac:dyDescent="0.25">
      <c r="B25" s="76"/>
      <c r="C25" s="69" t="s">
        <v>93</v>
      </c>
      <c r="D25" s="69">
        <v>1034976.98</v>
      </c>
      <c r="E25" s="69">
        <v>1034976.98</v>
      </c>
      <c r="F25" s="69">
        <v>1034976.98</v>
      </c>
      <c r="G25" s="69">
        <v>0</v>
      </c>
      <c r="H25" s="69">
        <v>0</v>
      </c>
      <c r="I25" s="69">
        <v>1</v>
      </c>
      <c r="J25" s="69">
        <v>30</v>
      </c>
      <c r="K25" s="69">
        <v>17.333300000000001</v>
      </c>
      <c r="L25" s="70">
        <v>6.7</v>
      </c>
      <c r="P25" s="6" t="s">
        <v>92</v>
      </c>
      <c r="Q25">
        <f t="shared" si="35"/>
        <v>1</v>
      </c>
      <c r="R25">
        <f t="shared" si="36"/>
        <v>1</v>
      </c>
      <c r="S25">
        <f t="shared" si="37"/>
        <v>1</v>
      </c>
      <c r="T25">
        <f t="shared" si="38"/>
        <v>1</v>
      </c>
      <c r="U25">
        <f t="shared" si="39"/>
        <v>1</v>
      </c>
      <c r="V25">
        <f t="shared" si="40"/>
        <v>1</v>
      </c>
      <c r="W25">
        <f t="shared" si="41"/>
        <v>1</v>
      </c>
      <c r="X25">
        <f t="shared" si="41"/>
        <v>1</v>
      </c>
    </row>
    <row r="26" spans="2:32" x14ac:dyDescent="0.2">
      <c r="B26" s="72" t="s">
        <v>8</v>
      </c>
      <c r="C26" s="58" t="s">
        <v>90</v>
      </c>
      <c r="D26" s="58">
        <v>796648.44</v>
      </c>
      <c r="E26" s="58">
        <v>796648.44</v>
      </c>
      <c r="F26" s="58">
        <v>796648.44</v>
      </c>
      <c r="G26" s="58">
        <v>0</v>
      </c>
      <c r="H26" s="58">
        <v>0</v>
      </c>
      <c r="I26" s="58">
        <v>1</v>
      </c>
      <c r="J26" s="58">
        <v>30</v>
      </c>
      <c r="K26" s="58">
        <v>139.0667</v>
      </c>
      <c r="L26" s="68">
        <v>26.533300000000001</v>
      </c>
      <c r="P26" s="5" t="s">
        <v>72</v>
      </c>
      <c r="Q26">
        <f>RANK(D26,D$26:D$31,1)</f>
        <v>1</v>
      </c>
      <c r="R26">
        <f>RANK(E26,E$26:E$31,1)</f>
        <v>1</v>
      </c>
      <c r="S26">
        <f>RANK(F26,F$26:F$31,1)</f>
        <v>1</v>
      </c>
      <c r="T26">
        <f>RANK(G26,G$26:G$31,1)</f>
        <v>1</v>
      </c>
      <c r="U26">
        <f>RANK(H26,H$26:H$31,1)</f>
        <v>1</v>
      </c>
      <c r="V26">
        <f>RANK(J26,J$26:J$31,0)</f>
        <v>1</v>
      </c>
      <c r="W26">
        <f t="shared" ref="W26:X26" si="42">RANK(K26,K$26:K$31,1)</f>
        <v>2</v>
      </c>
      <c r="X26">
        <f t="shared" si="42"/>
        <v>5</v>
      </c>
      <c r="Y26" s="1" t="s">
        <v>109</v>
      </c>
      <c r="Z26" s="1" t="s">
        <v>93</v>
      </c>
      <c r="AA26" s="1" t="s">
        <v>51</v>
      </c>
      <c r="AB26" s="1" t="s">
        <v>90</v>
      </c>
      <c r="AC26" s="1" t="s">
        <v>60</v>
      </c>
      <c r="AD26" s="1" t="s">
        <v>61</v>
      </c>
      <c r="AE26" s="1" t="s">
        <v>62</v>
      </c>
    </row>
    <row r="27" spans="2:32" x14ac:dyDescent="0.2">
      <c r="B27" s="73"/>
      <c r="C27" s="59" t="s">
        <v>45</v>
      </c>
      <c r="D27" s="59">
        <v>796648.44</v>
      </c>
      <c r="E27" s="59">
        <v>796648.44</v>
      </c>
      <c r="F27" s="59">
        <v>796648.44</v>
      </c>
      <c r="G27" s="59">
        <v>0</v>
      </c>
      <c r="H27" s="59">
        <v>0</v>
      </c>
      <c r="I27" s="59">
        <v>1</v>
      </c>
      <c r="J27" s="59">
        <v>30</v>
      </c>
      <c r="K27" s="59">
        <v>292.86669999999998</v>
      </c>
      <c r="L27" s="60">
        <v>32.566699999999997</v>
      </c>
      <c r="P27" s="6" t="s">
        <v>45</v>
      </c>
      <c r="Q27">
        <f t="shared" ref="Q27:Q31" si="43">RANK(D27,D$26:D$31,1)</f>
        <v>1</v>
      </c>
      <c r="R27">
        <f t="shared" ref="R27:R31" si="44">RANK(E27,E$26:E$31,1)</f>
        <v>1</v>
      </c>
      <c r="S27">
        <f t="shared" ref="S27:S31" si="45">RANK(F27,F$26:F$31,1)</f>
        <v>1</v>
      </c>
      <c r="T27">
        <f t="shared" ref="T27:T31" si="46">RANK(G27,G$26:G$31,1)</f>
        <v>1</v>
      </c>
      <c r="U27">
        <f t="shared" ref="U27:U31" si="47">RANK(H27,H$26:H$31,1)</f>
        <v>1</v>
      </c>
      <c r="V27">
        <f t="shared" ref="V27:V31" si="48">RANK(J27,J$26:J$31,0)</f>
        <v>1</v>
      </c>
      <c r="W27">
        <f t="shared" ref="W27:X31" si="49">RANK(K27,K$26:K$31,1)</f>
        <v>6</v>
      </c>
      <c r="X27">
        <f t="shared" si="49"/>
        <v>6</v>
      </c>
      <c r="Y27" s="1" t="s">
        <v>36</v>
      </c>
      <c r="Z27" s="1">
        <v>1</v>
      </c>
      <c r="AA27" s="1">
        <v>6</v>
      </c>
      <c r="AB27" s="1">
        <v>3</v>
      </c>
      <c r="AC27" s="1">
        <v>5</v>
      </c>
      <c r="AD27" s="1">
        <v>3</v>
      </c>
      <c r="AE27" s="1">
        <v>2</v>
      </c>
    </row>
    <row r="28" spans="2:32" x14ac:dyDescent="0.2">
      <c r="B28" s="73"/>
      <c r="C28" s="59" t="s">
        <v>46</v>
      </c>
      <c r="D28" s="59">
        <v>796648.44</v>
      </c>
      <c r="E28" s="59">
        <v>796648.44</v>
      </c>
      <c r="F28" s="59">
        <v>796648.44</v>
      </c>
      <c r="G28" s="59">
        <v>0</v>
      </c>
      <c r="H28" s="59">
        <v>0</v>
      </c>
      <c r="I28" s="59">
        <v>1</v>
      </c>
      <c r="J28" s="59">
        <v>30</v>
      </c>
      <c r="K28" s="59">
        <v>123.9</v>
      </c>
      <c r="L28" s="60">
        <v>18.933299999999999</v>
      </c>
      <c r="P28" s="6" t="s">
        <v>46</v>
      </c>
      <c r="Q28">
        <f t="shared" si="43"/>
        <v>1</v>
      </c>
      <c r="R28">
        <f t="shared" si="44"/>
        <v>1</v>
      </c>
      <c r="S28">
        <f t="shared" si="45"/>
        <v>1</v>
      </c>
      <c r="T28">
        <f t="shared" si="46"/>
        <v>1</v>
      </c>
      <c r="U28">
        <f t="shared" si="47"/>
        <v>1</v>
      </c>
      <c r="V28">
        <f t="shared" si="48"/>
        <v>1</v>
      </c>
      <c r="W28">
        <f t="shared" si="49"/>
        <v>1</v>
      </c>
      <c r="X28">
        <f t="shared" si="49"/>
        <v>3</v>
      </c>
      <c r="Y28" s="1" t="s">
        <v>37</v>
      </c>
      <c r="Z28" s="1">
        <v>1</v>
      </c>
      <c r="AA28" s="1">
        <v>5</v>
      </c>
      <c r="AB28" s="1">
        <v>3</v>
      </c>
      <c r="AC28" s="1">
        <v>6</v>
      </c>
      <c r="AD28" s="1">
        <v>2</v>
      </c>
      <c r="AE28" s="1">
        <v>4</v>
      </c>
    </row>
    <row r="29" spans="2:32" x14ac:dyDescent="0.2">
      <c r="B29" s="73"/>
      <c r="C29" s="59" t="s">
        <v>47</v>
      </c>
      <c r="D29" s="59">
        <v>796648.44</v>
      </c>
      <c r="E29" s="59">
        <v>796648.44</v>
      </c>
      <c r="F29" s="59">
        <v>796648.44</v>
      </c>
      <c r="G29" s="59">
        <v>0</v>
      </c>
      <c r="H29" s="59">
        <v>0</v>
      </c>
      <c r="I29" s="59">
        <v>1</v>
      </c>
      <c r="J29" s="59">
        <v>30</v>
      </c>
      <c r="K29" s="59">
        <v>243.76669999999999</v>
      </c>
      <c r="L29" s="60">
        <v>25.533300000000001</v>
      </c>
      <c r="P29" s="6" t="s">
        <v>47</v>
      </c>
      <c r="Q29">
        <f t="shared" si="43"/>
        <v>1</v>
      </c>
      <c r="R29">
        <f t="shared" si="44"/>
        <v>1</v>
      </c>
      <c r="S29">
        <f t="shared" si="45"/>
        <v>1</v>
      </c>
      <c r="T29">
        <f t="shared" si="46"/>
        <v>1</v>
      </c>
      <c r="U29">
        <f t="shared" si="47"/>
        <v>1</v>
      </c>
      <c r="V29">
        <f t="shared" si="48"/>
        <v>1</v>
      </c>
      <c r="W29">
        <f t="shared" si="49"/>
        <v>4</v>
      </c>
      <c r="X29">
        <f t="shared" si="49"/>
        <v>4</v>
      </c>
      <c r="Y29" s="1" t="s">
        <v>38</v>
      </c>
      <c r="Z29" s="1">
        <v>1</v>
      </c>
      <c r="AA29" s="1">
        <v>6</v>
      </c>
      <c r="AB29" s="1">
        <v>3</v>
      </c>
      <c r="AC29" s="1">
        <v>5</v>
      </c>
      <c r="AD29" s="1">
        <v>2</v>
      </c>
      <c r="AE29" s="1">
        <v>4</v>
      </c>
    </row>
    <row r="30" spans="2:32" x14ac:dyDescent="0.2">
      <c r="B30" s="73"/>
      <c r="C30" s="59" t="s">
        <v>51</v>
      </c>
      <c r="D30" s="59">
        <v>796648.44</v>
      </c>
      <c r="E30" s="59">
        <v>796648.44</v>
      </c>
      <c r="F30" s="59">
        <v>796648.44</v>
      </c>
      <c r="G30" s="59">
        <v>0</v>
      </c>
      <c r="H30" s="59">
        <v>0</v>
      </c>
      <c r="I30" s="59">
        <v>1</v>
      </c>
      <c r="J30" s="59">
        <v>30</v>
      </c>
      <c r="K30" s="59">
        <v>289.06670000000003</v>
      </c>
      <c r="L30" s="60">
        <v>13.066700000000001</v>
      </c>
      <c r="P30" s="6" t="s">
        <v>51</v>
      </c>
      <c r="Q30">
        <f t="shared" si="43"/>
        <v>1</v>
      </c>
      <c r="R30">
        <f t="shared" si="44"/>
        <v>1</v>
      </c>
      <c r="S30">
        <f t="shared" si="45"/>
        <v>1</v>
      </c>
      <c r="T30">
        <f t="shared" si="46"/>
        <v>1</v>
      </c>
      <c r="U30">
        <f t="shared" si="47"/>
        <v>1</v>
      </c>
      <c r="V30">
        <f t="shared" si="48"/>
        <v>1</v>
      </c>
      <c r="W30">
        <f t="shared" si="49"/>
        <v>5</v>
      </c>
      <c r="X30">
        <f t="shared" si="49"/>
        <v>2</v>
      </c>
      <c r="Y30" s="1" t="s">
        <v>39</v>
      </c>
      <c r="Z30" s="1">
        <v>1</v>
      </c>
      <c r="AA30" s="1">
        <v>4</v>
      </c>
      <c r="AB30" s="1">
        <v>3</v>
      </c>
      <c r="AC30" s="1">
        <v>6</v>
      </c>
      <c r="AD30" s="1">
        <v>2</v>
      </c>
      <c r="AE30" s="1">
        <v>5</v>
      </c>
    </row>
    <row r="31" spans="2:32" ht="15" thickBot="1" x14ac:dyDescent="0.25">
      <c r="B31" s="74"/>
      <c r="C31" s="61" t="s">
        <v>93</v>
      </c>
      <c r="D31" s="61">
        <v>796648.44</v>
      </c>
      <c r="E31" s="61">
        <v>796648.44</v>
      </c>
      <c r="F31" s="61">
        <v>796648.44</v>
      </c>
      <c r="G31" s="61">
        <v>0</v>
      </c>
      <c r="H31" s="61">
        <v>0</v>
      </c>
      <c r="I31" s="61">
        <v>1</v>
      </c>
      <c r="J31" s="61">
        <v>30</v>
      </c>
      <c r="K31" s="61">
        <v>188.1</v>
      </c>
      <c r="L31" s="62">
        <v>9.2667000000000002</v>
      </c>
      <c r="P31" s="6" t="s">
        <v>92</v>
      </c>
      <c r="Q31">
        <f t="shared" si="43"/>
        <v>1</v>
      </c>
      <c r="R31">
        <f t="shared" si="44"/>
        <v>1</v>
      </c>
      <c r="S31">
        <f t="shared" si="45"/>
        <v>1</v>
      </c>
      <c r="T31">
        <f t="shared" si="46"/>
        <v>1</v>
      </c>
      <c r="U31">
        <f t="shared" si="47"/>
        <v>1</v>
      </c>
      <c r="V31">
        <f t="shared" si="48"/>
        <v>1</v>
      </c>
      <c r="W31">
        <f t="shared" si="49"/>
        <v>3</v>
      </c>
      <c r="X31">
        <f t="shared" si="49"/>
        <v>1</v>
      </c>
      <c r="Y31" s="1" t="s">
        <v>103</v>
      </c>
      <c r="Z31" s="1">
        <v>1</v>
      </c>
      <c r="AA31" s="1">
        <v>6</v>
      </c>
      <c r="AB31" s="1">
        <v>5</v>
      </c>
      <c r="AC31" s="1">
        <v>3</v>
      </c>
      <c r="AD31" s="1">
        <v>2</v>
      </c>
      <c r="AE31" s="1">
        <v>3</v>
      </c>
    </row>
    <row r="32" spans="2:32" x14ac:dyDescent="0.2">
      <c r="B32" s="75" t="s">
        <v>53</v>
      </c>
      <c r="C32" s="66" t="s">
        <v>90</v>
      </c>
      <c r="D32" s="66">
        <v>854704.2</v>
      </c>
      <c r="E32" s="66">
        <v>854704.2</v>
      </c>
      <c r="F32" s="66">
        <v>854704.2</v>
      </c>
      <c r="G32" s="66">
        <v>0</v>
      </c>
      <c r="H32" s="66">
        <v>0</v>
      </c>
      <c r="I32" s="66">
        <v>1</v>
      </c>
      <c r="J32" s="66">
        <v>30</v>
      </c>
      <c r="K32" s="66">
        <v>113.3</v>
      </c>
      <c r="L32" s="67">
        <v>36.2333</v>
      </c>
      <c r="P32" s="5" t="s">
        <v>72</v>
      </c>
      <c r="Q32">
        <f>RANK(D32,D$32:D$37,1)</f>
        <v>1</v>
      </c>
      <c r="R32">
        <f>RANK(E32,E$32:E$37,1)</f>
        <v>1</v>
      </c>
      <c r="S32">
        <f>RANK(F32,F$32:F$37,1)</f>
        <v>1</v>
      </c>
      <c r="T32">
        <f>RANK(G32,G$32:G$37,1)</f>
        <v>1</v>
      </c>
      <c r="U32">
        <f>RANK(H32,H$32:H$37,1)</f>
        <v>1</v>
      </c>
      <c r="V32">
        <f>RANK(J32,J$32:J$37,0)</f>
        <v>1</v>
      </c>
      <c r="W32">
        <f t="shared" ref="W32:X32" si="50">RANK(K32,K$32:K$37,1)</f>
        <v>3</v>
      </c>
      <c r="X32">
        <f t="shared" si="50"/>
        <v>5</v>
      </c>
      <c r="Y32" s="1" t="s">
        <v>105</v>
      </c>
      <c r="Z32" s="1">
        <v>1</v>
      </c>
      <c r="AA32" s="1">
        <v>3</v>
      </c>
      <c r="AB32" s="1">
        <v>5</v>
      </c>
      <c r="AC32" s="1">
        <v>6</v>
      </c>
      <c r="AD32" s="1">
        <v>2</v>
      </c>
      <c r="AE32" s="1">
        <v>4</v>
      </c>
    </row>
    <row r="33" spans="2:31" x14ac:dyDescent="0.2">
      <c r="B33" s="73"/>
      <c r="C33" s="59" t="s">
        <v>45</v>
      </c>
      <c r="D33" s="59">
        <v>854704.2</v>
      </c>
      <c r="E33" s="59">
        <v>854704.2</v>
      </c>
      <c r="F33" s="59">
        <v>854704.2</v>
      </c>
      <c r="G33" s="59">
        <v>0</v>
      </c>
      <c r="H33" s="59">
        <v>0</v>
      </c>
      <c r="I33" s="59">
        <v>1</v>
      </c>
      <c r="J33" s="59">
        <v>30</v>
      </c>
      <c r="K33" s="59">
        <v>146.4</v>
      </c>
      <c r="L33" s="60">
        <v>40.566699999999997</v>
      </c>
      <c r="P33" s="6" t="s">
        <v>45</v>
      </c>
      <c r="Q33">
        <f t="shared" ref="Q33:Q37" si="51">RANK(D33,D$32:D$37,1)</f>
        <v>1</v>
      </c>
      <c r="R33">
        <f t="shared" ref="R33:R37" si="52">RANK(E33,E$32:E$37,1)</f>
        <v>1</v>
      </c>
      <c r="S33">
        <f t="shared" ref="S33:S37" si="53">RANK(F33,F$32:F$37,1)</f>
        <v>1</v>
      </c>
      <c r="T33">
        <f t="shared" ref="T33:T37" si="54">RANK(G33,G$32:G$37,1)</f>
        <v>1</v>
      </c>
      <c r="U33">
        <f t="shared" ref="U33:U37" si="55">RANK(H33,H$32:H$37,1)</f>
        <v>1</v>
      </c>
      <c r="V33">
        <f t="shared" ref="V33:V37" si="56">RANK(J33,J$32:J$37,0)</f>
        <v>1</v>
      </c>
      <c r="W33">
        <f t="shared" ref="W33:X37" si="57">RANK(K33,K$32:K$37,1)</f>
        <v>4</v>
      </c>
      <c r="X33">
        <f t="shared" si="57"/>
        <v>6</v>
      </c>
      <c r="Y33" s="1" t="s">
        <v>107</v>
      </c>
      <c r="Z33" s="1">
        <v>1</v>
      </c>
      <c r="AA33" s="1">
        <v>2</v>
      </c>
      <c r="AB33" s="1">
        <v>5</v>
      </c>
      <c r="AC33" s="1">
        <v>6</v>
      </c>
      <c r="AD33" s="1">
        <v>3</v>
      </c>
      <c r="AE33" s="1">
        <v>4</v>
      </c>
    </row>
    <row r="34" spans="2:31" x14ac:dyDescent="0.2">
      <c r="B34" s="73"/>
      <c r="C34" s="59" t="s">
        <v>46</v>
      </c>
      <c r="D34" s="59">
        <v>854704.2</v>
      </c>
      <c r="E34" s="59">
        <v>854704.2</v>
      </c>
      <c r="F34" s="59">
        <v>854704.2</v>
      </c>
      <c r="G34" s="59">
        <v>0</v>
      </c>
      <c r="H34" s="59">
        <v>0</v>
      </c>
      <c r="I34" s="59">
        <v>1</v>
      </c>
      <c r="J34" s="59">
        <v>30</v>
      </c>
      <c r="K34" s="59">
        <v>90.833299999999994</v>
      </c>
      <c r="L34" s="60">
        <v>25.466699999999999</v>
      </c>
      <c r="P34" s="6" t="s">
        <v>46</v>
      </c>
      <c r="Q34">
        <f t="shared" si="51"/>
        <v>1</v>
      </c>
      <c r="R34">
        <f t="shared" si="52"/>
        <v>1</v>
      </c>
      <c r="S34">
        <f t="shared" si="53"/>
        <v>1</v>
      </c>
      <c r="T34">
        <f t="shared" si="54"/>
        <v>1</v>
      </c>
      <c r="U34">
        <f t="shared" si="55"/>
        <v>1</v>
      </c>
      <c r="V34">
        <f t="shared" si="56"/>
        <v>1</v>
      </c>
      <c r="W34">
        <f t="shared" si="57"/>
        <v>2</v>
      </c>
      <c r="X34">
        <f t="shared" si="57"/>
        <v>3</v>
      </c>
    </row>
    <row r="35" spans="2:31" x14ac:dyDescent="0.2">
      <c r="B35" s="73"/>
      <c r="C35" s="59" t="s">
        <v>47</v>
      </c>
      <c r="D35" s="59">
        <v>854704.2</v>
      </c>
      <c r="E35" s="59">
        <v>854704.2</v>
      </c>
      <c r="F35" s="59">
        <v>854704.2</v>
      </c>
      <c r="G35" s="59">
        <v>0</v>
      </c>
      <c r="H35" s="59">
        <v>0</v>
      </c>
      <c r="I35" s="59">
        <v>1</v>
      </c>
      <c r="J35" s="59">
        <v>30</v>
      </c>
      <c r="K35" s="59">
        <v>176.5667</v>
      </c>
      <c r="L35" s="60">
        <v>27.966699999999999</v>
      </c>
      <c r="P35" s="6" t="s">
        <v>47</v>
      </c>
      <c r="Q35">
        <f t="shared" si="51"/>
        <v>1</v>
      </c>
      <c r="R35">
        <f t="shared" si="52"/>
        <v>1</v>
      </c>
      <c r="S35">
        <f t="shared" si="53"/>
        <v>1</v>
      </c>
      <c r="T35">
        <f t="shared" si="54"/>
        <v>1</v>
      </c>
      <c r="U35">
        <f t="shared" si="55"/>
        <v>1</v>
      </c>
      <c r="V35">
        <f t="shared" si="56"/>
        <v>1</v>
      </c>
      <c r="W35">
        <f t="shared" si="57"/>
        <v>6</v>
      </c>
      <c r="X35">
        <f t="shared" si="57"/>
        <v>4</v>
      </c>
    </row>
    <row r="36" spans="2:31" x14ac:dyDescent="0.2">
      <c r="B36" s="73"/>
      <c r="C36" s="59" t="s">
        <v>51</v>
      </c>
      <c r="D36" s="59">
        <v>854704.2</v>
      </c>
      <c r="E36" s="59">
        <v>854704.2</v>
      </c>
      <c r="F36" s="59">
        <v>854704.2</v>
      </c>
      <c r="G36" s="59">
        <v>0</v>
      </c>
      <c r="H36" s="59">
        <v>0</v>
      </c>
      <c r="I36" s="59">
        <v>1</v>
      </c>
      <c r="J36" s="59">
        <v>30</v>
      </c>
      <c r="K36" s="59">
        <v>149.19999999999999</v>
      </c>
      <c r="L36" s="60">
        <v>15.466699999999999</v>
      </c>
      <c r="P36" s="6" t="s">
        <v>51</v>
      </c>
      <c r="Q36">
        <f t="shared" si="51"/>
        <v>1</v>
      </c>
      <c r="R36">
        <f t="shared" si="52"/>
        <v>1</v>
      </c>
      <c r="S36">
        <f t="shared" si="53"/>
        <v>1</v>
      </c>
      <c r="T36">
        <f t="shared" si="54"/>
        <v>1</v>
      </c>
      <c r="U36">
        <f t="shared" si="55"/>
        <v>1</v>
      </c>
      <c r="V36">
        <f t="shared" si="56"/>
        <v>1</v>
      </c>
      <c r="W36">
        <f t="shared" si="57"/>
        <v>5</v>
      </c>
      <c r="X36">
        <f t="shared" si="57"/>
        <v>2</v>
      </c>
    </row>
    <row r="37" spans="2:31" ht="15" thickBot="1" x14ac:dyDescent="0.25">
      <c r="B37" s="76"/>
      <c r="C37" s="69" t="s">
        <v>93</v>
      </c>
      <c r="D37" s="69">
        <v>854704.2</v>
      </c>
      <c r="E37" s="69">
        <v>854704.2</v>
      </c>
      <c r="F37" s="69">
        <v>854704.2</v>
      </c>
      <c r="G37" s="69">
        <v>0</v>
      </c>
      <c r="H37" s="69">
        <v>0</v>
      </c>
      <c r="I37" s="69">
        <v>1</v>
      </c>
      <c r="J37" s="69">
        <v>30</v>
      </c>
      <c r="K37" s="69">
        <v>71.666700000000006</v>
      </c>
      <c r="L37" s="70">
        <v>9.9666999999999994</v>
      </c>
      <c r="P37" s="6" t="s">
        <v>92</v>
      </c>
      <c r="Q37">
        <f t="shared" si="51"/>
        <v>1</v>
      </c>
      <c r="R37">
        <f t="shared" si="52"/>
        <v>1</v>
      </c>
      <c r="S37">
        <f t="shared" si="53"/>
        <v>1</v>
      </c>
      <c r="T37">
        <f t="shared" si="54"/>
        <v>1</v>
      </c>
      <c r="U37">
        <f t="shared" si="55"/>
        <v>1</v>
      </c>
      <c r="V37">
        <f t="shared" si="56"/>
        <v>1</v>
      </c>
      <c r="W37">
        <f t="shared" si="57"/>
        <v>1</v>
      </c>
      <c r="X37">
        <f t="shared" si="57"/>
        <v>1</v>
      </c>
    </row>
    <row r="38" spans="2:31" x14ac:dyDescent="0.2">
      <c r="B38" s="72" t="s">
        <v>54</v>
      </c>
      <c r="C38" s="58" t="s">
        <v>90</v>
      </c>
      <c r="D38" s="58">
        <v>893782.11</v>
      </c>
      <c r="E38" s="58">
        <v>894008.14</v>
      </c>
      <c r="F38" s="58">
        <v>893789.65</v>
      </c>
      <c r="G38" s="58">
        <v>41.27</v>
      </c>
      <c r="H38" s="58">
        <v>0</v>
      </c>
      <c r="I38" s="58">
        <v>1</v>
      </c>
      <c r="J38" s="58">
        <v>29</v>
      </c>
      <c r="K38" s="58">
        <v>348.36669999999998</v>
      </c>
      <c r="L38" s="68">
        <v>41.533299999999997</v>
      </c>
      <c r="P38" s="5" t="s">
        <v>72</v>
      </c>
      <c r="Q38">
        <f>RANK(D38,D$38:D$43,1)</f>
        <v>1</v>
      </c>
      <c r="R38">
        <f>RANK(E38,E$38:E$43,1)</f>
        <v>3</v>
      </c>
      <c r="S38">
        <f>RANK(F38,F$38:F$43,1)</f>
        <v>3</v>
      </c>
      <c r="T38">
        <f>RANK(G38,G$38:G$43,1)</f>
        <v>3</v>
      </c>
      <c r="U38">
        <f>RANK(H38,H$38:H$43,1)</f>
        <v>1</v>
      </c>
      <c r="V38">
        <f>RANK(J38,J$38:J$43,0)</f>
        <v>3</v>
      </c>
      <c r="W38">
        <f t="shared" ref="W38:X38" si="58">RANK(K38,K$38:K$43,1)</f>
        <v>4</v>
      </c>
      <c r="X38">
        <f t="shared" si="58"/>
        <v>6</v>
      </c>
    </row>
    <row r="39" spans="2:31" x14ac:dyDescent="0.2">
      <c r="B39" s="73"/>
      <c r="C39" s="59" t="s">
        <v>45</v>
      </c>
      <c r="D39" s="59">
        <v>893782.11</v>
      </c>
      <c r="E39" s="59">
        <v>894008.14</v>
      </c>
      <c r="F39" s="59">
        <v>893789.65</v>
      </c>
      <c r="G39" s="59">
        <v>41.27</v>
      </c>
      <c r="H39" s="59">
        <v>0</v>
      </c>
      <c r="I39" s="59">
        <v>1</v>
      </c>
      <c r="J39" s="59">
        <v>29</v>
      </c>
      <c r="K39" s="59">
        <v>423.43329999999997</v>
      </c>
      <c r="L39" s="60">
        <v>38.533299999999997</v>
      </c>
      <c r="P39" s="6" t="s">
        <v>45</v>
      </c>
      <c r="Q39">
        <f t="shared" ref="Q39:Q43" si="59">RANK(D39,D$38:D$43,1)</f>
        <v>1</v>
      </c>
      <c r="R39">
        <f t="shared" ref="R39:R43" si="60">RANK(E39,E$38:E$43,1)</f>
        <v>3</v>
      </c>
      <c r="S39">
        <f t="shared" ref="S39:S43" si="61">RANK(F39,F$38:F$43,1)</f>
        <v>3</v>
      </c>
      <c r="T39">
        <f t="shared" ref="T39:T43" si="62">RANK(G39,G$38:G$43,1)</f>
        <v>3</v>
      </c>
      <c r="U39">
        <f t="shared" ref="U39:U43" si="63">RANK(H39,H$38:H$43,1)</f>
        <v>1</v>
      </c>
      <c r="V39">
        <f t="shared" ref="V39:V43" si="64">RANK(J39,J$38:J$43,0)</f>
        <v>3</v>
      </c>
      <c r="W39">
        <f t="shared" ref="W39:X43" si="65">RANK(K39,K$38:K$43,1)</f>
        <v>5</v>
      </c>
      <c r="X39">
        <f t="shared" si="65"/>
        <v>5</v>
      </c>
    </row>
    <row r="40" spans="2:31" x14ac:dyDescent="0.2">
      <c r="B40" s="73"/>
      <c r="C40" s="59" t="s">
        <v>46</v>
      </c>
      <c r="D40" s="59">
        <v>893782.11</v>
      </c>
      <c r="E40" s="59">
        <v>893782.11</v>
      </c>
      <c r="F40" s="59">
        <v>893782.11</v>
      </c>
      <c r="G40" s="59">
        <v>0</v>
      </c>
      <c r="H40" s="59">
        <v>0</v>
      </c>
      <c r="I40" s="59">
        <v>1</v>
      </c>
      <c r="J40" s="59">
        <v>30</v>
      </c>
      <c r="K40" s="59">
        <v>273.26670000000001</v>
      </c>
      <c r="L40" s="60">
        <v>24.033300000000001</v>
      </c>
      <c r="P40" s="6" t="s">
        <v>46</v>
      </c>
      <c r="Q40">
        <f t="shared" si="59"/>
        <v>1</v>
      </c>
      <c r="R40">
        <f t="shared" si="60"/>
        <v>1</v>
      </c>
      <c r="S40">
        <f t="shared" si="61"/>
        <v>1</v>
      </c>
      <c r="T40">
        <f t="shared" si="62"/>
        <v>1</v>
      </c>
      <c r="U40">
        <f t="shared" si="63"/>
        <v>1</v>
      </c>
      <c r="V40">
        <f t="shared" si="64"/>
        <v>1</v>
      </c>
      <c r="W40">
        <f t="shared" si="65"/>
        <v>2</v>
      </c>
      <c r="X40">
        <f t="shared" si="65"/>
        <v>3</v>
      </c>
    </row>
    <row r="41" spans="2:31" x14ac:dyDescent="0.2">
      <c r="B41" s="73"/>
      <c r="C41" s="59" t="s">
        <v>47</v>
      </c>
      <c r="D41" s="59">
        <v>893782.11</v>
      </c>
      <c r="E41" s="59">
        <v>894008.14</v>
      </c>
      <c r="F41" s="59">
        <v>893789.65</v>
      </c>
      <c r="G41" s="59">
        <v>41.27</v>
      </c>
      <c r="H41" s="59">
        <v>0</v>
      </c>
      <c r="I41" s="59">
        <v>1</v>
      </c>
      <c r="J41" s="59">
        <v>29</v>
      </c>
      <c r="K41" s="59">
        <v>270.73329999999999</v>
      </c>
      <c r="L41" s="60">
        <v>29.966699999999999</v>
      </c>
      <c r="P41" s="6" t="s">
        <v>47</v>
      </c>
      <c r="Q41">
        <f t="shared" si="59"/>
        <v>1</v>
      </c>
      <c r="R41">
        <f t="shared" si="60"/>
        <v>3</v>
      </c>
      <c r="S41">
        <f t="shared" si="61"/>
        <v>3</v>
      </c>
      <c r="T41">
        <f t="shared" si="62"/>
        <v>3</v>
      </c>
      <c r="U41">
        <f t="shared" si="63"/>
        <v>1</v>
      </c>
      <c r="V41">
        <f t="shared" si="64"/>
        <v>3</v>
      </c>
      <c r="W41">
        <f t="shared" si="65"/>
        <v>1</v>
      </c>
      <c r="X41">
        <f t="shared" si="65"/>
        <v>4</v>
      </c>
    </row>
    <row r="42" spans="2:31" x14ac:dyDescent="0.2">
      <c r="B42" s="73"/>
      <c r="C42" s="59" t="s">
        <v>51</v>
      </c>
      <c r="D42" s="59">
        <v>893782.11</v>
      </c>
      <c r="E42" s="59">
        <v>894801.16</v>
      </c>
      <c r="F42" s="59">
        <v>893846.22</v>
      </c>
      <c r="G42" s="59">
        <v>196.48</v>
      </c>
      <c r="H42" s="59">
        <v>0.01</v>
      </c>
      <c r="I42" s="59">
        <v>0.99990000000000001</v>
      </c>
      <c r="J42" s="59">
        <v>25</v>
      </c>
      <c r="K42" s="59">
        <v>677.56669999999997</v>
      </c>
      <c r="L42" s="60">
        <v>18.433299999999999</v>
      </c>
      <c r="P42" s="6" t="s">
        <v>51</v>
      </c>
      <c r="Q42">
        <f t="shared" si="59"/>
        <v>1</v>
      </c>
      <c r="R42">
        <f t="shared" si="60"/>
        <v>6</v>
      </c>
      <c r="S42">
        <f t="shared" si="61"/>
        <v>6</v>
      </c>
      <c r="T42">
        <f t="shared" si="62"/>
        <v>6</v>
      </c>
      <c r="U42">
        <f t="shared" si="63"/>
        <v>6</v>
      </c>
      <c r="V42">
        <f t="shared" si="64"/>
        <v>6</v>
      </c>
      <c r="W42">
        <f t="shared" si="65"/>
        <v>6</v>
      </c>
      <c r="X42">
        <f t="shared" si="65"/>
        <v>2</v>
      </c>
    </row>
    <row r="43" spans="2:31" ht="15" thickBot="1" x14ac:dyDescent="0.25">
      <c r="B43" s="74"/>
      <c r="C43" s="61" t="s">
        <v>93</v>
      </c>
      <c r="D43" s="61">
        <v>893782.11</v>
      </c>
      <c r="E43" s="61">
        <v>893782.11</v>
      </c>
      <c r="F43" s="61">
        <v>893782.11</v>
      </c>
      <c r="G43" s="61">
        <v>0</v>
      </c>
      <c r="H43" s="61">
        <v>0</v>
      </c>
      <c r="I43" s="61">
        <v>1</v>
      </c>
      <c r="J43" s="61">
        <v>30</v>
      </c>
      <c r="K43" s="61">
        <v>345.3</v>
      </c>
      <c r="L43" s="62">
        <v>10.4</v>
      </c>
      <c r="P43" s="6" t="s">
        <v>92</v>
      </c>
      <c r="Q43">
        <f t="shared" si="59"/>
        <v>1</v>
      </c>
      <c r="R43">
        <f t="shared" si="60"/>
        <v>1</v>
      </c>
      <c r="S43">
        <f t="shared" si="61"/>
        <v>1</v>
      </c>
      <c r="T43">
        <f t="shared" si="62"/>
        <v>1</v>
      </c>
      <c r="U43">
        <f t="shared" si="63"/>
        <v>1</v>
      </c>
      <c r="V43">
        <f t="shared" si="64"/>
        <v>1</v>
      </c>
      <c r="W43">
        <f t="shared" si="65"/>
        <v>3</v>
      </c>
      <c r="X43">
        <f t="shared" si="65"/>
        <v>1</v>
      </c>
    </row>
    <row r="44" spans="2:31" x14ac:dyDescent="0.2">
      <c r="B44" s="75" t="s">
        <v>55</v>
      </c>
      <c r="C44" s="66" t="s">
        <v>90</v>
      </c>
      <c r="D44" s="66">
        <v>928941.75</v>
      </c>
      <c r="E44" s="66">
        <v>928941.75</v>
      </c>
      <c r="F44" s="66">
        <v>928941.75</v>
      </c>
      <c r="G44" s="66">
        <v>0</v>
      </c>
      <c r="H44" s="66">
        <v>0</v>
      </c>
      <c r="I44" s="66">
        <v>1</v>
      </c>
      <c r="J44" s="66">
        <v>30</v>
      </c>
      <c r="K44" s="66">
        <v>82.933300000000003</v>
      </c>
      <c r="L44" s="67">
        <v>54.1</v>
      </c>
      <c r="P44" s="5" t="s">
        <v>72</v>
      </c>
      <c r="Q44">
        <f>RANK(D44,D$44:D$49,1)</f>
        <v>1</v>
      </c>
      <c r="R44">
        <f>RANK(E44,E$44:E$49,1)</f>
        <v>1</v>
      </c>
      <c r="S44">
        <f>RANK(F44,F$44:F$49,1)</f>
        <v>1</v>
      </c>
      <c r="T44">
        <f>RANK(G44,G$44:G$49,1)</f>
        <v>1</v>
      </c>
      <c r="U44">
        <f>RANK(H44,H$44:H$49,1)</f>
        <v>1</v>
      </c>
      <c r="V44">
        <f>RANK(J44,J$44:J$49,0)</f>
        <v>1</v>
      </c>
      <c r="W44">
        <f t="shared" ref="W44:X44" si="66">RANK(K44,K$44:K$49,1)</f>
        <v>6</v>
      </c>
      <c r="X44">
        <f t="shared" si="66"/>
        <v>6</v>
      </c>
    </row>
    <row r="45" spans="2:31" x14ac:dyDescent="0.2">
      <c r="B45" s="73"/>
      <c r="C45" s="59" t="s">
        <v>45</v>
      </c>
      <c r="D45" s="59">
        <v>928941.75</v>
      </c>
      <c r="E45" s="59">
        <v>928941.75</v>
      </c>
      <c r="F45" s="59">
        <v>928941.75</v>
      </c>
      <c r="G45" s="59">
        <v>0</v>
      </c>
      <c r="H45" s="59">
        <v>0</v>
      </c>
      <c r="I45" s="59">
        <v>1</v>
      </c>
      <c r="J45" s="59">
        <v>30</v>
      </c>
      <c r="K45" s="59">
        <v>74.099999999999994</v>
      </c>
      <c r="L45" s="60">
        <v>50.633299999999998</v>
      </c>
      <c r="P45" s="6" t="s">
        <v>45</v>
      </c>
      <c r="Q45">
        <f t="shared" ref="Q45:Q49" si="67">RANK(D45,D$44:D$49,1)</f>
        <v>1</v>
      </c>
      <c r="R45">
        <f t="shared" ref="R45:R49" si="68">RANK(E45,E$44:E$49,1)</f>
        <v>1</v>
      </c>
      <c r="S45">
        <f t="shared" ref="S45:S49" si="69">RANK(F45,F$44:F$49,1)</f>
        <v>1</v>
      </c>
      <c r="T45">
        <f t="shared" ref="T45:T49" si="70">RANK(G45,G$44:G$49,1)</f>
        <v>1</v>
      </c>
      <c r="U45">
        <f t="shared" ref="U45:U49" si="71">RANK(H45,H$44:H$49,1)</f>
        <v>1</v>
      </c>
      <c r="V45">
        <f t="shared" ref="V45:V49" si="72">RANK(J45,J$44:J$49,0)</f>
        <v>1</v>
      </c>
      <c r="W45">
        <f t="shared" ref="W45:X49" si="73">RANK(K45,K$44:K$49,1)</f>
        <v>5</v>
      </c>
      <c r="X45">
        <f t="shared" si="73"/>
        <v>5</v>
      </c>
    </row>
    <row r="46" spans="2:31" x14ac:dyDescent="0.2">
      <c r="B46" s="73"/>
      <c r="C46" s="59" t="s">
        <v>46</v>
      </c>
      <c r="D46" s="59">
        <v>928941.75</v>
      </c>
      <c r="E46" s="59">
        <v>928941.75</v>
      </c>
      <c r="F46" s="59">
        <v>928941.75</v>
      </c>
      <c r="G46" s="59">
        <v>0</v>
      </c>
      <c r="H46" s="59">
        <v>0</v>
      </c>
      <c r="I46" s="59">
        <v>1</v>
      </c>
      <c r="J46" s="59">
        <v>30</v>
      </c>
      <c r="K46" s="59">
        <v>45.5</v>
      </c>
      <c r="L46" s="60">
        <v>30.533300000000001</v>
      </c>
      <c r="P46" s="6" t="s">
        <v>46</v>
      </c>
      <c r="Q46">
        <f t="shared" si="67"/>
        <v>1</v>
      </c>
      <c r="R46">
        <f t="shared" si="68"/>
        <v>1</v>
      </c>
      <c r="S46">
        <f t="shared" si="69"/>
        <v>1</v>
      </c>
      <c r="T46">
        <f t="shared" si="70"/>
        <v>1</v>
      </c>
      <c r="U46">
        <f t="shared" si="71"/>
        <v>1</v>
      </c>
      <c r="V46">
        <f t="shared" si="72"/>
        <v>1</v>
      </c>
      <c r="W46">
        <f t="shared" si="73"/>
        <v>3</v>
      </c>
      <c r="X46">
        <f t="shared" si="73"/>
        <v>3</v>
      </c>
    </row>
    <row r="47" spans="2:31" x14ac:dyDescent="0.2">
      <c r="B47" s="73"/>
      <c r="C47" s="59" t="s">
        <v>47</v>
      </c>
      <c r="D47" s="59">
        <v>928941.75</v>
      </c>
      <c r="E47" s="59">
        <v>928941.75</v>
      </c>
      <c r="F47" s="59">
        <v>928941.75</v>
      </c>
      <c r="G47" s="59">
        <v>0</v>
      </c>
      <c r="H47" s="59">
        <v>0</v>
      </c>
      <c r="I47" s="59">
        <v>1</v>
      </c>
      <c r="J47" s="59">
        <v>30</v>
      </c>
      <c r="K47" s="59">
        <v>49.6</v>
      </c>
      <c r="L47" s="60">
        <v>36.1</v>
      </c>
      <c r="P47" s="6" t="s">
        <v>47</v>
      </c>
      <c r="Q47">
        <f t="shared" si="67"/>
        <v>1</v>
      </c>
      <c r="R47">
        <f t="shared" si="68"/>
        <v>1</v>
      </c>
      <c r="S47">
        <f t="shared" si="69"/>
        <v>1</v>
      </c>
      <c r="T47">
        <f t="shared" si="70"/>
        <v>1</v>
      </c>
      <c r="U47">
        <f t="shared" si="71"/>
        <v>1</v>
      </c>
      <c r="V47">
        <f t="shared" si="72"/>
        <v>1</v>
      </c>
      <c r="W47">
        <f t="shared" si="73"/>
        <v>4</v>
      </c>
      <c r="X47">
        <f t="shared" si="73"/>
        <v>4</v>
      </c>
    </row>
    <row r="48" spans="2:31" ht="15" thickBot="1" x14ac:dyDescent="0.25">
      <c r="B48" s="73"/>
      <c r="C48" s="59" t="s">
        <v>51</v>
      </c>
      <c r="D48" s="59">
        <v>928941.75</v>
      </c>
      <c r="E48" s="59">
        <v>928941.75</v>
      </c>
      <c r="F48" s="59">
        <v>928941.75</v>
      </c>
      <c r="G48" s="59">
        <v>0</v>
      </c>
      <c r="H48" s="59">
        <v>0</v>
      </c>
      <c r="I48" s="59">
        <v>1</v>
      </c>
      <c r="J48" s="59">
        <v>30</v>
      </c>
      <c r="K48" s="59">
        <v>33.9</v>
      </c>
      <c r="L48" s="60">
        <v>23.833300000000001</v>
      </c>
      <c r="P48" s="6" t="s">
        <v>51</v>
      </c>
      <c r="Q48">
        <f t="shared" si="67"/>
        <v>1</v>
      </c>
      <c r="R48">
        <f t="shared" si="68"/>
        <v>1</v>
      </c>
      <c r="S48">
        <f t="shared" si="69"/>
        <v>1</v>
      </c>
      <c r="T48">
        <f t="shared" si="70"/>
        <v>1</v>
      </c>
      <c r="U48">
        <f t="shared" si="71"/>
        <v>1</v>
      </c>
      <c r="V48">
        <f t="shared" si="72"/>
        <v>1</v>
      </c>
      <c r="W48">
        <f t="shared" si="73"/>
        <v>2</v>
      </c>
      <c r="X48">
        <f t="shared" si="73"/>
        <v>2</v>
      </c>
    </row>
    <row r="49" spans="2:31" ht="15" thickBot="1" x14ac:dyDescent="0.25">
      <c r="B49" s="76"/>
      <c r="C49" s="69" t="s">
        <v>93</v>
      </c>
      <c r="D49" s="69">
        <v>928941.75</v>
      </c>
      <c r="E49" s="69">
        <v>928941.75</v>
      </c>
      <c r="F49" s="69">
        <v>928941.75</v>
      </c>
      <c r="G49" s="69">
        <v>0</v>
      </c>
      <c r="H49" s="69">
        <v>0</v>
      </c>
      <c r="I49" s="69">
        <v>1</v>
      </c>
      <c r="J49" s="69">
        <v>30</v>
      </c>
      <c r="K49" s="69">
        <v>12.966699999999999</v>
      </c>
      <c r="L49" s="70">
        <v>10.8667</v>
      </c>
      <c r="P49" s="6" t="s">
        <v>92</v>
      </c>
      <c r="Q49">
        <f t="shared" si="67"/>
        <v>1</v>
      </c>
      <c r="R49">
        <f t="shared" si="68"/>
        <v>1</v>
      </c>
      <c r="S49">
        <f t="shared" si="69"/>
        <v>1</v>
      </c>
      <c r="T49">
        <f t="shared" si="70"/>
        <v>1</v>
      </c>
      <c r="U49">
        <f t="shared" si="71"/>
        <v>1</v>
      </c>
      <c r="V49">
        <f t="shared" si="72"/>
        <v>1</v>
      </c>
      <c r="W49">
        <f t="shared" si="73"/>
        <v>1</v>
      </c>
      <c r="X49">
        <f t="shared" si="73"/>
        <v>1</v>
      </c>
      <c r="Z49" s="7" t="s">
        <v>36</v>
      </c>
      <c r="AA49" s="7" t="s">
        <v>37</v>
      </c>
      <c r="AB49" s="7" t="s">
        <v>38</v>
      </c>
      <c r="AC49" s="7" t="s">
        <v>39</v>
      </c>
      <c r="AD49" s="7" t="s">
        <v>41</v>
      </c>
      <c r="AE49" s="8" t="s">
        <v>42</v>
      </c>
    </row>
    <row r="50" spans="2:31" x14ac:dyDescent="0.2">
      <c r="B50" s="72" t="s">
        <v>13</v>
      </c>
      <c r="C50" s="58" t="s">
        <v>90</v>
      </c>
      <c r="D50" s="58">
        <v>793439.56</v>
      </c>
      <c r="E50" s="58">
        <v>796655.6</v>
      </c>
      <c r="F50" s="58">
        <v>794822.63</v>
      </c>
      <c r="G50" s="58">
        <v>908.77</v>
      </c>
      <c r="H50" s="58">
        <v>0.17</v>
      </c>
      <c r="I50" s="58">
        <v>0.99829999999999997</v>
      </c>
      <c r="J50" s="58">
        <v>3</v>
      </c>
      <c r="K50" s="58">
        <v>1874.3667</v>
      </c>
      <c r="L50" s="68">
        <v>156.6</v>
      </c>
      <c r="M50">
        <f t="shared" ref="M50:M55" si="74">AVERAGE(J50,J56,J62,J68)</f>
        <v>14.5</v>
      </c>
      <c r="N50">
        <f>M50/30</f>
        <v>0.48333333333333334</v>
      </c>
      <c r="P50" s="5" t="s">
        <v>72</v>
      </c>
      <c r="Q50">
        <f>RANK(D50,D$50:D$55,1)</f>
        <v>1</v>
      </c>
      <c r="R50">
        <f>RANK(E50,E$50:E$55,1)</f>
        <v>4</v>
      </c>
      <c r="S50">
        <f>RANK(F50,F$50:F$55,1)</f>
        <v>6</v>
      </c>
      <c r="T50">
        <f>RANK(G50,G$50:G$55,1)</f>
        <v>3</v>
      </c>
      <c r="U50">
        <f>RANK(H50,H$50:H$55,1)</f>
        <v>5</v>
      </c>
      <c r="V50">
        <f>RANK(J50,J$50:J$55,0)</f>
        <v>6</v>
      </c>
      <c r="W50">
        <f t="shared" ref="W50:X50" si="75">RANK(K50,K$50:K$55,1)</f>
        <v>6</v>
      </c>
      <c r="X50">
        <f t="shared" si="75"/>
        <v>6</v>
      </c>
      <c r="Y50" s="5" t="s">
        <v>72</v>
      </c>
      <c r="Z50" s="17">
        <f t="shared" ref="Z50:Z55" si="76">AVERAGE(Q50,Q56,Q62,Q68)</f>
        <v>1</v>
      </c>
      <c r="AA50" s="17">
        <f t="shared" ref="AA50:AC50" si="77">AVERAGE(R50,R56,R62,R68)</f>
        <v>3</v>
      </c>
      <c r="AB50" s="17">
        <f t="shared" si="77"/>
        <v>3.75</v>
      </c>
      <c r="AC50" s="17">
        <f t="shared" si="77"/>
        <v>3</v>
      </c>
      <c r="AD50" s="17">
        <f t="shared" ref="AD50:AE55" si="78">AVERAGE(V50,V56,V62,V68)</f>
        <v>4.25</v>
      </c>
      <c r="AE50" s="17">
        <f t="shared" si="78"/>
        <v>5.25</v>
      </c>
    </row>
    <row r="51" spans="2:31" x14ac:dyDescent="0.2">
      <c r="B51" s="73"/>
      <c r="C51" s="59" t="s">
        <v>45</v>
      </c>
      <c r="D51" s="59">
        <v>793439.56</v>
      </c>
      <c r="E51" s="59">
        <v>796486.15</v>
      </c>
      <c r="F51" s="59">
        <v>794574.51</v>
      </c>
      <c r="G51" s="59">
        <v>925.9</v>
      </c>
      <c r="H51" s="59">
        <v>0.14000000000000001</v>
      </c>
      <c r="I51" s="59">
        <v>0.99860000000000004</v>
      </c>
      <c r="J51" s="59">
        <v>8</v>
      </c>
      <c r="K51" s="59">
        <v>1668.5667000000001</v>
      </c>
      <c r="L51" s="60">
        <v>148.69999999999999</v>
      </c>
      <c r="M51">
        <f t="shared" si="74"/>
        <v>16.75</v>
      </c>
      <c r="N51">
        <f t="shared" ref="N51:N55" si="79">M51/30</f>
        <v>0.55833333333333335</v>
      </c>
      <c r="P51" s="6" t="s">
        <v>45</v>
      </c>
      <c r="Q51">
        <f t="shared" ref="Q51:Q55" si="80">RANK(D51,D$50:D$55,1)</f>
        <v>1</v>
      </c>
      <c r="R51">
        <f t="shared" ref="R51:R55" si="81">RANK(E51,E$50:E$55,1)</f>
        <v>2</v>
      </c>
      <c r="S51">
        <f t="shared" ref="S51:S55" si="82">RANK(F51,F$50:F$55,1)</f>
        <v>2</v>
      </c>
      <c r="T51">
        <f t="shared" ref="T51:T55" si="83">RANK(G51,G$50:G$55,1)</f>
        <v>4</v>
      </c>
      <c r="U51">
        <f t="shared" ref="U51:U55" si="84">RANK(H51,H$50:H$55,1)</f>
        <v>2</v>
      </c>
      <c r="V51">
        <f t="shared" ref="V51:V55" si="85">RANK(J51,J$50:J$55,0)</f>
        <v>2</v>
      </c>
      <c r="W51">
        <f t="shared" ref="W51:X55" si="86">RANK(K51,K$50:K$55,1)</f>
        <v>2</v>
      </c>
      <c r="X51">
        <f t="shared" si="86"/>
        <v>5</v>
      </c>
      <c r="Y51" s="6" t="s">
        <v>45</v>
      </c>
      <c r="Z51" s="17">
        <f t="shared" si="76"/>
        <v>1</v>
      </c>
      <c r="AA51" s="17">
        <f t="shared" ref="AA51:AC51" si="87">AVERAGE(R51,R57,R63,R69)</f>
        <v>3.25</v>
      </c>
      <c r="AB51" s="17">
        <f t="shared" si="87"/>
        <v>3.25</v>
      </c>
      <c r="AC51" s="17">
        <f t="shared" si="87"/>
        <v>4.25</v>
      </c>
      <c r="AD51" s="17">
        <f t="shared" si="78"/>
        <v>2.75</v>
      </c>
      <c r="AE51" s="17">
        <f t="shared" si="78"/>
        <v>4</v>
      </c>
    </row>
    <row r="52" spans="2:31" x14ac:dyDescent="0.2">
      <c r="B52" s="73"/>
      <c r="C52" s="59" t="s">
        <v>46</v>
      </c>
      <c r="D52" s="59">
        <v>793439.56</v>
      </c>
      <c r="E52" s="59">
        <v>796865.65</v>
      </c>
      <c r="F52" s="59">
        <v>794657.74</v>
      </c>
      <c r="G52" s="59">
        <v>952.96</v>
      </c>
      <c r="H52" s="59">
        <v>0.15</v>
      </c>
      <c r="I52" s="59">
        <v>0.99850000000000005</v>
      </c>
      <c r="J52" s="59">
        <v>5</v>
      </c>
      <c r="K52" s="59">
        <v>1760.1333</v>
      </c>
      <c r="L52" s="60">
        <v>100.5667</v>
      </c>
      <c r="M52">
        <f t="shared" si="74"/>
        <v>16.5</v>
      </c>
      <c r="N52">
        <f t="shared" si="79"/>
        <v>0.55000000000000004</v>
      </c>
      <c r="P52" s="6" t="s">
        <v>46</v>
      </c>
      <c r="Q52">
        <f t="shared" si="80"/>
        <v>1</v>
      </c>
      <c r="R52">
        <f t="shared" si="81"/>
        <v>6</v>
      </c>
      <c r="S52">
        <f t="shared" si="82"/>
        <v>3</v>
      </c>
      <c r="T52">
        <f t="shared" si="83"/>
        <v>5</v>
      </c>
      <c r="U52">
        <f t="shared" si="84"/>
        <v>3</v>
      </c>
      <c r="V52">
        <f t="shared" si="85"/>
        <v>3</v>
      </c>
      <c r="W52">
        <f t="shared" si="86"/>
        <v>3</v>
      </c>
      <c r="X52">
        <f t="shared" si="86"/>
        <v>3</v>
      </c>
      <c r="Y52" s="6" t="s">
        <v>46</v>
      </c>
      <c r="Z52" s="17">
        <f t="shared" si="76"/>
        <v>1</v>
      </c>
      <c r="AA52" s="17">
        <f t="shared" ref="AA52:AC52" si="88">AVERAGE(R52,R58,R64,R70)</f>
        <v>2.5</v>
      </c>
      <c r="AB52" s="17">
        <f t="shared" si="88"/>
        <v>1.75</v>
      </c>
      <c r="AC52" s="17">
        <f t="shared" si="88"/>
        <v>2.5</v>
      </c>
      <c r="AD52" s="17">
        <f t="shared" si="78"/>
        <v>2.25</v>
      </c>
      <c r="AE52" s="17">
        <f t="shared" si="78"/>
        <v>2.25</v>
      </c>
    </row>
    <row r="53" spans="2:31" x14ac:dyDescent="0.2">
      <c r="B53" s="73"/>
      <c r="C53" s="59" t="s">
        <v>47</v>
      </c>
      <c r="D53" s="59">
        <v>793439.56</v>
      </c>
      <c r="E53" s="59">
        <v>796796.1</v>
      </c>
      <c r="F53" s="59">
        <v>794817.28</v>
      </c>
      <c r="G53" s="59">
        <v>1016.92</v>
      </c>
      <c r="H53" s="59">
        <v>0.17</v>
      </c>
      <c r="I53" s="59">
        <v>0.99829999999999997</v>
      </c>
      <c r="J53" s="59">
        <v>5</v>
      </c>
      <c r="K53" s="59">
        <v>1768.1333</v>
      </c>
      <c r="L53" s="60">
        <v>116.6</v>
      </c>
      <c r="M53">
        <f t="shared" si="74"/>
        <v>15.75</v>
      </c>
      <c r="N53">
        <f t="shared" si="79"/>
        <v>0.52500000000000002</v>
      </c>
      <c r="P53" s="6" t="s">
        <v>47</v>
      </c>
      <c r="Q53">
        <f t="shared" si="80"/>
        <v>1</v>
      </c>
      <c r="R53">
        <f t="shared" si="81"/>
        <v>5</v>
      </c>
      <c r="S53">
        <f t="shared" si="82"/>
        <v>5</v>
      </c>
      <c r="T53">
        <f t="shared" si="83"/>
        <v>6</v>
      </c>
      <c r="U53">
        <f t="shared" si="84"/>
        <v>5</v>
      </c>
      <c r="V53">
        <f t="shared" si="85"/>
        <v>3</v>
      </c>
      <c r="W53">
        <f t="shared" si="86"/>
        <v>4</v>
      </c>
      <c r="X53">
        <f t="shared" si="86"/>
        <v>4</v>
      </c>
      <c r="Y53" s="6" t="s">
        <v>47</v>
      </c>
      <c r="Z53" s="17">
        <f t="shared" si="76"/>
        <v>1</v>
      </c>
      <c r="AA53" s="17">
        <f t="shared" ref="AA53:AC53" si="89">AVERAGE(R53,R59,R65,R71)</f>
        <v>3</v>
      </c>
      <c r="AB53" s="17">
        <f t="shared" si="89"/>
        <v>3.75</v>
      </c>
      <c r="AC53" s="17">
        <f t="shared" si="89"/>
        <v>4</v>
      </c>
      <c r="AD53" s="17">
        <f t="shared" si="78"/>
        <v>2.75</v>
      </c>
      <c r="AE53" s="17">
        <f t="shared" si="78"/>
        <v>3.75</v>
      </c>
    </row>
    <row r="54" spans="2:31" x14ac:dyDescent="0.2">
      <c r="B54" s="73"/>
      <c r="C54" s="59" t="s">
        <v>51</v>
      </c>
      <c r="D54" s="59">
        <v>793439.56</v>
      </c>
      <c r="E54" s="59">
        <v>796648.44</v>
      </c>
      <c r="F54" s="59">
        <v>794748.22</v>
      </c>
      <c r="G54" s="59">
        <v>854.26</v>
      </c>
      <c r="H54" s="59">
        <v>0.16</v>
      </c>
      <c r="I54" s="59">
        <v>0.99839999999999995</v>
      </c>
      <c r="J54" s="59">
        <v>4</v>
      </c>
      <c r="K54" s="59">
        <v>1817.8667</v>
      </c>
      <c r="L54" s="60">
        <v>54.6</v>
      </c>
      <c r="M54">
        <f t="shared" si="74"/>
        <v>14.25</v>
      </c>
      <c r="N54">
        <f t="shared" si="79"/>
        <v>0.47499999999999998</v>
      </c>
      <c r="P54" s="6" t="s">
        <v>51</v>
      </c>
      <c r="Q54">
        <f t="shared" si="80"/>
        <v>1</v>
      </c>
      <c r="R54">
        <f t="shared" si="81"/>
        <v>3</v>
      </c>
      <c r="S54">
        <f t="shared" si="82"/>
        <v>4</v>
      </c>
      <c r="T54">
        <f t="shared" si="83"/>
        <v>2</v>
      </c>
      <c r="U54">
        <f t="shared" si="84"/>
        <v>4</v>
      </c>
      <c r="V54">
        <f t="shared" si="85"/>
        <v>5</v>
      </c>
      <c r="W54">
        <f t="shared" si="86"/>
        <v>5</v>
      </c>
      <c r="X54">
        <f t="shared" si="86"/>
        <v>2</v>
      </c>
      <c r="Y54" s="6" t="s">
        <v>51</v>
      </c>
      <c r="Z54" s="17">
        <f t="shared" si="76"/>
        <v>1</v>
      </c>
      <c r="AA54" s="17">
        <f t="shared" ref="AA54:AC54" si="90">AVERAGE(R54,R60,R66,R72)</f>
        <v>2.25</v>
      </c>
      <c r="AB54" s="17">
        <f t="shared" si="90"/>
        <v>3.5</v>
      </c>
      <c r="AC54" s="17">
        <f t="shared" si="90"/>
        <v>1.75</v>
      </c>
      <c r="AD54" s="17">
        <f t="shared" si="78"/>
        <v>3.75</v>
      </c>
      <c r="AE54" s="17">
        <f t="shared" si="78"/>
        <v>4.5</v>
      </c>
    </row>
    <row r="55" spans="2:31" ht="15" thickBot="1" x14ac:dyDescent="0.25">
      <c r="B55" s="74"/>
      <c r="C55" s="61" t="s">
        <v>93</v>
      </c>
      <c r="D55" s="61">
        <v>793439.56</v>
      </c>
      <c r="E55" s="61">
        <v>796005.36</v>
      </c>
      <c r="F55" s="61">
        <v>794142.87</v>
      </c>
      <c r="G55" s="61">
        <v>804.07</v>
      </c>
      <c r="H55" s="61">
        <v>0.09</v>
      </c>
      <c r="I55" s="61">
        <v>0.99909999999999999</v>
      </c>
      <c r="J55" s="61">
        <v>13</v>
      </c>
      <c r="K55" s="61">
        <v>1412.5667000000001</v>
      </c>
      <c r="L55" s="62">
        <v>26.866700000000002</v>
      </c>
      <c r="M55">
        <f t="shared" si="74"/>
        <v>20.25</v>
      </c>
      <c r="N55">
        <f t="shared" si="79"/>
        <v>0.67500000000000004</v>
      </c>
      <c r="P55" s="6" t="s">
        <v>92</v>
      </c>
      <c r="Q55">
        <f t="shared" si="80"/>
        <v>1</v>
      </c>
      <c r="R55">
        <f t="shared" si="81"/>
        <v>1</v>
      </c>
      <c r="S55">
        <f t="shared" si="82"/>
        <v>1</v>
      </c>
      <c r="T55">
        <f t="shared" si="83"/>
        <v>1</v>
      </c>
      <c r="U55">
        <f t="shared" si="84"/>
        <v>1</v>
      </c>
      <c r="V55">
        <f t="shared" si="85"/>
        <v>1</v>
      </c>
      <c r="W55">
        <f t="shared" si="86"/>
        <v>1</v>
      </c>
      <c r="X55">
        <f t="shared" si="86"/>
        <v>1</v>
      </c>
      <c r="Y55" s="6" t="s">
        <v>93</v>
      </c>
      <c r="Z55" s="17">
        <f t="shared" si="76"/>
        <v>1</v>
      </c>
      <c r="AA55" s="17">
        <f t="shared" ref="AA55:AC55" si="91">AVERAGE(R55,R61,R67,R73)</f>
        <v>2.25</v>
      </c>
      <c r="AB55" s="17">
        <f t="shared" si="91"/>
        <v>1.25</v>
      </c>
      <c r="AC55" s="17">
        <f t="shared" si="91"/>
        <v>1.75</v>
      </c>
      <c r="AD55" s="17">
        <f t="shared" si="78"/>
        <v>1</v>
      </c>
      <c r="AE55" s="17">
        <f t="shared" si="78"/>
        <v>1.25</v>
      </c>
    </row>
    <row r="56" spans="2:31" ht="15" thickBot="1" x14ac:dyDescent="0.25">
      <c r="B56" s="75" t="s">
        <v>56</v>
      </c>
      <c r="C56" s="66" t="s">
        <v>90</v>
      </c>
      <c r="D56" s="66">
        <v>851495.33</v>
      </c>
      <c r="E56" s="66">
        <v>852326.39</v>
      </c>
      <c r="F56" s="66">
        <v>851684.84</v>
      </c>
      <c r="G56" s="66">
        <v>279.83999999999997</v>
      </c>
      <c r="H56" s="66">
        <v>0.02</v>
      </c>
      <c r="I56" s="66">
        <v>0.99980000000000002</v>
      </c>
      <c r="J56" s="66">
        <v>16</v>
      </c>
      <c r="K56" s="66">
        <v>1404.6333</v>
      </c>
      <c r="L56" s="67">
        <v>153.4</v>
      </c>
      <c r="P56" s="5" t="s">
        <v>72</v>
      </c>
      <c r="Q56">
        <f>RANK(D56,D$56:D$61,1)</f>
        <v>1</v>
      </c>
      <c r="R56">
        <f>RANK(E56,E$56:E$61,1)</f>
        <v>4</v>
      </c>
      <c r="S56">
        <f>RANK(F56,F$56:F$61,1)</f>
        <v>5</v>
      </c>
      <c r="T56">
        <f>RANK(G56,G$56:G$61,1)</f>
        <v>5</v>
      </c>
      <c r="U56">
        <f>RANK(H56,H$56:H$61,1)</f>
        <v>5</v>
      </c>
      <c r="V56">
        <f>RANK(J56,J$56:J$61,0)</f>
        <v>6</v>
      </c>
      <c r="W56">
        <f t="shared" ref="W56:X56" si="92">RANK(K56,K$56:K$61,1)</f>
        <v>6</v>
      </c>
      <c r="X56">
        <f t="shared" si="92"/>
        <v>6</v>
      </c>
    </row>
    <row r="57" spans="2:31" ht="15" thickBot="1" x14ac:dyDescent="0.25">
      <c r="B57" s="73"/>
      <c r="C57" s="59" t="s">
        <v>45</v>
      </c>
      <c r="D57" s="59">
        <v>851495.33</v>
      </c>
      <c r="E57" s="59">
        <v>852762.88</v>
      </c>
      <c r="F57" s="59">
        <v>851734.32</v>
      </c>
      <c r="G57" s="59">
        <v>409.9</v>
      </c>
      <c r="H57" s="59">
        <v>0.03</v>
      </c>
      <c r="I57" s="59">
        <v>0.99970000000000003</v>
      </c>
      <c r="J57" s="59">
        <v>17</v>
      </c>
      <c r="K57" s="59">
        <v>1400.2</v>
      </c>
      <c r="L57" s="60">
        <v>145.33330000000001</v>
      </c>
      <c r="P57" s="6" t="s">
        <v>45</v>
      </c>
      <c r="Q57">
        <f t="shared" ref="Q57:Q61" si="93">RANK(D57,D$56:D$61,1)</f>
        <v>1</v>
      </c>
      <c r="R57">
        <f t="shared" ref="R57:R61" si="94">RANK(E57,E$56:E$61,1)</f>
        <v>6</v>
      </c>
      <c r="S57">
        <f t="shared" ref="S57:S61" si="95">RANK(F57,F$56:F$61,1)</f>
        <v>6</v>
      </c>
      <c r="T57">
        <f t="shared" ref="T57:T61" si="96">RANK(G57,G$56:G$61,1)</f>
        <v>6</v>
      </c>
      <c r="U57">
        <f t="shared" ref="U57:U61" si="97">RANK(H57,H$56:H$61,1)</f>
        <v>6</v>
      </c>
      <c r="V57">
        <f t="shared" ref="V57:V61" si="98">RANK(J57,J$56:J$61,0)</f>
        <v>5</v>
      </c>
      <c r="W57">
        <f t="shared" ref="W57:X61" si="99">RANK(K57,K$56:K$61,1)</f>
        <v>5</v>
      </c>
      <c r="X57">
        <f t="shared" si="99"/>
        <v>5</v>
      </c>
      <c r="Z57" s="7" t="s">
        <v>36</v>
      </c>
      <c r="AA57" s="7" t="s">
        <v>37</v>
      </c>
      <c r="AB57" s="7" t="s">
        <v>38</v>
      </c>
      <c r="AC57" s="7" t="s">
        <v>39</v>
      </c>
      <c r="AD57" s="7" t="s">
        <v>41</v>
      </c>
      <c r="AE57" s="8" t="s">
        <v>42</v>
      </c>
    </row>
    <row r="58" spans="2:31" x14ac:dyDescent="0.2">
      <c r="B58" s="73"/>
      <c r="C58" s="59" t="s">
        <v>46</v>
      </c>
      <c r="D58" s="59">
        <v>851495.33</v>
      </c>
      <c r="E58" s="59">
        <v>852151.59</v>
      </c>
      <c r="F58" s="59">
        <v>851597.34</v>
      </c>
      <c r="G58" s="59">
        <v>171.67</v>
      </c>
      <c r="H58" s="59">
        <v>0.01</v>
      </c>
      <c r="I58" s="59">
        <v>0.99990000000000001</v>
      </c>
      <c r="J58" s="59">
        <v>18</v>
      </c>
      <c r="K58" s="59">
        <v>1156.4332999999999</v>
      </c>
      <c r="L58" s="60">
        <v>89.2</v>
      </c>
      <c r="P58" s="6" t="s">
        <v>46</v>
      </c>
      <c r="Q58">
        <f t="shared" si="93"/>
        <v>1</v>
      </c>
      <c r="R58">
        <f t="shared" si="94"/>
        <v>2</v>
      </c>
      <c r="S58">
        <f t="shared" si="95"/>
        <v>2</v>
      </c>
      <c r="T58">
        <f t="shared" si="96"/>
        <v>2</v>
      </c>
      <c r="U58">
        <f t="shared" si="97"/>
        <v>2</v>
      </c>
      <c r="V58">
        <f t="shared" si="98"/>
        <v>4</v>
      </c>
      <c r="W58">
        <f t="shared" si="99"/>
        <v>3</v>
      </c>
      <c r="X58">
        <f t="shared" si="99"/>
        <v>3</v>
      </c>
      <c r="Y58" s="5" t="s">
        <v>72</v>
      </c>
      <c r="Z58">
        <f>RANK(Z50,Z50:Z55,1)</f>
        <v>1</v>
      </c>
      <c r="AA58">
        <f t="shared" ref="AA58:AE58" si="100">RANK(AA50,AA50:AA55,1)</f>
        <v>4</v>
      </c>
      <c r="AB58">
        <f t="shared" si="100"/>
        <v>5</v>
      </c>
      <c r="AC58">
        <f t="shared" si="100"/>
        <v>4</v>
      </c>
      <c r="AD58">
        <f t="shared" si="100"/>
        <v>6</v>
      </c>
      <c r="AE58">
        <f t="shared" si="100"/>
        <v>6</v>
      </c>
    </row>
    <row r="59" spans="2:31" x14ac:dyDescent="0.2">
      <c r="B59" s="73"/>
      <c r="C59" s="59" t="s">
        <v>47</v>
      </c>
      <c r="D59" s="59">
        <v>851495.33</v>
      </c>
      <c r="E59" s="59">
        <v>852151.59</v>
      </c>
      <c r="F59" s="59">
        <v>851611.96</v>
      </c>
      <c r="G59" s="59">
        <v>224.94</v>
      </c>
      <c r="H59" s="59">
        <v>0.01</v>
      </c>
      <c r="I59" s="59">
        <v>0.99990000000000001</v>
      </c>
      <c r="J59" s="59">
        <v>21</v>
      </c>
      <c r="K59" s="59">
        <v>1087.3667</v>
      </c>
      <c r="L59" s="60">
        <v>112.63330000000001</v>
      </c>
      <c r="P59" s="6" t="s">
        <v>47</v>
      </c>
      <c r="Q59">
        <f t="shared" si="93"/>
        <v>1</v>
      </c>
      <c r="R59">
        <f t="shared" si="94"/>
        <v>2</v>
      </c>
      <c r="S59">
        <f t="shared" si="95"/>
        <v>3</v>
      </c>
      <c r="T59">
        <f t="shared" si="96"/>
        <v>4</v>
      </c>
      <c r="U59">
        <f t="shared" si="97"/>
        <v>2</v>
      </c>
      <c r="V59">
        <f t="shared" si="98"/>
        <v>2</v>
      </c>
      <c r="W59">
        <f t="shared" si="99"/>
        <v>2</v>
      </c>
      <c r="X59">
        <f t="shared" si="99"/>
        <v>4</v>
      </c>
      <c r="Y59" s="6" t="s">
        <v>45</v>
      </c>
      <c r="Z59">
        <f>RANK(Z51,Z50:Z55,1)</f>
        <v>1</v>
      </c>
      <c r="AA59">
        <f t="shared" ref="AA59:AE59" si="101">RANK(AA51,AA50:AA55,1)</f>
        <v>6</v>
      </c>
      <c r="AB59">
        <f t="shared" si="101"/>
        <v>3</v>
      </c>
      <c r="AC59">
        <f t="shared" si="101"/>
        <v>6</v>
      </c>
      <c r="AD59">
        <f t="shared" si="101"/>
        <v>3</v>
      </c>
      <c r="AE59">
        <f t="shared" si="101"/>
        <v>4</v>
      </c>
    </row>
    <row r="60" spans="2:31" x14ac:dyDescent="0.2">
      <c r="B60" s="73"/>
      <c r="C60" s="59" t="s">
        <v>51</v>
      </c>
      <c r="D60" s="59">
        <v>851495.33</v>
      </c>
      <c r="E60" s="59">
        <v>852326.39</v>
      </c>
      <c r="F60" s="59">
        <v>851613.39</v>
      </c>
      <c r="G60" s="59">
        <v>218.01</v>
      </c>
      <c r="H60" s="59">
        <v>0.01</v>
      </c>
      <c r="I60" s="59">
        <v>0.99990000000000001</v>
      </c>
      <c r="J60" s="59">
        <v>19</v>
      </c>
      <c r="K60" s="59">
        <v>1253.7666999999999</v>
      </c>
      <c r="L60" s="60">
        <v>51.866700000000002</v>
      </c>
      <c r="P60" s="6" t="s">
        <v>51</v>
      </c>
      <c r="Q60">
        <f t="shared" si="93"/>
        <v>1</v>
      </c>
      <c r="R60">
        <f t="shared" si="94"/>
        <v>4</v>
      </c>
      <c r="S60">
        <f t="shared" si="95"/>
        <v>4</v>
      </c>
      <c r="T60">
        <f t="shared" si="96"/>
        <v>3</v>
      </c>
      <c r="U60">
        <f t="shared" si="97"/>
        <v>2</v>
      </c>
      <c r="V60">
        <f t="shared" si="98"/>
        <v>3</v>
      </c>
      <c r="W60">
        <f t="shared" si="99"/>
        <v>4</v>
      </c>
      <c r="X60">
        <f t="shared" si="99"/>
        <v>2</v>
      </c>
      <c r="Y60" s="6" t="s">
        <v>46</v>
      </c>
      <c r="Z60">
        <f>RANK(Z52,Z50:Z55,1)</f>
        <v>1</v>
      </c>
      <c r="AA60">
        <f t="shared" ref="AA60:AE60" si="102">RANK(AA52,AA50:AA55,1)</f>
        <v>3</v>
      </c>
      <c r="AB60">
        <f t="shared" si="102"/>
        <v>2</v>
      </c>
      <c r="AC60">
        <f t="shared" si="102"/>
        <v>3</v>
      </c>
      <c r="AD60">
        <f t="shared" si="102"/>
        <v>2</v>
      </c>
      <c r="AE60">
        <f t="shared" si="102"/>
        <v>2</v>
      </c>
    </row>
    <row r="61" spans="2:31" ht="15" thickBot="1" x14ac:dyDescent="0.25">
      <c r="B61" s="76"/>
      <c r="C61" s="69" t="s">
        <v>93</v>
      </c>
      <c r="D61" s="69">
        <v>851495.33</v>
      </c>
      <c r="E61" s="69">
        <v>851670.12</v>
      </c>
      <c r="F61" s="69">
        <v>851524.46</v>
      </c>
      <c r="G61" s="69">
        <v>66.260000000000005</v>
      </c>
      <c r="H61" s="69">
        <v>0</v>
      </c>
      <c r="I61" s="69">
        <v>1</v>
      </c>
      <c r="J61" s="69">
        <v>25</v>
      </c>
      <c r="K61" s="69">
        <v>916.33330000000001</v>
      </c>
      <c r="L61" s="70">
        <v>25.3</v>
      </c>
      <c r="P61" s="6" t="s">
        <v>92</v>
      </c>
      <c r="Q61">
        <f t="shared" si="93"/>
        <v>1</v>
      </c>
      <c r="R61">
        <f t="shared" si="94"/>
        <v>1</v>
      </c>
      <c r="S61">
        <f t="shared" si="95"/>
        <v>1</v>
      </c>
      <c r="T61">
        <f t="shared" si="96"/>
        <v>1</v>
      </c>
      <c r="U61">
        <f t="shared" si="97"/>
        <v>1</v>
      </c>
      <c r="V61">
        <f t="shared" si="98"/>
        <v>1</v>
      </c>
      <c r="W61">
        <f t="shared" si="99"/>
        <v>1</v>
      </c>
      <c r="X61">
        <f t="shared" si="99"/>
        <v>1</v>
      </c>
      <c r="Y61" s="6" t="s">
        <v>47</v>
      </c>
      <c r="Z61">
        <f>RANK(Z53,Z50:Z55,1)</f>
        <v>1</v>
      </c>
      <c r="AA61">
        <f t="shared" ref="AA61:AE61" si="103">RANK(AA53,AA50:AA55,1)</f>
        <v>4</v>
      </c>
      <c r="AB61">
        <f t="shared" si="103"/>
        <v>5</v>
      </c>
      <c r="AC61">
        <f t="shared" si="103"/>
        <v>5</v>
      </c>
      <c r="AD61">
        <f t="shared" si="103"/>
        <v>3</v>
      </c>
      <c r="AE61">
        <f t="shared" si="103"/>
        <v>3</v>
      </c>
    </row>
    <row r="62" spans="2:31" x14ac:dyDescent="0.2">
      <c r="B62" s="72" t="s">
        <v>57</v>
      </c>
      <c r="C62" s="58" t="s">
        <v>90</v>
      </c>
      <c r="D62" s="58">
        <v>893076.71</v>
      </c>
      <c r="E62" s="58">
        <v>894388.88</v>
      </c>
      <c r="F62" s="58">
        <v>893513.63</v>
      </c>
      <c r="G62" s="58">
        <v>397.98</v>
      </c>
      <c r="H62" s="58">
        <v>0.05</v>
      </c>
      <c r="I62" s="58">
        <v>0.99950000000000006</v>
      </c>
      <c r="J62" s="58">
        <v>9</v>
      </c>
      <c r="K62" s="58">
        <v>1763.6667</v>
      </c>
      <c r="L62" s="68">
        <v>147.9333</v>
      </c>
      <c r="P62" s="5" t="s">
        <v>72</v>
      </c>
      <c r="Q62">
        <f>RANK(D62,D$62:D$67,1)</f>
        <v>1</v>
      </c>
      <c r="R62">
        <f>RANK(E62,E$62:E$67,1)</f>
        <v>3</v>
      </c>
      <c r="S62">
        <f>RANK(F62,F$62:F$67,1)</f>
        <v>3</v>
      </c>
      <c r="T62">
        <f>RANK(G62,G$62:G$67,1)</f>
        <v>3</v>
      </c>
      <c r="U62">
        <f>RANK(H62,H$62:H$67,1)</f>
        <v>2</v>
      </c>
      <c r="V62">
        <f>RANK(J62,J$62:J$67,0)</f>
        <v>4</v>
      </c>
      <c r="W62">
        <f t="shared" ref="W62:X62" si="104">RANK(K62,K$62:K$67,1)</f>
        <v>4</v>
      </c>
      <c r="X62">
        <f t="shared" si="104"/>
        <v>6</v>
      </c>
      <c r="Y62" s="6" t="s">
        <v>51</v>
      </c>
      <c r="Z62">
        <f>RANK(Z54,Z50:Z55,1)</f>
        <v>1</v>
      </c>
      <c r="AA62">
        <f t="shared" ref="AA62:AE62" si="105">RANK(AA54,AA50:AA55,1)</f>
        <v>1</v>
      </c>
      <c r="AB62">
        <f t="shared" si="105"/>
        <v>4</v>
      </c>
      <c r="AC62">
        <f t="shared" si="105"/>
        <v>1</v>
      </c>
      <c r="AD62">
        <f t="shared" si="105"/>
        <v>5</v>
      </c>
      <c r="AE62">
        <f t="shared" si="105"/>
        <v>5</v>
      </c>
    </row>
    <row r="63" spans="2:31" ht="15" thickBot="1" x14ac:dyDescent="0.25">
      <c r="B63" s="73"/>
      <c r="C63" s="59" t="s">
        <v>45</v>
      </c>
      <c r="D63" s="59">
        <v>893076.71</v>
      </c>
      <c r="E63" s="59">
        <v>894752.03</v>
      </c>
      <c r="F63" s="59">
        <v>893551.51</v>
      </c>
      <c r="G63" s="59">
        <v>483.3</v>
      </c>
      <c r="H63" s="59">
        <v>0.05</v>
      </c>
      <c r="I63" s="59">
        <v>0.99950000000000006</v>
      </c>
      <c r="J63" s="59">
        <v>12</v>
      </c>
      <c r="K63" s="59">
        <v>1631.8667</v>
      </c>
      <c r="L63" s="60">
        <v>129.0333</v>
      </c>
      <c r="P63" s="6" t="s">
        <v>45</v>
      </c>
      <c r="Q63">
        <f t="shared" ref="Q63:Q67" si="106">RANK(D63,D$62:D$67,1)</f>
        <v>1</v>
      </c>
      <c r="R63">
        <f t="shared" ref="R63:R67" si="107">RANK(E63,E$62:E$67,1)</f>
        <v>4</v>
      </c>
      <c r="S63">
        <f t="shared" ref="S63:S67" si="108">RANK(F63,F$62:F$67,1)</f>
        <v>4</v>
      </c>
      <c r="T63">
        <f t="shared" ref="T63:T67" si="109">RANK(G63,G$62:G$67,1)</f>
        <v>6</v>
      </c>
      <c r="U63">
        <f t="shared" ref="U63:U67" si="110">RANK(H63,H$62:H$67,1)</f>
        <v>2</v>
      </c>
      <c r="V63">
        <f t="shared" ref="V63:V67" si="111">RANK(J63,J$62:J$67,0)</f>
        <v>3</v>
      </c>
      <c r="W63">
        <f t="shared" ref="W63:X67" si="112">RANK(K63,K$62:K$67,1)</f>
        <v>3</v>
      </c>
      <c r="X63">
        <f t="shared" si="112"/>
        <v>5</v>
      </c>
      <c r="Y63" s="6" t="s">
        <v>93</v>
      </c>
      <c r="Z63">
        <f>RANK(Z55,Z50:Z55,1)</f>
        <v>1</v>
      </c>
      <c r="AA63">
        <f t="shared" ref="AA63:AE63" si="113">RANK(AA55,AA50:AA55,1)</f>
        <v>1</v>
      </c>
      <c r="AB63">
        <f t="shared" si="113"/>
        <v>1</v>
      </c>
      <c r="AC63">
        <f t="shared" si="113"/>
        <v>1</v>
      </c>
      <c r="AD63">
        <f t="shared" si="113"/>
        <v>1</v>
      </c>
      <c r="AE63">
        <f t="shared" si="113"/>
        <v>1</v>
      </c>
    </row>
    <row r="64" spans="2:31" ht="15" thickBot="1" x14ac:dyDescent="0.25">
      <c r="B64" s="73"/>
      <c r="C64" s="59" t="s">
        <v>46</v>
      </c>
      <c r="D64" s="59">
        <v>893076.71</v>
      </c>
      <c r="E64" s="59">
        <v>894095.76</v>
      </c>
      <c r="F64" s="59">
        <v>893377.01</v>
      </c>
      <c r="G64" s="59">
        <v>360.5</v>
      </c>
      <c r="H64" s="59">
        <v>0.03</v>
      </c>
      <c r="I64" s="59">
        <v>0.99970000000000003</v>
      </c>
      <c r="J64" s="59">
        <v>13</v>
      </c>
      <c r="K64" s="59">
        <v>1391.2666999999999</v>
      </c>
      <c r="L64" s="60">
        <v>91.566699999999997</v>
      </c>
      <c r="P64" s="6" t="s">
        <v>46</v>
      </c>
      <c r="Q64">
        <f t="shared" si="106"/>
        <v>1</v>
      </c>
      <c r="R64">
        <f t="shared" si="107"/>
        <v>1</v>
      </c>
      <c r="S64">
        <f t="shared" si="108"/>
        <v>1</v>
      </c>
      <c r="T64">
        <f t="shared" si="109"/>
        <v>2</v>
      </c>
      <c r="U64">
        <f t="shared" si="110"/>
        <v>1</v>
      </c>
      <c r="V64">
        <f t="shared" si="111"/>
        <v>1</v>
      </c>
      <c r="W64">
        <f t="shared" si="112"/>
        <v>1</v>
      </c>
      <c r="X64">
        <f t="shared" si="112"/>
        <v>3</v>
      </c>
      <c r="Z64" s="7" t="s">
        <v>36</v>
      </c>
      <c r="AA64" s="7" t="s">
        <v>37</v>
      </c>
      <c r="AB64" s="7" t="s">
        <v>38</v>
      </c>
      <c r="AC64" s="7" t="s">
        <v>39</v>
      </c>
      <c r="AD64" s="7" t="s">
        <v>41</v>
      </c>
      <c r="AE64" s="8" t="s">
        <v>42</v>
      </c>
    </row>
    <row r="65" spans="2:31" x14ac:dyDescent="0.2">
      <c r="B65" s="73"/>
      <c r="C65" s="59" t="s">
        <v>47</v>
      </c>
      <c r="D65" s="59">
        <v>893076.71</v>
      </c>
      <c r="E65" s="59">
        <v>894752.03</v>
      </c>
      <c r="F65" s="59">
        <v>893694.32</v>
      </c>
      <c r="G65" s="59">
        <v>473.29</v>
      </c>
      <c r="H65" s="59">
        <v>7.0000000000000007E-2</v>
      </c>
      <c r="I65" s="59">
        <v>0.99929999999999997</v>
      </c>
      <c r="J65" s="59">
        <v>7</v>
      </c>
      <c r="K65" s="59">
        <v>1772.1</v>
      </c>
      <c r="L65" s="60">
        <v>100.36669999999999</v>
      </c>
      <c r="P65" s="6" t="s">
        <v>47</v>
      </c>
      <c r="Q65">
        <f t="shared" si="106"/>
        <v>1</v>
      </c>
      <c r="R65">
        <f t="shared" si="107"/>
        <v>4</v>
      </c>
      <c r="S65">
        <f t="shared" si="108"/>
        <v>6</v>
      </c>
      <c r="T65">
        <f t="shared" si="109"/>
        <v>5</v>
      </c>
      <c r="U65">
        <f t="shared" si="110"/>
        <v>6</v>
      </c>
      <c r="V65">
        <f t="shared" si="111"/>
        <v>5</v>
      </c>
      <c r="W65">
        <f t="shared" si="112"/>
        <v>5</v>
      </c>
      <c r="X65">
        <f t="shared" si="112"/>
        <v>4</v>
      </c>
      <c r="Y65" s="5" t="s">
        <v>72</v>
      </c>
      <c r="Z65" s="17">
        <f>AVERAGE(Z50,Z75)</f>
        <v>2.166666666666667</v>
      </c>
      <c r="AA65" s="17">
        <f t="shared" ref="AA65:AE65" si="114">AVERAGE(AA50,AA75)</f>
        <v>2.833333333333333</v>
      </c>
      <c r="AB65" s="17">
        <f t="shared" si="114"/>
        <v>3.375</v>
      </c>
      <c r="AC65" s="17">
        <f t="shared" si="114"/>
        <v>2.5</v>
      </c>
      <c r="AD65" s="17">
        <f t="shared" si="114"/>
        <v>2.625</v>
      </c>
      <c r="AE65" s="17">
        <f t="shared" si="114"/>
        <v>3.2916666666666665</v>
      </c>
    </row>
    <row r="66" spans="2:31" x14ac:dyDescent="0.2">
      <c r="B66" s="73"/>
      <c r="C66" s="59" t="s">
        <v>51</v>
      </c>
      <c r="D66" s="59">
        <v>893076.71</v>
      </c>
      <c r="E66" s="59">
        <v>894095.76</v>
      </c>
      <c r="F66" s="59">
        <v>893646.53</v>
      </c>
      <c r="G66" s="59">
        <v>356.87</v>
      </c>
      <c r="H66" s="59">
        <v>0.06</v>
      </c>
      <c r="I66" s="59">
        <v>0.99939999999999996</v>
      </c>
      <c r="J66" s="59">
        <v>4</v>
      </c>
      <c r="K66" s="59">
        <v>1813.5</v>
      </c>
      <c r="L66" s="60">
        <v>46.133299999999998</v>
      </c>
      <c r="P66" s="6" t="s">
        <v>51</v>
      </c>
      <c r="Q66">
        <f t="shared" si="106"/>
        <v>1</v>
      </c>
      <c r="R66">
        <f t="shared" si="107"/>
        <v>1</v>
      </c>
      <c r="S66">
        <f t="shared" si="108"/>
        <v>5</v>
      </c>
      <c r="T66">
        <f t="shared" si="109"/>
        <v>1</v>
      </c>
      <c r="U66">
        <f t="shared" si="110"/>
        <v>5</v>
      </c>
      <c r="V66">
        <f t="shared" si="111"/>
        <v>6</v>
      </c>
      <c r="W66">
        <f t="shared" si="112"/>
        <v>6</v>
      </c>
      <c r="X66">
        <f t="shared" si="112"/>
        <v>2</v>
      </c>
      <c r="Y66" s="6" t="s">
        <v>45</v>
      </c>
      <c r="Z66" s="17">
        <f t="shared" ref="Z66:AE70" si="115">AVERAGE(Z51,Z76)</f>
        <v>2.333333333333333</v>
      </c>
      <c r="AA66" s="17">
        <f t="shared" si="115"/>
        <v>4.125</v>
      </c>
      <c r="AB66" s="17">
        <f t="shared" si="115"/>
        <v>4.4583333333333339</v>
      </c>
      <c r="AC66" s="17">
        <f t="shared" si="115"/>
        <v>4.7916666666666661</v>
      </c>
      <c r="AD66" s="17">
        <f t="shared" si="115"/>
        <v>2.375</v>
      </c>
      <c r="AE66" s="17">
        <f t="shared" si="115"/>
        <v>3</v>
      </c>
    </row>
    <row r="67" spans="2:31" ht="15" thickBot="1" x14ac:dyDescent="0.25">
      <c r="B67" s="74"/>
      <c r="C67" s="61" t="s">
        <v>93</v>
      </c>
      <c r="D67" s="61">
        <v>893076.71</v>
      </c>
      <c r="E67" s="61">
        <v>894801.16</v>
      </c>
      <c r="F67" s="61">
        <v>893478.8</v>
      </c>
      <c r="G67" s="61">
        <v>450.8</v>
      </c>
      <c r="H67" s="61">
        <v>0.05</v>
      </c>
      <c r="I67" s="61">
        <v>0.99950000000000006</v>
      </c>
      <c r="J67" s="61">
        <v>13</v>
      </c>
      <c r="K67" s="61">
        <v>1585.9666999999999</v>
      </c>
      <c r="L67" s="62">
        <v>24.2</v>
      </c>
      <c r="P67" s="6" t="s">
        <v>92</v>
      </c>
      <c r="Q67">
        <f t="shared" si="106"/>
        <v>1</v>
      </c>
      <c r="R67">
        <f t="shared" si="107"/>
        <v>6</v>
      </c>
      <c r="S67">
        <f t="shared" si="108"/>
        <v>2</v>
      </c>
      <c r="T67">
        <f t="shared" si="109"/>
        <v>4</v>
      </c>
      <c r="U67">
        <f t="shared" si="110"/>
        <v>2</v>
      </c>
      <c r="V67">
        <f t="shared" si="111"/>
        <v>1</v>
      </c>
      <c r="W67">
        <f t="shared" si="112"/>
        <v>2</v>
      </c>
      <c r="X67">
        <f t="shared" si="112"/>
        <v>1</v>
      </c>
      <c r="Y67" s="6" t="s">
        <v>46</v>
      </c>
      <c r="Z67" s="17">
        <f t="shared" si="115"/>
        <v>2.166666666666667</v>
      </c>
      <c r="AA67" s="17">
        <f t="shared" si="115"/>
        <v>2.583333333333333</v>
      </c>
      <c r="AB67" s="17">
        <f t="shared" si="115"/>
        <v>1.875</v>
      </c>
      <c r="AC67" s="17">
        <f t="shared" si="115"/>
        <v>2.25</v>
      </c>
      <c r="AD67" s="17">
        <f t="shared" si="115"/>
        <v>1.625</v>
      </c>
      <c r="AE67" s="17">
        <f t="shared" si="115"/>
        <v>1.625</v>
      </c>
    </row>
    <row r="68" spans="2:31" x14ac:dyDescent="0.2">
      <c r="B68" s="75" t="s">
        <v>58</v>
      </c>
      <c r="C68" s="66" t="s">
        <v>90</v>
      </c>
      <c r="D68" s="66">
        <v>928941.75</v>
      </c>
      <c r="E68" s="66">
        <v>928941.75</v>
      </c>
      <c r="F68" s="66">
        <v>928941.75</v>
      </c>
      <c r="G68" s="66">
        <v>0</v>
      </c>
      <c r="H68" s="66">
        <v>0</v>
      </c>
      <c r="I68" s="66">
        <v>1</v>
      </c>
      <c r="J68" s="66">
        <v>30</v>
      </c>
      <c r="K68" s="66">
        <v>313.33330000000001</v>
      </c>
      <c r="L68" s="67">
        <v>166.4</v>
      </c>
      <c r="P68" s="5" t="s">
        <v>72</v>
      </c>
      <c r="Q68">
        <f>RANK(D68,D$68:D$73,1)</f>
        <v>1</v>
      </c>
      <c r="R68">
        <f>RANK(E68,E$68:E$73,1)</f>
        <v>1</v>
      </c>
      <c r="S68">
        <f>RANK(F68,F$68:F$73,1)</f>
        <v>1</v>
      </c>
      <c r="T68">
        <f>RANK(G68,G$68:G$73,1)</f>
        <v>1</v>
      </c>
      <c r="U68">
        <f>RANK(H68,H$68:H$73,1)</f>
        <v>1</v>
      </c>
      <c r="V68">
        <f>RANK(J68,J$68:J$73,0)</f>
        <v>1</v>
      </c>
      <c r="W68">
        <f t="shared" ref="W68:X68" si="116">RANK(K68,K$68:K$73,1)</f>
        <v>5</v>
      </c>
      <c r="X68">
        <f t="shared" si="116"/>
        <v>6</v>
      </c>
      <c r="Y68" s="6" t="s">
        <v>47</v>
      </c>
      <c r="Z68" s="17">
        <f t="shared" si="115"/>
        <v>2</v>
      </c>
      <c r="AA68" s="17">
        <f t="shared" si="115"/>
        <v>3.8333333333333335</v>
      </c>
      <c r="AB68" s="17">
        <f t="shared" si="115"/>
        <v>3.875</v>
      </c>
      <c r="AC68" s="17">
        <f t="shared" si="115"/>
        <v>4.3333333333333339</v>
      </c>
      <c r="AD68" s="17">
        <f t="shared" si="115"/>
        <v>2.375</v>
      </c>
      <c r="AE68" s="17">
        <f t="shared" si="115"/>
        <v>2.875</v>
      </c>
    </row>
    <row r="69" spans="2:31" x14ac:dyDescent="0.2">
      <c r="B69" s="73"/>
      <c r="C69" s="59" t="s">
        <v>45</v>
      </c>
      <c r="D69" s="59">
        <v>928941.75</v>
      </c>
      <c r="E69" s="59">
        <v>928941.75</v>
      </c>
      <c r="F69" s="59">
        <v>928941.75</v>
      </c>
      <c r="G69" s="59">
        <v>0</v>
      </c>
      <c r="H69" s="59">
        <v>0</v>
      </c>
      <c r="I69" s="59">
        <v>1</v>
      </c>
      <c r="J69" s="59">
        <v>30</v>
      </c>
      <c r="K69" s="59">
        <v>373.56670000000003</v>
      </c>
      <c r="L69" s="60">
        <v>138.13329999999999</v>
      </c>
      <c r="P69" s="6" t="s">
        <v>45</v>
      </c>
      <c r="Q69">
        <f t="shared" ref="Q69:Q73" si="117">RANK(D69,D$68:D$73,1)</f>
        <v>1</v>
      </c>
      <c r="R69">
        <f t="shared" ref="R69:R73" si="118">RANK(E69,E$68:E$73,1)</f>
        <v>1</v>
      </c>
      <c r="S69">
        <f t="shared" ref="S69:S73" si="119">RANK(F69,F$68:F$73,1)</f>
        <v>1</v>
      </c>
      <c r="T69">
        <f t="shared" ref="T69:T73" si="120">RANK(G69,G$68:G$73,1)</f>
        <v>1</v>
      </c>
      <c r="U69">
        <f t="shared" ref="U69:U73" si="121">RANK(H69,H$68:H$73,1)</f>
        <v>1</v>
      </c>
      <c r="V69">
        <f t="shared" ref="V69:V73" si="122">RANK(J69,J$68:J$73,0)</f>
        <v>1</v>
      </c>
      <c r="W69">
        <f t="shared" ref="W69:X73" si="123">RANK(K69,K$68:K$73,1)</f>
        <v>6</v>
      </c>
      <c r="X69">
        <f t="shared" si="123"/>
        <v>5</v>
      </c>
      <c r="Y69" s="6" t="s">
        <v>51</v>
      </c>
      <c r="Z69" s="17">
        <f t="shared" si="115"/>
        <v>2.5</v>
      </c>
      <c r="AA69" s="17">
        <f t="shared" si="115"/>
        <v>3.625</v>
      </c>
      <c r="AB69" s="17">
        <f t="shared" si="115"/>
        <v>4.4166666666666661</v>
      </c>
      <c r="AC69" s="17">
        <f t="shared" si="115"/>
        <v>3.375</v>
      </c>
      <c r="AD69" s="17">
        <f t="shared" si="115"/>
        <v>2.875</v>
      </c>
      <c r="AE69" s="17">
        <f t="shared" si="115"/>
        <v>3.25</v>
      </c>
    </row>
    <row r="70" spans="2:31" x14ac:dyDescent="0.2">
      <c r="B70" s="73"/>
      <c r="C70" s="59" t="s">
        <v>46</v>
      </c>
      <c r="D70" s="59">
        <v>928941.75</v>
      </c>
      <c r="E70" s="59">
        <v>928941.75</v>
      </c>
      <c r="F70" s="59">
        <v>928941.75</v>
      </c>
      <c r="G70" s="59">
        <v>0</v>
      </c>
      <c r="H70" s="59">
        <v>0</v>
      </c>
      <c r="I70" s="59">
        <v>1</v>
      </c>
      <c r="J70" s="59">
        <v>30</v>
      </c>
      <c r="K70" s="59">
        <v>186.7</v>
      </c>
      <c r="L70" s="60">
        <v>98.6</v>
      </c>
      <c r="P70" s="6" t="s">
        <v>46</v>
      </c>
      <c r="Q70">
        <f t="shared" si="117"/>
        <v>1</v>
      </c>
      <c r="R70">
        <f t="shared" si="118"/>
        <v>1</v>
      </c>
      <c r="S70">
        <f t="shared" si="119"/>
        <v>1</v>
      </c>
      <c r="T70">
        <f t="shared" si="120"/>
        <v>1</v>
      </c>
      <c r="U70">
        <f t="shared" si="121"/>
        <v>1</v>
      </c>
      <c r="V70">
        <f t="shared" si="122"/>
        <v>1</v>
      </c>
      <c r="W70">
        <f t="shared" si="123"/>
        <v>2</v>
      </c>
      <c r="X70">
        <f t="shared" si="123"/>
        <v>3</v>
      </c>
      <c r="Y70" s="6" t="s">
        <v>93</v>
      </c>
      <c r="Z70" s="17">
        <f t="shared" si="115"/>
        <v>1.6666666666666667</v>
      </c>
      <c r="AA70" s="17">
        <f t="shared" si="115"/>
        <v>1.625</v>
      </c>
      <c r="AB70" s="17">
        <f t="shared" si="115"/>
        <v>1.125</v>
      </c>
      <c r="AC70" s="17">
        <f t="shared" si="115"/>
        <v>1.875</v>
      </c>
      <c r="AD70" s="17">
        <f t="shared" si="115"/>
        <v>1</v>
      </c>
      <c r="AE70" s="17">
        <f t="shared" si="115"/>
        <v>1.4583333333333335</v>
      </c>
    </row>
    <row r="71" spans="2:31" x14ac:dyDescent="0.2">
      <c r="B71" s="73"/>
      <c r="C71" s="59" t="s">
        <v>47</v>
      </c>
      <c r="D71" s="59">
        <v>928941.75</v>
      </c>
      <c r="E71" s="59">
        <v>928941.75</v>
      </c>
      <c r="F71" s="59">
        <v>928941.75</v>
      </c>
      <c r="G71" s="59">
        <v>0</v>
      </c>
      <c r="H71" s="59">
        <v>0</v>
      </c>
      <c r="I71" s="59">
        <v>1</v>
      </c>
      <c r="J71" s="59">
        <v>30</v>
      </c>
      <c r="K71" s="59">
        <v>271.16669999999999</v>
      </c>
      <c r="L71" s="60">
        <v>98.7333</v>
      </c>
      <c r="P71" s="6" t="s">
        <v>47</v>
      </c>
      <c r="Q71">
        <f t="shared" si="117"/>
        <v>1</v>
      </c>
      <c r="R71">
        <f t="shared" si="118"/>
        <v>1</v>
      </c>
      <c r="S71">
        <f t="shared" si="119"/>
        <v>1</v>
      </c>
      <c r="T71">
        <f t="shared" si="120"/>
        <v>1</v>
      </c>
      <c r="U71">
        <f t="shared" si="121"/>
        <v>1</v>
      </c>
      <c r="V71">
        <f t="shared" si="122"/>
        <v>1</v>
      </c>
      <c r="W71">
        <f t="shared" si="123"/>
        <v>4</v>
      </c>
      <c r="X71">
        <f t="shared" si="123"/>
        <v>4</v>
      </c>
      <c r="Z71" s="17"/>
    </row>
    <row r="72" spans="2:31" x14ac:dyDescent="0.2">
      <c r="B72" s="73"/>
      <c r="C72" s="59" t="s">
        <v>51</v>
      </c>
      <c r="D72" s="59">
        <v>928941.75</v>
      </c>
      <c r="E72" s="59">
        <v>928941.75</v>
      </c>
      <c r="F72" s="59">
        <v>928941.75</v>
      </c>
      <c r="G72" s="59">
        <v>0</v>
      </c>
      <c r="H72" s="59">
        <v>0</v>
      </c>
      <c r="I72" s="59">
        <v>1</v>
      </c>
      <c r="J72" s="59">
        <v>30</v>
      </c>
      <c r="K72" s="59">
        <v>197.3</v>
      </c>
      <c r="L72" s="60">
        <v>46.466700000000003</v>
      </c>
      <c r="P72" s="6" t="s">
        <v>51</v>
      </c>
      <c r="Q72">
        <f t="shared" si="117"/>
        <v>1</v>
      </c>
      <c r="R72">
        <f t="shared" si="118"/>
        <v>1</v>
      </c>
      <c r="S72">
        <f t="shared" si="119"/>
        <v>1</v>
      </c>
      <c r="T72">
        <f t="shared" si="120"/>
        <v>1</v>
      </c>
      <c r="U72">
        <f t="shared" si="121"/>
        <v>1</v>
      </c>
      <c r="V72">
        <f t="shared" si="122"/>
        <v>1</v>
      </c>
      <c r="W72">
        <f t="shared" si="123"/>
        <v>3</v>
      </c>
      <c r="X72">
        <f t="shared" si="123"/>
        <v>2</v>
      </c>
    </row>
    <row r="73" spans="2:31" ht="15" thickBot="1" x14ac:dyDescent="0.25">
      <c r="B73" s="76"/>
      <c r="C73" s="69" t="s">
        <v>93</v>
      </c>
      <c r="D73" s="69">
        <v>928941.75</v>
      </c>
      <c r="E73" s="69">
        <v>928941.75</v>
      </c>
      <c r="F73" s="69">
        <v>928941.75</v>
      </c>
      <c r="G73" s="69">
        <v>0</v>
      </c>
      <c r="H73" s="69">
        <v>0</v>
      </c>
      <c r="I73" s="69">
        <v>1</v>
      </c>
      <c r="J73" s="69">
        <v>30</v>
      </c>
      <c r="K73" s="69">
        <v>80</v>
      </c>
      <c r="L73" s="70">
        <v>23.7</v>
      </c>
      <c r="P73" s="6" t="s">
        <v>92</v>
      </c>
      <c r="Q73">
        <f t="shared" si="117"/>
        <v>1</v>
      </c>
      <c r="R73">
        <f t="shared" si="118"/>
        <v>1</v>
      </c>
      <c r="S73">
        <f t="shared" si="119"/>
        <v>1</v>
      </c>
      <c r="T73">
        <f t="shared" si="120"/>
        <v>1</v>
      </c>
      <c r="U73">
        <f t="shared" si="121"/>
        <v>1</v>
      </c>
      <c r="V73">
        <f t="shared" si="122"/>
        <v>1</v>
      </c>
      <c r="W73">
        <f t="shared" si="123"/>
        <v>1</v>
      </c>
      <c r="X73">
        <f t="shared" si="123"/>
        <v>1</v>
      </c>
    </row>
    <row r="74" spans="2:31" ht="15" thickBot="1" x14ac:dyDescent="0.25">
      <c r="B74" s="72" t="s">
        <v>18</v>
      </c>
      <c r="C74" s="58" t="s">
        <v>90</v>
      </c>
      <c r="D74" s="58">
        <v>17156454.48</v>
      </c>
      <c r="E74" s="58">
        <v>18437378.699999999</v>
      </c>
      <c r="F74" s="58">
        <v>17797575.079999998</v>
      </c>
      <c r="G74" s="58">
        <v>259648.43</v>
      </c>
      <c r="H74" s="58">
        <v>3.74</v>
      </c>
      <c r="I74" s="58">
        <v>0.96260000000000001</v>
      </c>
      <c r="J74" s="58">
        <v>1</v>
      </c>
      <c r="K74" s="58">
        <v>1965.0333000000001</v>
      </c>
      <c r="L74" s="68">
        <v>1965.0333000000001</v>
      </c>
      <c r="M74">
        <f t="shared" ref="M74:M79" si="124">AVERAGE(H74,H80,H86)</f>
        <v>3.0733333333333337</v>
      </c>
      <c r="P74" s="5" t="s">
        <v>72</v>
      </c>
      <c r="Q74">
        <f>RANK(D74,D$74:D$79,1)</f>
        <v>1</v>
      </c>
      <c r="R74">
        <f>RANK(E74,E$74:E$79,1)</f>
        <v>3</v>
      </c>
      <c r="S74">
        <f>RANK(F74,F$74:F$79,1)</f>
        <v>3</v>
      </c>
      <c r="T74">
        <f>RANK(G74,G$74:G$79,1)</f>
        <v>1</v>
      </c>
      <c r="U74">
        <f>RANK(H74,H$74:H$79,1)</f>
        <v>3</v>
      </c>
      <c r="V74">
        <f>RANK(J74,J$74:J$79,0)</f>
        <v>1</v>
      </c>
      <c r="W74">
        <f t="shared" ref="W74:X74" si="125">RANK(K74,K$74:K$79,1)</f>
        <v>2</v>
      </c>
      <c r="X74">
        <f t="shared" si="125"/>
        <v>5</v>
      </c>
      <c r="Z74" s="7" t="s">
        <v>36</v>
      </c>
      <c r="AA74" s="7" t="s">
        <v>37</v>
      </c>
      <c r="AB74" s="7" t="s">
        <v>38</v>
      </c>
      <c r="AC74" s="7" t="s">
        <v>39</v>
      </c>
      <c r="AD74" s="7" t="s">
        <v>41</v>
      </c>
      <c r="AE74" s="8" t="s">
        <v>42</v>
      </c>
    </row>
    <row r="75" spans="2:31" x14ac:dyDescent="0.2">
      <c r="B75" s="73"/>
      <c r="C75" s="59" t="s">
        <v>45</v>
      </c>
      <c r="D75" s="59">
        <v>17346752.16</v>
      </c>
      <c r="E75" s="59">
        <v>18754431.449999999</v>
      </c>
      <c r="F75" s="59">
        <v>18024988.890000001</v>
      </c>
      <c r="G75" s="59">
        <v>371035.27</v>
      </c>
      <c r="H75" s="59">
        <v>5.0599999999999996</v>
      </c>
      <c r="I75" s="59">
        <v>0.94940000000000002</v>
      </c>
      <c r="J75" s="59">
        <v>0</v>
      </c>
      <c r="K75" s="59">
        <v>2001</v>
      </c>
      <c r="L75" s="60">
        <v>2001</v>
      </c>
      <c r="M75">
        <f t="shared" si="124"/>
        <v>3.75</v>
      </c>
      <c r="P75" s="6" t="s">
        <v>45</v>
      </c>
      <c r="Q75">
        <f t="shared" ref="Q75:Q79" si="126">RANK(D75,D$74:D$79,1)</f>
        <v>6</v>
      </c>
      <c r="R75">
        <f t="shared" ref="R75:R79" si="127">RANK(E75,E$74:E$79,1)</f>
        <v>6</v>
      </c>
      <c r="S75">
        <f t="shared" ref="S75:S79" si="128">RANK(F75,F$74:F$79,1)</f>
        <v>6</v>
      </c>
      <c r="T75">
        <f t="shared" ref="T75:T79" si="129">RANK(G75,G$74:G$79,1)</f>
        <v>6</v>
      </c>
      <c r="U75">
        <f t="shared" ref="U75:U79" si="130">RANK(H75,H$74:H$79,1)</f>
        <v>6</v>
      </c>
      <c r="V75">
        <f t="shared" ref="V75:V79" si="131">RANK(J75,J$74:J$79,0)</f>
        <v>4</v>
      </c>
      <c r="W75">
        <f t="shared" ref="W75:X79" si="132">RANK(K75,K$74:K$79,1)</f>
        <v>4</v>
      </c>
      <c r="X75">
        <f t="shared" si="132"/>
        <v>6</v>
      </c>
      <c r="Y75" s="5" t="s">
        <v>72</v>
      </c>
      <c r="Z75" s="17">
        <f t="shared" ref="Z75:Z80" si="133">AVERAGE(Q74,Q80,Q86)</f>
        <v>3.3333333333333335</v>
      </c>
      <c r="AA75" s="17">
        <f t="shared" ref="AA75:AC75" si="134">AVERAGE(R74,R80,R86)</f>
        <v>2.6666666666666665</v>
      </c>
      <c r="AB75" s="17">
        <f t="shared" si="134"/>
        <v>3</v>
      </c>
      <c r="AC75" s="17">
        <f t="shared" si="134"/>
        <v>2</v>
      </c>
      <c r="AD75" s="17">
        <f t="shared" ref="AD75:AE80" si="135">AVERAGE(V74,V80,V86)</f>
        <v>1</v>
      </c>
      <c r="AE75" s="17">
        <f t="shared" si="135"/>
        <v>1.3333333333333333</v>
      </c>
    </row>
    <row r="76" spans="2:31" x14ac:dyDescent="0.2">
      <c r="B76" s="73"/>
      <c r="C76" s="59" t="s">
        <v>46</v>
      </c>
      <c r="D76" s="59">
        <v>17156454.48</v>
      </c>
      <c r="E76" s="59">
        <v>18183442.670000002</v>
      </c>
      <c r="F76" s="59">
        <v>17668517.370000001</v>
      </c>
      <c r="G76" s="59">
        <v>277636.5</v>
      </c>
      <c r="H76" s="59">
        <v>2.98</v>
      </c>
      <c r="I76" s="59">
        <v>0.97019999999999995</v>
      </c>
      <c r="J76" s="59">
        <v>1</v>
      </c>
      <c r="K76" s="59">
        <v>1956.0333000000001</v>
      </c>
      <c r="L76" s="60">
        <v>1909.6667</v>
      </c>
      <c r="M76">
        <f t="shared" si="124"/>
        <v>2.7433333333333336</v>
      </c>
      <c r="P76" s="6" t="s">
        <v>46</v>
      </c>
      <c r="Q76">
        <f t="shared" si="126"/>
        <v>1</v>
      </c>
      <c r="R76">
        <f t="shared" si="127"/>
        <v>2</v>
      </c>
      <c r="S76">
        <f t="shared" si="128"/>
        <v>2</v>
      </c>
      <c r="T76">
        <f t="shared" si="129"/>
        <v>2</v>
      </c>
      <c r="U76">
        <f t="shared" si="130"/>
        <v>2</v>
      </c>
      <c r="V76">
        <f t="shared" si="131"/>
        <v>1</v>
      </c>
      <c r="W76">
        <f t="shared" si="132"/>
        <v>1</v>
      </c>
      <c r="X76">
        <f t="shared" si="132"/>
        <v>1</v>
      </c>
      <c r="Y76" s="6" t="s">
        <v>45</v>
      </c>
      <c r="Z76" s="17">
        <f t="shared" si="133"/>
        <v>3.6666666666666665</v>
      </c>
      <c r="AA76" s="17">
        <f t="shared" ref="AA76:AC76" si="136">AVERAGE(R75,R81,R87)</f>
        <v>5</v>
      </c>
      <c r="AB76" s="17">
        <f t="shared" si="136"/>
        <v>5.666666666666667</v>
      </c>
      <c r="AC76" s="17">
        <f t="shared" si="136"/>
        <v>5.333333333333333</v>
      </c>
      <c r="AD76" s="17">
        <f t="shared" si="135"/>
        <v>2</v>
      </c>
      <c r="AE76" s="17">
        <f t="shared" si="135"/>
        <v>2</v>
      </c>
    </row>
    <row r="77" spans="2:31" x14ac:dyDescent="0.2">
      <c r="B77" s="73"/>
      <c r="C77" s="59" t="s">
        <v>47</v>
      </c>
      <c r="D77" s="59">
        <v>17180539.559999999</v>
      </c>
      <c r="E77" s="59">
        <v>18475659.07</v>
      </c>
      <c r="F77" s="59">
        <v>17862772.379999999</v>
      </c>
      <c r="G77" s="59">
        <v>304751.25</v>
      </c>
      <c r="H77" s="59">
        <v>4.12</v>
      </c>
      <c r="I77" s="59">
        <v>0.95879999999999999</v>
      </c>
      <c r="J77" s="59">
        <v>0</v>
      </c>
      <c r="K77" s="59">
        <v>2001</v>
      </c>
      <c r="L77" s="60">
        <v>1964.4</v>
      </c>
      <c r="M77">
        <f t="shared" si="124"/>
        <v>3.2466666666666666</v>
      </c>
      <c r="P77" s="6" t="s">
        <v>47</v>
      </c>
      <c r="Q77">
        <f t="shared" si="126"/>
        <v>4</v>
      </c>
      <c r="R77">
        <f t="shared" si="127"/>
        <v>4</v>
      </c>
      <c r="S77">
        <f t="shared" si="128"/>
        <v>4</v>
      </c>
      <c r="T77">
        <f t="shared" si="129"/>
        <v>4</v>
      </c>
      <c r="U77">
        <f t="shared" si="130"/>
        <v>4</v>
      </c>
      <c r="V77">
        <f t="shared" si="131"/>
        <v>4</v>
      </c>
      <c r="W77">
        <f t="shared" si="132"/>
        <v>4</v>
      </c>
      <c r="X77">
        <f t="shared" si="132"/>
        <v>4</v>
      </c>
      <c r="Y77" s="6" t="s">
        <v>46</v>
      </c>
      <c r="Z77" s="17">
        <f t="shared" si="133"/>
        <v>3.3333333333333335</v>
      </c>
      <c r="AA77" s="17">
        <f t="shared" ref="AA77:AC77" si="137">AVERAGE(R76,R82,R88)</f>
        <v>2.6666666666666665</v>
      </c>
      <c r="AB77" s="17">
        <f t="shared" si="137"/>
        <v>2</v>
      </c>
      <c r="AC77" s="17">
        <f t="shared" si="137"/>
        <v>2</v>
      </c>
      <c r="AD77" s="17">
        <f t="shared" si="135"/>
        <v>1</v>
      </c>
      <c r="AE77" s="17">
        <f t="shared" si="135"/>
        <v>1</v>
      </c>
    </row>
    <row r="78" spans="2:31" x14ac:dyDescent="0.2">
      <c r="B78" s="73"/>
      <c r="C78" s="59" t="s">
        <v>51</v>
      </c>
      <c r="D78" s="59">
        <v>17180539.559999999</v>
      </c>
      <c r="E78" s="59">
        <v>18534210.579999998</v>
      </c>
      <c r="F78" s="59">
        <v>17918067.629999999</v>
      </c>
      <c r="G78" s="59">
        <v>344747.07</v>
      </c>
      <c r="H78" s="59">
        <v>4.4400000000000004</v>
      </c>
      <c r="I78" s="59">
        <v>0.9556</v>
      </c>
      <c r="J78" s="59">
        <v>0</v>
      </c>
      <c r="K78" s="59">
        <v>2001</v>
      </c>
      <c r="L78" s="60">
        <v>1939</v>
      </c>
      <c r="M78">
        <f t="shared" si="124"/>
        <v>3.5033333333333334</v>
      </c>
      <c r="P78" s="6" t="s">
        <v>51</v>
      </c>
      <c r="Q78">
        <f t="shared" si="126"/>
        <v>4</v>
      </c>
      <c r="R78">
        <f t="shared" si="127"/>
        <v>5</v>
      </c>
      <c r="S78">
        <f t="shared" si="128"/>
        <v>5</v>
      </c>
      <c r="T78">
        <f t="shared" si="129"/>
        <v>5</v>
      </c>
      <c r="U78">
        <f t="shared" si="130"/>
        <v>5</v>
      </c>
      <c r="V78">
        <f t="shared" si="131"/>
        <v>4</v>
      </c>
      <c r="W78">
        <f t="shared" si="132"/>
        <v>4</v>
      </c>
      <c r="X78">
        <f t="shared" si="132"/>
        <v>3</v>
      </c>
      <c r="Y78" s="6" t="s">
        <v>47</v>
      </c>
      <c r="Z78" s="17">
        <f t="shared" si="133"/>
        <v>3</v>
      </c>
      <c r="AA78" s="17">
        <f t="shared" ref="AA78:AC78" si="138">AVERAGE(R77,R83,R89)</f>
        <v>4.666666666666667</v>
      </c>
      <c r="AB78" s="17">
        <f t="shared" si="138"/>
        <v>4</v>
      </c>
      <c r="AC78" s="17">
        <f t="shared" si="138"/>
        <v>4.666666666666667</v>
      </c>
      <c r="AD78" s="17">
        <f t="shared" si="135"/>
        <v>2</v>
      </c>
      <c r="AE78" s="17">
        <f t="shared" si="135"/>
        <v>2</v>
      </c>
    </row>
    <row r="79" spans="2:31" ht="15" thickBot="1" x14ac:dyDescent="0.25">
      <c r="B79" s="74"/>
      <c r="C79" s="61" t="s">
        <v>93</v>
      </c>
      <c r="D79" s="61">
        <v>17156454.48</v>
      </c>
      <c r="E79" s="61">
        <v>18151463.25</v>
      </c>
      <c r="F79" s="61">
        <v>17587181.98</v>
      </c>
      <c r="G79" s="61">
        <v>293227.21999999997</v>
      </c>
      <c r="H79" s="61">
        <v>2.5099999999999998</v>
      </c>
      <c r="I79" s="61">
        <v>0.97489999999999999</v>
      </c>
      <c r="J79" s="61">
        <v>1</v>
      </c>
      <c r="K79" s="61">
        <v>1978.3667</v>
      </c>
      <c r="L79" s="62">
        <v>1929.0333000000001</v>
      </c>
      <c r="M79">
        <f t="shared" si="124"/>
        <v>2.1899999999999995</v>
      </c>
      <c r="P79" s="6" t="s">
        <v>92</v>
      </c>
      <c r="Q79">
        <f t="shared" si="126"/>
        <v>1</v>
      </c>
      <c r="R79">
        <f t="shared" si="127"/>
        <v>1</v>
      </c>
      <c r="S79">
        <f t="shared" si="128"/>
        <v>1</v>
      </c>
      <c r="T79">
        <f t="shared" si="129"/>
        <v>3</v>
      </c>
      <c r="U79">
        <f t="shared" si="130"/>
        <v>1</v>
      </c>
      <c r="V79">
        <f t="shared" si="131"/>
        <v>1</v>
      </c>
      <c r="W79">
        <f t="shared" si="132"/>
        <v>3</v>
      </c>
      <c r="X79">
        <f t="shared" si="132"/>
        <v>2</v>
      </c>
      <c r="Y79" s="6" t="s">
        <v>51</v>
      </c>
      <c r="Z79" s="17">
        <f t="shared" si="133"/>
        <v>4</v>
      </c>
      <c r="AA79" s="17">
        <f t="shared" ref="AA79:AC79" si="139">AVERAGE(R78,R84,R90)</f>
        <v>5</v>
      </c>
      <c r="AB79" s="17">
        <f t="shared" si="139"/>
        <v>5.333333333333333</v>
      </c>
      <c r="AC79" s="17">
        <f t="shared" si="139"/>
        <v>5</v>
      </c>
      <c r="AD79" s="17">
        <f t="shared" si="135"/>
        <v>2</v>
      </c>
      <c r="AE79" s="17">
        <f t="shared" si="135"/>
        <v>2</v>
      </c>
    </row>
    <row r="80" spans="2:31" x14ac:dyDescent="0.2">
      <c r="B80" s="75" t="s">
        <v>19</v>
      </c>
      <c r="C80" s="66" t="s">
        <v>90</v>
      </c>
      <c r="D80" s="66">
        <v>13120621.65</v>
      </c>
      <c r="E80" s="66">
        <v>13570464.82</v>
      </c>
      <c r="F80" s="66">
        <v>13322189.52</v>
      </c>
      <c r="G80" s="66">
        <v>122292.04</v>
      </c>
      <c r="H80" s="66">
        <v>2.64</v>
      </c>
      <c r="I80" s="66">
        <v>0.97360000000000002</v>
      </c>
      <c r="J80" s="66">
        <v>0</v>
      </c>
      <c r="K80" s="66">
        <v>2001</v>
      </c>
      <c r="L80" s="67">
        <v>2001</v>
      </c>
      <c r="P80" s="5" t="s">
        <v>72</v>
      </c>
      <c r="Q80">
        <f>RANK(D80,D$80:D$85,1)</f>
        <v>6</v>
      </c>
      <c r="R80">
        <f>RANK(E80,E$80:E$85,1)</f>
        <v>3</v>
      </c>
      <c r="S80">
        <f>RANK(F80,F$80:F$85,1)</f>
        <v>3</v>
      </c>
      <c r="T80">
        <f>RANK(G80,G$80:G$85,1)</f>
        <v>3</v>
      </c>
      <c r="U80">
        <f>RANK(H80,H$80:H$85,1)</f>
        <v>3</v>
      </c>
      <c r="V80">
        <f>RANK(J80,J$80:J$85,0)</f>
        <v>1</v>
      </c>
      <c r="W80">
        <f t="shared" ref="W80:X80" si="140">RANK(K80,K$80:K$85,1)</f>
        <v>1</v>
      </c>
      <c r="X80">
        <f t="shared" si="140"/>
        <v>5</v>
      </c>
      <c r="Y80" s="6" t="s">
        <v>93</v>
      </c>
      <c r="Z80" s="17">
        <f t="shared" si="133"/>
        <v>2.3333333333333335</v>
      </c>
      <c r="AA80" s="17">
        <f t="shared" ref="AA80:AC80" si="141">AVERAGE(R79,R85,R91)</f>
        <v>1</v>
      </c>
      <c r="AB80" s="17">
        <f t="shared" si="141"/>
        <v>1</v>
      </c>
      <c r="AC80" s="17">
        <f t="shared" si="141"/>
        <v>2</v>
      </c>
      <c r="AD80" s="17">
        <f t="shared" si="135"/>
        <v>1</v>
      </c>
      <c r="AE80" s="17">
        <f t="shared" si="135"/>
        <v>1.6666666666666667</v>
      </c>
    </row>
    <row r="81" spans="2:31" x14ac:dyDescent="0.2">
      <c r="B81" s="73"/>
      <c r="C81" s="59" t="s">
        <v>45</v>
      </c>
      <c r="D81" s="59">
        <v>13095227.380000001</v>
      </c>
      <c r="E81" s="59">
        <v>13766046.93</v>
      </c>
      <c r="F81" s="59">
        <v>13395186.76</v>
      </c>
      <c r="G81" s="59">
        <v>157074.31</v>
      </c>
      <c r="H81" s="59">
        <v>3.21</v>
      </c>
      <c r="I81" s="59">
        <v>0.96789999999999998</v>
      </c>
      <c r="J81" s="59">
        <v>0</v>
      </c>
      <c r="K81" s="59">
        <v>2001</v>
      </c>
      <c r="L81" s="60">
        <v>1980.8</v>
      </c>
      <c r="P81" s="6" t="s">
        <v>45</v>
      </c>
      <c r="Q81">
        <f t="shared" ref="Q81:Q85" si="142">RANK(D81,D$80:D$85,1)</f>
        <v>4</v>
      </c>
      <c r="R81">
        <f t="shared" ref="R81:R85" si="143">RANK(E81,E$80:E$85,1)</f>
        <v>6</v>
      </c>
      <c r="S81">
        <f t="shared" ref="S81:S85" si="144">RANK(F81,F$80:F$85,1)</f>
        <v>6</v>
      </c>
      <c r="T81">
        <f t="shared" ref="T81:T85" si="145">RANK(G81,G$80:G$85,1)</f>
        <v>6</v>
      </c>
      <c r="U81">
        <f t="shared" ref="U81:U85" si="146">RANK(H81,H$80:H$85,1)</f>
        <v>6</v>
      </c>
      <c r="V81">
        <f t="shared" ref="V81:V85" si="147">RANK(J81,J$80:J$85,0)</f>
        <v>1</v>
      </c>
      <c r="W81">
        <f t="shared" ref="W81:X85" si="148">RANK(K81,K$80:K$85,1)</f>
        <v>1</v>
      </c>
      <c r="X81">
        <f t="shared" si="148"/>
        <v>4</v>
      </c>
    </row>
    <row r="82" spans="2:31" ht="15" thickBot="1" x14ac:dyDescent="0.25">
      <c r="B82" s="73"/>
      <c r="C82" s="59" t="s">
        <v>46</v>
      </c>
      <c r="D82" s="59">
        <v>13113656.24</v>
      </c>
      <c r="E82" s="59">
        <v>13525490.83</v>
      </c>
      <c r="F82" s="59">
        <v>13299247.18</v>
      </c>
      <c r="G82" s="59">
        <v>101396.32</v>
      </c>
      <c r="H82" s="59">
        <v>2.4700000000000002</v>
      </c>
      <c r="I82" s="59">
        <v>0.97529999999999994</v>
      </c>
      <c r="J82" s="59">
        <v>0</v>
      </c>
      <c r="K82" s="59">
        <v>2001</v>
      </c>
      <c r="L82" s="60">
        <v>2001</v>
      </c>
      <c r="P82" s="6" t="s">
        <v>46</v>
      </c>
      <c r="Q82">
        <f t="shared" si="142"/>
        <v>5</v>
      </c>
      <c r="R82">
        <f t="shared" si="143"/>
        <v>2</v>
      </c>
      <c r="S82">
        <f t="shared" si="144"/>
        <v>2</v>
      </c>
      <c r="T82">
        <f t="shared" si="145"/>
        <v>1</v>
      </c>
      <c r="U82">
        <f t="shared" si="146"/>
        <v>2</v>
      </c>
      <c r="V82">
        <f t="shared" si="147"/>
        <v>1</v>
      </c>
      <c r="W82">
        <f t="shared" si="148"/>
        <v>1</v>
      </c>
      <c r="X82">
        <f t="shared" si="148"/>
        <v>5</v>
      </c>
    </row>
    <row r="83" spans="2:31" ht="15" thickBot="1" x14ac:dyDescent="0.25">
      <c r="B83" s="73"/>
      <c r="C83" s="59" t="s">
        <v>47</v>
      </c>
      <c r="D83" s="59">
        <v>13087893.449999999</v>
      </c>
      <c r="E83" s="59">
        <v>13662655.779999999</v>
      </c>
      <c r="F83" s="59">
        <v>13337277.98</v>
      </c>
      <c r="G83" s="59">
        <v>125120.76</v>
      </c>
      <c r="H83" s="59">
        <v>2.76</v>
      </c>
      <c r="I83" s="59">
        <v>0.97240000000000004</v>
      </c>
      <c r="J83" s="59">
        <v>0</v>
      </c>
      <c r="K83" s="59">
        <v>2001</v>
      </c>
      <c r="L83" s="60">
        <v>1960.2666999999999</v>
      </c>
      <c r="P83" s="6" t="s">
        <v>47</v>
      </c>
      <c r="Q83">
        <f t="shared" si="142"/>
        <v>3</v>
      </c>
      <c r="R83">
        <f t="shared" si="143"/>
        <v>4</v>
      </c>
      <c r="S83">
        <f t="shared" si="144"/>
        <v>4</v>
      </c>
      <c r="T83">
        <f t="shared" si="145"/>
        <v>4</v>
      </c>
      <c r="U83">
        <f t="shared" si="146"/>
        <v>4</v>
      </c>
      <c r="V83">
        <f t="shared" si="147"/>
        <v>1</v>
      </c>
      <c r="W83">
        <f t="shared" si="148"/>
        <v>1</v>
      </c>
      <c r="X83">
        <f t="shared" si="148"/>
        <v>3</v>
      </c>
      <c r="Z83" s="7" t="s">
        <v>36</v>
      </c>
      <c r="AA83" s="7" t="s">
        <v>37</v>
      </c>
      <c r="AB83" s="7" t="s">
        <v>38</v>
      </c>
      <c r="AC83" s="7" t="s">
        <v>39</v>
      </c>
      <c r="AD83" s="7" t="s">
        <v>41</v>
      </c>
      <c r="AE83" s="8" t="s">
        <v>42</v>
      </c>
    </row>
    <row r="84" spans="2:31" x14ac:dyDescent="0.2">
      <c r="B84" s="73"/>
      <c r="C84" s="59" t="s">
        <v>51</v>
      </c>
      <c r="D84" s="59">
        <v>13019131.130000001</v>
      </c>
      <c r="E84" s="59">
        <v>13715971.17</v>
      </c>
      <c r="F84" s="59">
        <v>13377505.439999999</v>
      </c>
      <c r="G84" s="59">
        <v>138057.29999999999</v>
      </c>
      <c r="H84" s="59">
        <v>3.07</v>
      </c>
      <c r="I84" s="59">
        <v>0.96930000000000005</v>
      </c>
      <c r="J84" s="59">
        <v>0</v>
      </c>
      <c r="K84" s="59">
        <v>2001</v>
      </c>
      <c r="L84" s="60">
        <v>1944.1</v>
      </c>
      <c r="P84" s="6" t="s">
        <v>51</v>
      </c>
      <c r="Q84">
        <f t="shared" si="142"/>
        <v>2</v>
      </c>
      <c r="R84">
        <f t="shared" si="143"/>
        <v>5</v>
      </c>
      <c r="S84">
        <f t="shared" si="144"/>
        <v>5</v>
      </c>
      <c r="T84">
        <f t="shared" si="145"/>
        <v>5</v>
      </c>
      <c r="U84">
        <f t="shared" si="146"/>
        <v>5</v>
      </c>
      <c r="V84">
        <f t="shared" si="147"/>
        <v>1</v>
      </c>
      <c r="W84">
        <f t="shared" si="148"/>
        <v>1</v>
      </c>
      <c r="X84">
        <f t="shared" si="148"/>
        <v>2</v>
      </c>
      <c r="Y84" s="5" t="s">
        <v>72</v>
      </c>
      <c r="Z84">
        <f t="shared" ref="Z84:Z89" si="149">RANK(Z75,Z$75:Z$80,1)</f>
        <v>3</v>
      </c>
      <c r="AA84">
        <f t="shared" ref="AA84:AE84" si="150">RANK(AA75,AA$75:AA$80,1)</f>
        <v>2</v>
      </c>
      <c r="AB84">
        <f t="shared" si="150"/>
        <v>3</v>
      </c>
      <c r="AC84">
        <f t="shared" si="150"/>
        <v>1</v>
      </c>
      <c r="AD84">
        <f t="shared" si="150"/>
        <v>1</v>
      </c>
      <c r="AE84">
        <f t="shared" si="150"/>
        <v>2</v>
      </c>
    </row>
    <row r="85" spans="2:31" ht="15" thickBot="1" x14ac:dyDescent="0.25">
      <c r="B85" s="76"/>
      <c r="C85" s="69" t="s">
        <v>93</v>
      </c>
      <c r="D85" s="69">
        <v>13007092.029999999</v>
      </c>
      <c r="E85" s="69">
        <v>13504141.84</v>
      </c>
      <c r="F85" s="69">
        <v>13243012.939999999</v>
      </c>
      <c r="G85" s="69">
        <v>109439.84</v>
      </c>
      <c r="H85" s="69">
        <v>2.0299999999999998</v>
      </c>
      <c r="I85" s="69">
        <v>0.97970000000000002</v>
      </c>
      <c r="J85" s="69">
        <v>0</v>
      </c>
      <c r="K85" s="69">
        <v>2001</v>
      </c>
      <c r="L85" s="70">
        <v>1863.3</v>
      </c>
      <c r="P85" s="6" t="s">
        <v>92</v>
      </c>
      <c r="Q85">
        <f t="shared" si="142"/>
        <v>1</v>
      </c>
      <c r="R85">
        <f t="shared" si="143"/>
        <v>1</v>
      </c>
      <c r="S85">
        <f t="shared" si="144"/>
        <v>1</v>
      </c>
      <c r="T85">
        <f t="shared" si="145"/>
        <v>2</v>
      </c>
      <c r="U85">
        <f t="shared" si="146"/>
        <v>1</v>
      </c>
      <c r="V85">
        <f t="shared" si="147"/>
        <v>1</v>
      </c>
      <c r="W85">
        <f t="shared" si="148"/>
        <v>1</v>
      </c>
      <c r="X85">
        <f t="shared" si="148"/>
        <v>1</v>
      </c>
      <c r="Y85" s="6" t="s">
        <v>45</v>
      </c>
      <c r="Z85">
        <f t="shared" si="149"/>
        <v>5</v>
      </c>
      <c r="AA85">
        <f t="shared" ref="AA85:AE85" si="151">RANK(AA76,AA$75:AA$80,1)</f>
        <v>5</v>
      </c>
      <c r="AB85">
        <f t="shared" si="151"/>
        <v>6</v>
      </c>
      <c r="AC85">
        <f t="shared" si="151"/>
        <v>6</v>
      </c>
      <c r="AD85">
        <f t="shared" si="151"/>
        <v>4</v>
      </c>
      <c r="AE85">
        <f t="shared" si="151"/>
        <v>4</v>
      </c>
    </row>
    <row r="86" spans="2:31" x14ac:dyDescent="0.2">
      <c r="B86" s="72" t="s">
        <v>20</v>
      </c>
      <c r="C86" s="58" t="s">
        <v>90</v>
      </c>
      <c r="D86" s="58">
        <v>11554372.619999999</v>
      </c>
      <c r="E86" s="58">
        <v>12013254.880000001</v>
      </c>
      <c r="F86" s="58">
        <v>11832142.74</v>
      </c>
      <c r="G86" s="58">
        <v>101025.23</v>
      </c>
      <c r="H86" s="58">
        <v>2.84</v>
      </c>
      <c r="I86" s="58">
        <v>0.97160000000000002</v>
      </c>
      <c r="J86" s="58">
        <v>0</v>
      </c>
      <c r="K86" s="58">
        <v>2001</v>
      </c>
      <c r="L86" s="68">
        <v>1956.1333</v>
      </c>
      <c r="P86" s="5" t="s">
        <v>72</v>
      </c>
      <c r="Q86">
        <f>RANK(D86,D$86:D$91,1)</f>
        <v>3</v>
      </c>
      <c r="R86">
        <f>RANK(E86,E$86:E$91,1)</f>
        <v>2</v>
      </c>
      <c r="S86">
        <f>RANK(F86,F$86:F$91,1)</f>
        <v>3</v>
      </c>
      <c r="T86">
        <f>RANK(G86,G$86:G$91,1)</f>
        <v>2</v>
      </c>
      <c r="U86">
        <f>RANK(H86,H$86:H$91,1)</f>
        <v>3</v>
      </c>
      <c r="V86">
        <f>RANK(J86,J$86:J$91,0)</f>
        <v>1</v>
      </c>
      <c r="W86">
        <f t="shared" ref="W86:X86" si="152">RANK(K86,K$86:K$91,1)</f>
        <v>1</v>
      </c>
      <c r="X86">
        <f t="shared" si="152"/>
        <v>2</v>
      </c>
      <c r="Y86" s="6" t="s">
        <v>46</v>
      </c>
      <c r="Z86">
        <f t="shared" si="149"/>
        <v>3</v>
      </c>
      <c r="AA86">
        <f t="shared" ref="AA86:AE86" si="153">RANK(AA77,AA$75:AA$80,1)</f>
        <v>2</v>
      </c>
      <c r="AB86">
        <f t="shared" si="153"/>
        <v>2</v>
      </c>
      <c r="AC86">
        <f t="shared" si="153"/>
        <v>1</v>
      </c>
      <c r="AD86">
        <f t="shared" si="153"/>
        <v>1</v>
      </c>
      <c r="AE86">
        <f t="shared" si="153"/>
        <v>1</v>
      </c>
    </row>
    <row r="87" spans="2:31" x14ac:dyDescent="0.2">
      <c r="B87" s="73"/>
      <c r="C87" s="59" t="s">
        <v>45</v>
      </c>
      <c r="D87" s="59">
        <v>11543992.43</v>
      </c>
      <c r="E87" s="59">
        <v>12030928.300000001</v>
      </c>
      <c r="F87" s="59">
        <v>11848712.68</v>
      </c>
      <c r="G87" s="59">
        <v>113689.97</v>
      </c>
      <c r="H87" s="59">
        <v>2.98</v>
      </c>
      <c r="I87" s="59">
        <v>0.97019999999999995</v>
      </c>
      <c r="J87" s="59">
        <v>0</v>
      </c>
      <c r="K87" s="59">
        <v>2001</v>
      </c>
      <c r="L87" s="60">
        <v>1965.9332999999999</v>
      </c>
      <c r="P87" s="6" t="s">
        <v>45</v>
      </c>
      <c r="Q87">
        <f t="shared" ref="Q87:Q91" si="154">RANK(D87,D$86:D$91,1)</f>
        <v>1</v>
      </c>
      <c r="R87">
        <f t="shared" ref="R87:R91" si="155">RANK(E87,E$86:E$91,1)</f>
        <v>3</v>
      </c>
      <c r="S87">
        <f t="shared" ref="S87:S91" si="156">RANK(F87,F$86:F$91,1)</f>
        <v>5</v>
      </c>
      <c r="T87">
        <f t="shared" ref="T87:T91" si="157">RANK(G87,G$86:G$91,1)</f>
        <v>4</v>
      </c>
      <c r="U87">
        <f t="shared" ref="U87:U91" si="158">RANK(H87,H$86:H$91,1)</f>
        <v>5</v>
      </c>
      <c r="V87">
        <f t="shared" ref="V87:V91" si="159">RANK(J87,J$86:J$91,0)</f>
        <v>1</v>
      </c>
      <c r="W87">
        <f t="shared" ref="W87:X91" si="160">RANK(K87,K$86:K$91,1)</f>
        <v>1</v>
      </c>
      <c r="X87">
        <f t="shared" si="160"/>
        <v>4</v>
      </c>
      <c r="Y87" s="6" t="s">
        <v>47</v>
      </c>
      <c r="Z87">
        <f t="shared" si="149"/>
        <v>2</v>
      </c>
      <c r="AA87">
        <f t="shared" ref="AA87:AE87" si="161">RANK(AA78,AA$75:AA$80,1)</f>
        <v>4</v>
      </c>
      <c r="AB87">
        <f t="shared" si="161"/>
        <v>4</v>
      </c>
      <c r="AC87">
        <f t="shared" si="161"/>
        <v>4</v>
      </c>
      <c r="AD87">
        <f t="shared" si="161"/>
        <v>4</v>
      </c>
      <c r="AE87">
        <f t="shared" si="161"/>
        <v>4</v>
      </c>
    </row>
    <row r="88" spans="2:31" x14ac:dyDescent="0.2">
      <c r="B88" s="73"/>
      <c r="C88" s="59" t="s">
        <v>46</v>
      </c>
      <c r="D88" s="59">
        <v>11571598.300000001</v>
      </c>
      <c r="E88" s="59">
        <v>12038600.029999999</v>
      </c>
      <c r="F88" s="59">
        <v>11825437.890000001</v>
      </c>
      <c r="G88" s="59">
        <v>110499.02</v>
      </c>
      <c r="H88" s="59">
        <v>2.78</v>
      </c>
      <c r="I88" s="59">
        <v>0.97219999999999995</v>
      </c>
      <c r="J88" s="59">
        <v>0</v>
      </c>
      <c r="K88" s="59">
        <v>2001</v>
      </c>
      <c r="L88" s="60">
        <v>1962.4332999999999</v>
      </c>
      <c r="P88" s="6" t="s">
        <v>46</v>
      </c>
      <c r="Q88">
        <f t="shared" si="154"/>
        <v>4</v>
      </c>
      <c r="R88">
        <f t="shared" si="155"/>
        <v>4</v>
      </c>
      <c r="S88">
        <f t="shared" si="156"/>
        <v>2</v>
      </c>
      <c r="T88">
        <f t="shared" si="157"/>
        <v>3</v>
      </c>
      <c r="U88">
        <f t="shared" si="158"/>
        <v>2</v>
      </c>
      <c r="V88">
        <f t="shared" si="159"/>
        <v>1</v>
      </c>
      <c r="W88">
        <f t="shared" si="160"/>
        <v>1</v>
      </c>
      <c r="X88">
        <f t="shared" si="160"/>
        <v>3</v>
      </c>
      <c r="Y88" s="6" t="s">
        <v>51</v>
      </c>
      <c r="Z88">
        <f t="shared" si="149"/>
        <v>6</v>
      </c>
      <c r="AA88">
        <f t="shared" ref="AA88:AE88" si="162">RANK(AA79,AA$75:AA$80,1)</f>
        <v>5</v>
      </c>
      <c r="AB88">
        <f t="shared" si="162"/>
        <v>5</v>
      </c>
      <c r="AC88">
        <f t="shared" si="162"/>
        <v>5</v>
      </c>
      <c r="AD88">
        <f t="shared" si="162"/>
        <v>4</v>
      </c>
      <c r="AE88">
        <f t="shared" si="162"/>
        <v>4</v>
      </c>
    </row>
    <row r="89" spans="2:31" x14ac:dyDescent="0.2">
      <c r="B89" s="73"/>
      <c r="C89" s="59" t="s">
        <v>47</v>
      </c>
      <c r="D89" s="59">
        <v>11553968.640000001</v>
      </c>
      <c r="E89" s="59">
        <v>12131921.199999999</v>
      </c>
      <c r="F89" s="59">
        <v>11834606.18</v>
      </c>
      <c r="G89" s="59">
        <v>128577.39</v>
      </c>
      <c r="H89" s="59">
        <v>2.86</v>
      </c>
      <c r="I89" s="59">
        <v>0.97140000000000004</v>
      </c>
      <c r="J89" s="59">
        <v>0</v>
      </c>
      <c r="K89" s="59">
        <v>2001</v>
      </c>
      <c r="L89" s="60">
        <v>1998.4666999999999</v>
      </c>
      <c r="P89" s="6" t="s">
        <v>47</v>
      </c>
      <c r="Q89">
        <f t="shared" si="154"/>
        <v>2</v>
      </c>
      <c r="R89">
        <f t="shared" si="155"/>
        <v>6</v>
      </c>
      <c r="S89">
        <f t="shared" si="156"/>
        <v>4</v>
      </c>
      <c r="T89">
        <f t="shared" si="157"/>
        <v>6</v>
      </c>
      <c r="U89">
        <f t="shared" si="158"/>
        <v>4</v>
      </c>
      <c r="V89">
        <f t="shared" si="159"/>
        <v>1</v>
      </c>
      <c r="W89">
        <f t="shared" si="160"/>
        <v>1</v>
      </c>
      <c r="X89">
        <f t="shared" si="160"/>
        <v>6</v>
      </c>
      <c r="Y89" s="6" t="s">
        <v>93</v>
      </c>
      <c r="Z89">
        <f t="shared" si="149"/>
        <v>1</v>
      </c>
      <c r="AA89">
        <f t="shared" ref="AA89:AD89" si="163">RANK(AA80,AA$75:AA$80,1)</f>
        <v>1</v>
      </c>
      <c r="AB89">
        <f t="shared" si="163"/>
        <v>1</v>
      </c>
      <c r="AC89">
        <f t="shared" si="163"/>
        <v>1</v>
      </c>
      <c r="AD89">
        <f t="shared" si="163"/>
        <v>1</v>
      </c>
      <c r="AE89">
        <f>RANK(AE80,AE$75:AE$80,1)</f>
        <v>3</v>
      </c>
    </row>
    <row r="90" spans="2:31" ht="15" thickBot="1" x14ac:dyDescent="0.25">
      <c r="B90" s="73"/>
      <c r="C90" s="59" t="s">
        <v>51</v>
      </c>
      <c r="D90" s="59">
        <v>11605411.720000001</v>
      </c>
      <c r="E90" s="59">
        <v>12121304.529999999</v>
      </c>
      <c r="F90" s="59">
        <v>11850981.029999999</v>
      </c>
      <c r="G90" s="59">
        <v>124453.8</v>
      </c>
      <c r="H90" s="59">
        <v>3</v>
      </c>
      <c r="I90" s="59">
        <v>0.97</v>
      </c>
      <c r="J90" s="59">
        <v>0</v>
      </c>
      <c r="K90" s="59">
        <v>2001</v>
      </c>
      <c r="L90" s="60">
        <v>1966.9666999999999</v>
      </c>
      <c r="P90" s="6" t="s">
        <v>51</v>
      </c>
      <c r="Q90">
        <f t="shared" si="154"/>
        <v>6</v>
      </c>
      <c r="R90">
        <f t="shared" si="155"/>
        <v>5</v>
      </c>
      <c r="S90">
        <f t="shared" si="156"/>
        <v>6</v>
      </c>
      <c r="T90">
        <f t="shared" si="157"/>
        <v>5</v>
      </c>
      <c r="U90">
        <f t="shared" si="158"/>
        <v>6</v>
      </c>
      <c r="V90">
        <f t="shared" si="159"/>
        <v>1</v>
      </c>
      <c r="W90">
        <f t="shared" si="160"/>
        <v>1</v>
      </c>
      <c r="X90">
        <f t="shared" si="160"/>
        <v>5</v>
      </c>
    </row>
    <row r="91" spans="2:31" ht="15" thickBot="1" x14ac:dyDescent="0.25">
      <c r="B91" s="74"/>
      <c r="C91" s="61" t="s">
        <v>93</v>
      </c>
      <c r="D91" s="61">
        <v>11590858.75</v>
      </c>
      <c r="E91" s="61">
        <v>11944938.35</v>
      </c>
      <c r="F91" s="61">
        <v>11739089.17</v>
      </c>
      <c r="G91" s="61">
        <v>93379.12</v>
      </c>
      <c r="H91" s="61">
        <v>2.0299999999999998</v>
      </c>
      <c r="I91" s="61">
        <v>0.97970000000000002</v>
      </c>
      <c r="J91" s="61">
        <v>0</v>
      </c>
      <c r="K91" s="61">
        <v>2001</v>
      </c>
      <c r="L91" s="62">
        <v>1919</v>
      </c>
      <c r="P91" s="6" t="s">
        <v>92</v>
      </c>
      <c r="Q91">
        <f t="shared" si="154"/>
        <v>5</v>
      </c>
      <c r="R91">
        <f t="shared" si="155"/>
        <v>1</v>
      </c>
      <c r="S91">
        <f t="shared" si="156"/>
        <v>1</v>
      </c>
      <c r="T91">
        <f t="shared" si="157"/>
        <v>1</v>
      </c>
      <c r="U91">
        <f t="shared" si="158"/>
        <v>1</v>
      </c>
      <c r="V91">
        <f t="shared" si="159"/>
        <v>1</v>
      </c>
      <c r="W91">
        <f t="shared" si="160"/>
        <v>1</v>
      </c>
      <c r="X91">
        <f>RANK(L91,L$86:L$91,1)</f>
        <v>1</v>
      </c>
      <c r="Z91" s="7" t="s">
        <v>36</v>
      </c>
      <c r="AA91" s="7" t="s">
        <v>37</v>
      </c>
      <c r="AB91" s="7" t="s">
        <v>38</v>
      </c>
      <c r="AC91" s="7" t="s">
        <v>39</v>
      </c>
      <c r="AD91" s="7" t="s">
        <v>41</v>
      </c>
      <c r="AE91" s="8" t="s">
        <v>42</v>
      </c>
    </row>
    <row r="92" spans="2:31" x14ac:dyDescent="0.2">
      <c r="Y92" s="5" t="s">
        <v>72</v>
      </c>
      <c r="Z92">
        <f t="shared" ref="Z92:Z97" si="164">RANK(Z65,Z$65:Z$70,1)</f>
        <v>3</v>
      </c>
      <c r="AA92">
        <f t="shared" ref="AA92:AE92" si="165">RANK(AA65,AA$65:AA$70,1)</f>
        <v>3</v>
      </c>
      <c r="AB92">
        <f t="shared" si="165"/>
        <v>3</v>
      </c>
      <c r="AC92">
        <f t="shared" si="165"/>
        <v>3</v>
      </c>
      <c r="AD92">
        <f t="shared" si="165"/>
        <v>5</v>
      </c>
      <c r="AE92">
        <f t="shared" si="165"/>
        <v>6</v>
      </c>
    </row>
    <row r="93" spans="2:31" x14ac:dyDescent="0.2">
      <c r="Y93" s="6" t="s">
        <v>45</v>
      </c>
      <c r="Z93">
        <f t="shared" si="164"/>
        <v>5</v>
      </c>
      <c r="AA93">
        <f t="shared" ref="AA93:AE93" si="166">RANK(AA66,AA$65:AA$70,1)</f>
        <v>6</v>
      </c>
      <c r="AB93">
        <f t="shared" si="166"/>
        <v>6</v>
      </c>
      <c r="AC93">
        <f t="shared" si="166"/>
        <v>6</v>
      </c>
      <c r="AD93">
        <f t="shared" si="166"/>
        <v>3</v>
      </c>
      <c r="AE93">
        <f t="shared" si="166"/>
        <v>4</v>
      </c>
    </row>
    <row r="94" spans="2:31" x14ac:dyDescent="0.2">
      <c r="Y94" s="6" t="s">
        <v>46</v>
      </c>
      <c r="Z94">
        <f t="shared" si="164"/>
        <v>3</v>
      </c>
      <c r="AA94">
        <f t="shared" ref="AA94:AE94" si="167">RANK(AA67,AA$65:AA$70,1)</f>
        <v>2</v>
      </c>
      <c r="AB94">
        <f t="shared" si="167"/>
        <v>2</v>
      </c>
      <c r="AC94">
        <f t="shared" si="167"/>
        <v>2</v>
      </c>
      <c r="AD94">
        <f t="shared" si="167"/>
        <v>2</v>
      </c>
      <c r="AE94">
        <f t="shared" si="167"/>
        <v>2</v>
      </c>
    </row>
    <row r="95" spans="2:31" x14ac:dyDescent="0.2">
      <c r="Y95" s="6" t="s">
        <v>47</v>
      </c>
      <c r="Z95">
        <f t="shared" si="164"/>
        <v>2</v>
      </c>
      <c r="AA95">
        <f t="shared" ref="AA95:AE95" si="168">RANK(AA68,AA$65:AA$70,1)</f>
        <v>5</v>
      </c>
      <c r="AB95">
        <f t="shared" si="168"/>
        <v>4</v>
      </c>
      <c r="AC95">
        <f t="shared" si="168"/>
        <v>5</v>
      </c>
      <c r="AD95">
        <f t="shared" si="168"/>
        <v>3</v>
      </c>
      <c r="AE95">
        <f t="shared" si="168"/>
        <v>3</v>
      </c>
    </row>
    <row r="96" spans="2:31" x14ac:dyDescent="0.2">
      <c r="Y96" s="6" t="s">
        <v>51</v>
      </c>
      <c r="Z96">
        <f t="shared" si="164"/>
        <v>6</v>
      </c>
      <c r="AA96">
        <f t="shared" ref="AA96:AE96" si="169">RANK(AA69,AA$65:AA$70,1)</f>
        <v>4</v>
      </c>
      <c r="AB96">
        <f t="shared" si="169"/>
        <v>5</v>
      </c>
      <c r="AC96">
        <f t="shared" si="169"/>
        <v>4</v>
      </c>
      <c r="AD96">
        <f t="shared" si="169"/>
        <v>6</v>
      </c>
      <c r="AE96">
        <f t="shared" si="169"/>
        <v>5</v>
      </c>
    </row>
    <row r="97" spans="25:31" x14ac:dyDescent="0.2">
      <c r="Y97" s="6" t="s">
        <v>93</v>
      </c>
      <c r="Z97">
        <f t="shared" si="164"/>
        <v>1</v>
      </c>
      <c r="AA97">
        <f t="shared" ref="AA97:AE97" si="170">RANK(AA70,AA$65:AA$70,1)</f>
        <v>1</v>
      </c>
      <c r="AB97">
        <f t="shared" si="170"/>
        <v>1</v>
      </c>
      <c r="AC97">
        <f t="shared" si="170"/>
        <v>1</v>
      </c>
      <c r="AD97">
        <f t="shared" si="170"/>
        <v>1</v>
      </c>
      <c r="AE97">
        <f t="shared" si="170"/>
        <v>1</v>
      </c>
    </row>
  </sheetData>
  <mergeCells count="15">
    <mergeCell ref="B32:B37"/>
    <mergeCell ref="B2:B7"/>
    <mergeCell ref="B8:B13"/>
    <mergeCell ref="B14:B19"/>
    <mergeCell ref="B20:B25"/>
    <mergeCell ref="B26:B31"/>
    <mergeCell ref="B74:B79"/>
    <mergeCell ref="B80:B85"/>
    <mergeCell ref="B86:B91"/>
    <mergeCell ref="B38:B43"/>
    <mergeCell ref="B44:B49"/>
    <mergeCell ref="B50:B55"/>
    <mergeCell ref="B56:B61"/>
    <mergeCell ref="B62:B67"/>
    <mergeCell ref="B68:B7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89B7-04BC-4EBE-8899-6589DFF37932}">
  <dimension ref="A2:L243"/>
  <sheetViews>
    <sheetView topLeftCell="A127" workbookViewId="0">
      <selection activeCell="A3" sqref="A3:A242"/>
    </sheetView>
  </sheetViews>
  <sheetFormatPr defaultRowHeight="14.25" x14ac:dyDescent="0.2"/>
  <sheetData>
    <row r="2" spans="1:12" x14ac:dyDescent="0.2">
      <c r="A2" s="16" t="s">
        <v>35</v>
      </c>
      <c r="B2" t="s">
        <v>93</v>
      </c>
      <c r="C2" t="s">
        <v>51</v>
      </c>
      <c r="D2" t="s">
        <v>90</v>
      </c>
      <c r="E2" t="s">
        <v>60</v>
      </c>
      <c r="F2" t="s">
        <v>61</v>
      </c>
      <c r="G2" t="s">
        <v>62</v>
      </c>
    </row>
    <row r="3" spans="1:12" x14ac:dyDescent="0.2">
      <c r="A3" s="16" t="s">
        <v>43</v>
      </c>
      <c r="B3">
        <v>10</v>
      </c>
      <c r="C3">
        <v>13</v>
      </c>
      <c r="D3">
        <v>19</v>
      </c>
      <c r="E3">
        <v>30</v>
      </c>
      <c r="F3">
        <v>23</v>
      </c>
      <c r="G3">
        <v>32</v>
      </c>
      <c r="I3">
        <f>AVERAGE(B3:B32)</f>
        <v>7.9</v>
      </c>
      <c r="J3">
        <f t="shared" ref="J3:L3" si="0">AVERAGE(C3:C32)</f>
        <v>15.4</v>
      </c>
      <c r="K3">
        <f t="shared" si="0"/>
        <v>27.066666666666666</v>
      </c>
      <c r="L3">
        <f t="shared" si="0"/>
        <v>33.700000000000003</v>
      </c>
    </row>
    <row r="4" spans="1:12" x14ac:dyDescent="0.2">
      <c r="A4" s="16" t="s">
        <v>43</v>
      </c>
      <c r="B4">
        <v>11</v>
      </c>
      <c r="C4">
        <v>18</v>
      </c>
      <c r="D4">
        <v>52</v>
      </c>
      <c r="E4">
        <v>30</v>
      </c>
      <c r="F4">
        <v>27</v>
      </c>
      <c r="G4">
        <v>31</v>
      </c>
    </row>
    <row r="5" spans="1:12" x14ac:dyDescent="0.2">
      <c r="A5" s="16" t="s">
        <v>43</v>
      </c>
      <c r="B5">
        <v>8</v>
      </c>
      <c r="C5">
        <v>14</v>
      </c>
      <c r="D5">
        <v>28</v>
      </c>
      <c r="E5">
        <v>35</v>
      </c>
      <c r="F5">
        <v>21</v>
      </c>
      <c r="G5">
        <v>27</v>
      </c>
    </row>
    <row r="6" spans="1:12" x14ac:dyDescent="0.2">
      <c r="A6" s="16" t="s">
        <v>43</v>
      </c>
      <c r="B6">
        <v>8</v>
      </c>
      <c r="C6">
        <v>16</v>
      </c>
      <c r="D6">
        <v>16</v>
      </c>
      <c r="E6">
        <v>35</v>
      </c>
      <c r="F6">
        <v>23</v>
      </c>
      <c r="G6">
        <v>28</v>
      </c>
    </row>
    <row r="7" spans="1:12" x14ac:dyDescent="0.2">
      <c r="A7" s="16" t="s">
        <v>43</v>
      </c>
      <c r="B7">
        <v>6</v>
      </c>
      <c r="C7">
        <v>17</v>
      </c>
      <c r="D7">
        <v>15</v>
      </c>
      <c r="E7">
        <v>26</v>
      </c>
      <c r="F7">
        <v>7</v>
      </c>
      <c r="G7">
        <v>12</v>
      </c>
    </row>
    <row r="8" spans="1:12" x14ac:dyDescent="0.2">
      <c r="A8" s="16" t="s">
        <v>43</v>
      </c>
      <c r="B8">
        <v>7</v>
      </c>
      <c r="C8">
        <v>16</v>
      </c>
      <c r="D8">
        <v>31</v>
      </c>
      <c r="E8">
        <v>31</v>
      </c>
      <c r="F8">
        <v>21</v>
      </c>
      <c r="G8">
        <v>30</v>
      </c>
    </row>
    <row r="9" spans="1:12" x14ac:dyDescent="0.2">
      <c r="A9" s="16" t="s">
        <v>43</v>
      </c>
      <c r="B9">
        <v>8</v>
      </c>
      <c r="C9">
        <v>11</v>
      </c>
      <c r="D9">
        <v>18</v>
      </c>
      <c r="E9">
        <v>22</v>
      </c>
      <c r="F9">
        <v>22</v>
      </c>
      <c r="G9">
        <v>31</v>
      </c>
    </row>
    <row r="10" spans="1:12" x14ac:dyDescent="0.2">
      <c r="A10" s="16" t="s">
        <v>43</v>
      </c>
      <c r="B10">
        <v>7</v>
      </c>
      <c r="C10">
        <v>21</v>
      </c>
      <c r="D10">
        <v>17</v>
      </c>
      <c r="E10">
        <v>35</v>
      </c>
      <c r="F10">
        <v>29</v>
      </c>
      <c r="G10">
        <v>27</v>
      </c>
    </row>
    <row r="11" spans="1:12" x14ac:dyDescent="0.2">
      <c r="A11" s="16" t="s">
        <v>43</v>
      </c>
      <c r="B11">
        <v>10</v>
      </c>
      <c r="C11">
        <v>14</v>
      </c>
      <c r="D11">
        <v>19</v>
      </c>
      <c r="E11">
        <v>52</v>
      </c>
      <c r="F11">
        <v>26</v>
      </c>
      <c r="G11">
        <v>44</v>
      </c>
    </row>
    <row r="12" spans="1:12" x14ac:dyDescent="0.2">
      <c r="A12" s="16" t="s">
        <v>43</v>
      </c>
      <c r="B12">
        <v>8</v>
      </c>
      <c r="C12">
        <v>9</v>
      </c>
      <c r="D12">
        <v>26</v>
      </c>
      <c r="E12">
        <v>31</v>
      </c>
      <c r="F12">
        <v>10</v>
      </c>
      <c r="G12">
        <v>25</v>
      </c>
    </row>
    <row r="13" spans="1:12" x14ac:dyDescent="0.2">
      <c r="A13" s="16" t="s">
        <v>43</v>
      </c>
      <c r="B13">
        <v>7</v>
      </c>
      <c r="C13">
        <v>11</v>
      </c>
      <c r="D13">
        <v>21</v>
      </c>
      <c r="E13">
        <v>32</v>
      </c>
      <c r="F13">
        <v>16</v>
      </c>
      <c r="G13">
        <v>30</v>
      </c>
    </row>
    <row r="14" spans="1:12" x14ac:dyDescent="0.2">
      <c r="A14" s="16" t="s">
        <v>43</v>
      </c>
      <c r="B14">
        <v>9</v>
      </c>
      <c r="C14">
        <v>21</v>
      </c>
      <c r="D14">
        <v>28</v>
      </c>
      <c r="E14">
        <v>31</v>
      </c>
      <c r="F14">
        <v>23</v>
      </c>
      <c r="G14">
        <v>32</v>
      </c>
    </row>
    <row r="15" spans="1:12" x14ac:dyDescent="0.2">
      <c r="A15" s="16" t="s">
        <v>43</v>
      </c>
      <c r="B15">
        <v>5</v>
      </c>
      <c r="C15">
        <v>16</v>
      </c>
      <c r="D15">
        <v>36</v>
      </c>
      <c r="E15">
        <v>36</v>
      </c>
      <c r="F15">
        <v>15</v>
      </c>
      <c r="G15">
        <v>33</v>
      </c>
    </row>
    <row r="16" spans="1:12" x14ac:dyDescent="0.2">
      <c r="A16" s="16" t="s">
        <v>43</v>
      </c>
      <c r="B16">
        <v>11</v>
      </c>
      <c r="C16">
        <v>13</v>
      </c>
      <c r="D16">
        <v>35</v>
      </c>
      <c r="E16">
        <v>42</v>
      </c>
      <c r="F16">
        <v>23</v>
      </c>
      <c r="G16">
        <v>30</v>
      </c>
    </row>
    <row r="17" spans="1:7" x14ac:dyDescent="0.2">
      <c r="A17" s="16" t="s">
        <v>43</v>
      </c>
      <c r="B17">
        <v>8</v>
      </c>
      <c r="C17">
        <v>12</v>
      </c>
      <c r="D17">
        <v>31</v>
      </c>
      <c r="E17">
        <v>42</v>
      </c>
      <c r="F17">
        <v>27</v>
      </c>
      <c r="G17">
        <v>14</v>
      </c>
    </row>
    <row r="18" spans="1:7" x14ac:dyDescent="0.2">
      <c r="A18" s="16" t="s">
        <v>43</v>
      </c>
      <c r="B18">
        <v>7</v>
      </c>
      <c r="C18">
        <v>13</v>
      </c>
      <c r="D18">
        <v>34</v>
      </c>
      <c r="E18">
        <v>34</v>
      </c>
      <c r="F18">
        <v>24</v>
      </c>
      <c r="G18">
        <v>30</v>
      </c>
    </row>
    <row r="19" spans="1:7" x14ac:dyDescent="0.2">
      <c r="A19" s="16" t="s">
        <v>43</v>
      </c>
      <c r="B19">
        <v>10</v>
      </c>
      <c r="C19">
        <v>19</v>
      </c>
      <c r="D19">
        <v>25</v>
      </c>
      <c r="E19">
        <v>30</v>
      </c>
      <c r="F19">
        <v>18</v>
      </c>
      <c r="G19">
        <v>18</v>
      </c>
    </row>
    <row r="20" spans="1:7" x14ac:dyDescent="0.2">
      <c r="A20" s="16" t="s">
        <v>43</v>
      </c>
      <c r="B20">
        <v>8</v>
      </c>
      <c r="C20">
        <v>15</v>
      </c>
      <c r="D20">
        <v>33</v>
      </c>
      <c r="E20">
        <v>16</v>
      </c>
      <c r="F20">
        <v>9</v>
      </c>
      <c r="G20">
        <v>25</v>
      </c>
    </row>
    <row r="21" spans="1:7" x14ac:dyDescent="0.2">
      <c r="A21" s="16" t="s">
        <v>43</v>
      </c>
      <c r="B21">
        <v>9</v>
      </c>
      <c r="C21">
        <v>14</v>
      </c>
      <c r="D21">
        <v>25</v>
      </c>
      <c r="E21">
        <v>31</v>
      </c>
      <c r="F21">
        <v>24</v>
      </c>
      <c r="G21">
        <v>27</v>
      </c>
    </row>
    <row r="22" spans="1:7" x14ac:dyDescent="0.2">
      <c r="A22" s="16" t="s">
        <v>43</v>
      </c>
      <c r="B22">
        <v>7</v>
      </c>
      <c r="C22">
        <v>14</v>
      </c>
      <c r="D22">
        <v>18</v>
      </c>
      <c r="E22">
        <v>47</v>
      </c>
      <c r="F22">
        <v>7</v>
      </c>
      <c r="G22">
        <v>20</v>
      </c>
    </row>
    <row r="23" spans="1:7" x14ac:dyDescent="0.2">
      <c r="A23" s="16" t="s">
        <v>43</v>
      </c>
      <c r="B23">
        <v>8</v>
      </c>
      <c r="C23">
        <v>19</v>
      </c>
      <c r="D23">
        <v>36</v>
      </c>
      <c r="E23">
        <v>35</v>
      </c>
      <c r="F23">
        <v>30</v>
      </c>
      <c r="G23">
        <v>27</v>
      </c>
    </row>
    <row r="24" spans="1:7" x14ac:dyDescent="0.2">
      <c r="A24" s="16" t="s">
        <v>43</v>
      </c>
      <c r="B24">
        <v>3</v>
      </c>
      <c r="C24">
        <v>15</v>
      </c>
      <c r="D24">
        <v>15</v>
      </c>
      <c r="E24">
        <v>31</v>
      </c>
      <c r="F24">
        <v>15</v>
      </c>
      <c r="G24">
        <v>25</v>
      </c>
    </row>
    <row r="25" spans="1:7" x14ac:dyDescent="0.2">
      <c r="A25" s="16" t="s">
        <v>43</v>
      </c>
      <c r="B25">
        <v>10</v>
      </c>
      <c r="C25">
        <v>24</v>
      </c>
      <c r="D25">
        <v>34</v>
      </c>
      <c r="E25">
        <v>31</v>
      </c>
      <c r="F25">
        <v>25</v>
      </c>
      <c r="G25">
        <v>34</v>
      </c>
    </row>
    <row r="26" spans="1:7" x14ac:dyDescent="0.2">
      <c r="A26" s="16" t="s">
        <v>43</v>
      </c>
      <c r="B26">
        <v>8</v>
      </c>
      <c r="C26">
        <v>9</v>
      </c>
      <c r="D26">
        <v>39</v>
      </c>
      <c r="E26">
        <v>42</v>
      </c>
      <c r="F26">
        <v>26</v>
      </c>
      <c r="G26">
        <v>26</v>
      </c>
    </row>
    <row r="27" spans="1:7" x14ac:dyDescent="0.2">
      <c r="A27" s="16" t="s">
        <v>43</v>
      </c>
      <c r="B27">
        <v>7</v>
      </c>
      <c r="C27">
        <v>19</v>
      </c>
      <c r="D27">
        <v>29</v>
      </c>
      <c r="E27">
        <v>17</v>
      </c>
      <c r="F27">
        <v>19</v>
      </c>
      <c r="G27">
        <v>32</v>
      </c>
    </row>
    <row r="28" spans="1:7" x14ac:dyDescent="0.2">
      <c r="A28" s="16" t="s">
        <v>43</v>
      </c>
      <c r="B28">
        <v>8</v>
      </c>
      <c r="C28">
        <v>21</v>
      </c>
      <c r="D28">
        <v>25</v>
      </c>
      <c r="E28">
        <v>39</v>
      </c>
      <c r="F28">
        <v>28</v>
      </c>
      <c r="G28">
        <v>24</v>
      </c>
    </row>
    <row r="29" spans="1:7" x14ac:dyDescent="0.2">
      <c r="A29" s="16" t="s">
        <v>43</v>
      </c>
      <c r="B29">
        <v>9</v>
      </c>
      <c r="C29">
        <v>9</v>
      </c>
      <c r="D29">
        <v>21</v>
      </c>
      <c r="E29">
        <v>34</v>
      </c>
      <c r="F29">
        <v>29</v>
      </c>
      <c r="G29">
        <v>39</v>
      </c>
    </row>
    <row r="30" spans="1:7" x14ac:dyDescent="0.2">
      <c r="A30" s="16" t="s">
        <v>43</v>
      </c>
      <c r="B30">
        <v>7</v>
      </c>
      <c r="C30">
        <v>19</v>
      </c>
      <c r="D30">
        <v>33</v>
      </c>
      <c r="E30">
        <v>33</v>
      </c>
      <c r="F30">
        <v>18</v>
      </c>
      <c r="G30">
        <v>28</v>
      </c>
    </row>
    <row r="31" spans="1:7" x14ac:dyDescent="0.2">
      <c r="A31" s="16" t="s">
        <v>43</v>
      </c>
      <c r="B31">
        <v>9</v>
      </c>
      <c r="C31">
        <v>15</v>
      </c>
      <c r="D31">
        <v>24</v>
      </c>
      <c r="E31">
        <v>46</v>
      </c>
      <c r="F31">
        <v>32</v>
      </c>
      <c r="G31">
        <v>41</v>
      </c>
    </row>
    <row r="32" spans="1:7" x14ac:dyDescent="0.2">
      <c r="A32" s="16" t="s">
        <v>43</v>
      </c>
      <c r="B32">
        <v>4</v>
      </c>
      <c r="C32">
        <v>15</v>
      </c>
      <c r="D32">
        <v>29</v>
      </c>
      <c r="E32">
        <v>35</v>
      </c>
      <c r="F32">
        <v>21</v>
      </c>
      <c r="G32">
        <v>11</v>
      </c>
    </row>
    <row r="33" spans="1:7" x14ac:dyDescent="0.2">
      <c r="A33" s="16" t="s">
        <v>4</v>
      </c>
      <c r="B33">
        <v>9</v>
      </c>
      <c r="C33">
        <v>21</v>
      </c>
      <c r="D33">
        <v>46</v>
      </c>
      <c r="E33">
        <v>69</v>
      </c>
      <c r="F33">
        <v>27</v>
      </c>
      <c r="G33">
        <v>55</v>
      </c>
    </row>
    <row r="34" spans="1:7" x14ac:dyDescent="0.2">
      <c r="A34" s="16" t="s">
        <v>4</v>
      </c>
      <c r="B34">
        <v>9</v>
      </c>
      <c r="C34">
        <v>30</v>
      </c>
      <c r="D34">
        <v>38</v>
      </c>
      <c r="E34">
        <v>28</v>
      </c>
      <c r="F34">
        <v>7</v>
      </c>
      <c r="G34">
        <v>41</v>
      </c>
    </row>
    <row r="35" spans="1:7" x14ac:dyDescent="0.2">
      <c r="A35" s="16" t="s">
        <v>4</v>
      </c>
      <c r="B35">
        <v>7</v>
      </c>
      <c r="C35">
        <v>14</v>
      </c>
      <c r="D35">
        <v>34</v>
      </c>
      <c r="E35">
        <v>82</v>
      </c>
      <c r="F35">
        <v>37</v>
      </c>
      <c r="G35">
        <v>40</v>
      </c>
    </row>
    <row r="36" spans="1:7" x14ac:dyDescent="0.2">
      <c r="A36" s="16" t="s">
        <v>4</v>
      </c>
      <c r="B36">
        <v>8</v>
      </c>
      <c r="C36">
        <v>16</v>
      </c>
      <c r="D36">
        <v>27</v>
      </c>
      <c r="E36">
        <v>28</v>
      </c>
      <c r="F36">
        <v>30</v>
      </c>
      <c r="G36">
        <v>23</v>
      </c>
    </row>
    <row r="37" spans="1:7" x14ac:dyDescent="0.2">
      <c r="A37" s="16" t="s">
        <v>4</v>
      </c>
      <c r="B37">
        <v>10</v>
      </c>
      <c r="C37">
        <v>27</v>
      </c>
      <c r="D37">
        <v>34</v>
      </c>
      <c r="E37">
        <v>29</v>
      </c>
      <c r="F37">
        <v>24</v>
      </c>
      <c r="G37">
        <v>39</v>
      </c>
    </row>
    <row r="38" spans="1:7" x14ac:dyDescent="0.2">
      <c r="A38" s="16" t="s">
        <v>4</v>
      </c>
      <c r="B38">
        <v>10</v>
      </c>
      <c r="C38">
        <v>13</v>
      </c>
      <c r="D38">
        <v>15</v>
      </c>
      <c r="E38">
        <v>60</v>
      </c>
      <c r="F38">
        <v>18</v>
      </c>
      <c r="G38">
        <v>37</v>
      </c>
    </row>
    <row r="39" spans="1:7" x14ac:dyDescent="0.2">
      <c r="A39" s="16" t="s">
        <v>4</v>
      </c>
      <c r="B39">
        <v>10</v>
      </c>
      <c r="C39">
        <v>14</v>
      </c>
      <c r="D39">
        <v>23</v>
      </c>
      <c r="E39">
        <v>43</v>
      </c>
      <c r="F39">
        <v>20</v>
      </c>
      <c r="G39">
        <v>31</v>
      </c>
    </row>
    <row r="40" spans="1:7" x14ac:dyDescent="0.2">
      <c r="A40" s="16" t="s">
        <v>4</v>
      </c>
      <c r="B40">
        <v>8</v>
      </c>
      <c r="C40">
        <v>22</v>
      </c>
      <c r="D40">
        <v>42</v>
      </c>
      <c r="E40">
        <v>72</v>
      </c>
      <c r="F40">
        <v>22</v>
      </c>
      <c r="G40">
        <v>81</v>
      </c>
    </row>
    <row r="41" spans="1:7" x14ac:dyDescent="0.2">
      <c r="A41" s="16" t="s">
        <v>4</v>
      </c>
      <c r="B41">
        <v>11</v>
      </c>
      <c r="C41">
        <v>25</v>
      </c>
      <c r="D41">
        <v>26</v>
      </c>
      <c r="E41">
        <v>29</v>
      </c>
      <c r="F41">
        <v>34</v>
      </c>
      <c r="G41">
        <v>23</v>
      </c>
    </row>
    <row r="42" spans="1:7" x14ac:dyDescent="0.2">
      <c r="A42" s="16" t="s">
        <v>4</v>
      </c>
      <c r="B42">
        <v>10</v>
      </c>
      <c r="C42">
        <v>21</v>
      </c>
      <c r="D42">
        <v>30</v>
      </c>
      <c r="E42">
        <v>70</v>
      </c>
      <c r="F42">
        <v>33</v>
      </c>
      <c r="G42">
        <v>39</v>
      </c>
    </row>
    <row r="43" spans="1:7" x14ac:dyDescent="0.2">
      <c r="A43" s="16" t="s">
        <v>4</v>
      </c>
      <c r="B43">
        <v>9</v>
      </c>
      <c r="C43">
        <v>31</v>
      </c>
      <c r="D43">
        <v>38</v>
      </c>
      <c r="E43">
        <v>43</v>
      </c>
      <c r="F43">
        <v>28</v>
      </c>
      <c r="G43">
        <v>26</v>
      </c>
    </row>
    <row r="44" spans="1:7" x14ac:dyDescent="0.2">
      <c r="A44" s="16" t="s">
        <v>4</v>
      </c>
      <c r="B44">
        <v>7</v>
      </c>
      <c r="C44">
        <v>12</v>
      </c>
      <c r="D44">
        <v>47</v>
      </c>
      <c r="E44">
        <v>50</v>
      </c>
      <c r="F44">
        <v>15</v>
      </c>
      <c r="G44">
        <v>38</v>
      </c>
    </row>
    <row r="45" spans="1:7" x14ac:dyDescent="0.2">
      <c r="A45" s="16" t="s">
        <v>4</v>
      </c>
      <c r="B45">
        <v>7</v>
      </c>
      <c r="C45">
        <v>26</v>
      </c>
      <c r="D45">
        <v>35</v>
      </c>
      <c r="E45">
        <v>57</v>
      </c>
      <c r="F45">
        <v>27</v>
      </c>
      <c r="G45">
        <v>29</v>
      </c>
    </row>
    <row r="46" spans="1:7" x14ac:dyDescent="0.2">
      <c r="A46" s="16" t="s">
        <v>4</v>
      </c>
      <c r="B46">
        <v>8</v>
      </c>
      <c r="C46">
        <v>14</v>
      </c>
      <c r="D46">
        <v>36</v>
      </c>
      <c r="E46">
        <v>44</v>
      </c>
      <c r="F46">
        <v>31</v>
      </c>
      <c r="G46">
        <v>47</v>
      </c>
    </row>
    <row r="47" spans="1:7" x14ac:dyDescent="0.2">
      <c r="A47" s="16" t="s">
        <v>4</v>
      </c>
      <c r="B47">
        <v>9</v>
      </c>
      <c r="C47">
        <v>16</v>
      </c>
      <c r="D47">
        <v>22</v>
      </c>
      <c r="E47">
        <v>66</v>
      </c>
      <c r="F47">
        <v>27</v>
      </c>
      <c r="G47">
        <v>30</v>
      </c>
    </row>
    <row r="48" spans="1:7" x14ac:dyDescent="0.2">
      <c r="A48" s="16" t="s">
        <v>4</v>
      </c>
      <c r="B48">
        <v>8</v>
      </c>
      <c r="C48">
        <v>17</v>
      </c>
      <c r="D48">
        <v>32</v>
      </c>
      <c r="E48">
        <v>23</v>
      </c>
      <c r="F48">
        <v>31</v>
      </c>
      <c r="G48">
        <v>58</v>
      </c>
    </row>
    <row r="49" spans="1:7" x14ac:dyDescent="0.2">
      <c r="A49" s="16" t="s">
        <v>4</v>
      </c>
      <c r="B49">
        <v>7</v>
      </c>
      <c r="C49">
        <v>13</v>
      </c>
      <c r="D49">
        <v>27</v>
      </c>
      <c r="E49">
        <v>40</v>
      </c>
      <c r="F49">
        <v>26</v>
      </c>
      <c r="G49">
        <v>33</v>
      </c>
    </row>
    <row r="50" spans="1:7" x14ac:dyDescent="0.2">
      <c r="A50" s="16" t="s">
        <v>4</v>
      </c>
      <c r="B50">
        <v>9</v>
      </c>
      <c r="C50">
        <v>17</v>
      </c>
      <c r="D50">
        <v>48</v>
      </c>
      <c r="E50">
        <v>318</v>
      </c>
      <c r="F50">
        <v>32</v>
      </c>
      <c r="G50">
        <v>44</v>
      </c>
    </row>
    <row r="51" spans="1:7" x14ac:dyDescent="0.2">
      <c r="A51" s="16" t="s">
        <v>4</v>
      </c>
      <c r="B51">
        <v>8</v>
      </c>
      <c r="C51">
        <v>21</v>
      </c>
      <c r="D51">
        <v>38</v>
      </c>
      <c r="E51">
        <v>40</v>
      </c>
      <c r="F51">
        <v>29</v>
      </c>
      <c r="G51">
        <v>37</v>
      </c>
    </row>
    <row r="52" spans="1:7" x14ac:dyDescent="0.2">
      <c r="A52" s="16" t="s">
        <v>4</v>
      </c>
      <c r="B52">
        <v>8</v>
      </c>
      <c r="C52">
        <v>17</v>
      </c>
      <c r="D52">
        <v>21</v>
      </c>
      <c r="E52">
        <v>38</v>
      </c>
      <c r="F52">
        <v>17</v>
      </c>
      <c r="G52">
        <v>33</v>
      </c>
    </row>
    <row r="53" spans="1:7" x14ac:dyDescent="0.2">
      <c r="A53" s="16" t="s">
        <v>4</v>
      </c>
      <c r="B53">
        <v>12</v>
      </c>
      <c r="C53">
        <v>33</v>
      </c>
      <c r="D53">
        <v>33</v>
      </c>
      <c r="E53">
        <v>38</v>
      </c>
      <c r="F53">
        <v>16</v>
      </c>
      <c r="G53">
        <v>57</v>
      </c>
    </row>
    <row r="54" spans="1:7" x14ac:dyDescent="0.2">
      <c r="A54" s="16" t="s">
        <v>4</v>
      </c>
      <c r="B54">
        <v>7</v>
      </c>
      <c r="C54">
        <v>23</v>
      </c>
      <c r="D54">
        <v>20</v>
      </c>
      <c r="E54">
        <v>23</v>
      </c>
      <c r="F54">
        <v>17</v>
      </c>
      <c r="G54">
        <v>51</v>
      </c>
    </row>
    <row r="55" spans="1:7" x14ac:dyDescent="0.2">
      <c r="A55" s="16" t="s">
        <v>4</v>
      </c>
      <c r="B55">
        <v>9</v>
      </c>
      <c r="C55">
        <v>21</v>
      </c>
      <c r="D55">
        <v>43</v>
      </c>
      <c r="E55">
        <v>65</v>
      </c>
      <c r="F55">
        <v>24</v>
      </c>
      <c r="G55">
        <v>27</v>
      </c>
    </row>
    <row r="56" spans="1:7" x14ac:dyDescent="0.2">
      <c r="A56" s="16" t="s">
        <v>4</v>
      </c>
      <c r="B56">
        <v>7</v>
      </c>
      <c r="C56">
        <v>14</v>
      </c>
      <c r="D56">
        <v>35</v>
      </c>
      <c r="E56">
        <v>65</v>
      </c>
      <c r="F56">
        <v>6</v>
      </c>
      <c r="G56">
        <v>53</v>
      </c>
    </row>
    <row r="57" spans="1:7" x14ac:dyDescent="0.2">
      <c r="A57" s="16" t="s">
        <v>4</v>
      </c>
      <c r="B57">
        <v>8</v>
      </c>
      <c r="C57">
        <v>25</v>
      </c>
      <c r="D57">
        <v>46</v>
      </c>
      <c r="E57">
        <v>36</v>
      </c>
      <c r="F57">
        <v>26</v>
      </c>
      <c r="G57">
        <v>54</v>
      </c>
    </row>
    <row r="58" spans="1:7" x14ac:dyDescent="0.2">
      <c r="A58" s="16" t="s">
        <v>4</v>
      </c>
      <c r="B58">
        <v>12</v>
      </c>
      <c r="C58">
        <v>23</v>
      </c>
      <c r="D58">
        <v>42</v>
      </c>
      <c r="E58">
        <v>39</v>
      </c>
      <c r="F58">
        <v>26</v>
      </c>
      <c r="G58">
        <v>46</v>
      </c>
    </row>
    <row r="59" spans="1:7" x14ac:dyDescent="0.2">
      <c r="A59" s="16" t="s">
        <v>4</v>
      </c>
      <c r="B59">
        <v>9</v>
      </c>
      <c r="C59">
        <v>16</v>
      </c>
      <c r="D59">
        <v>32</v>
      </c>
      <c r="E59">
        <v>30</v>
      </c>
      <c r="F59">
        <v>23</v>
      </c>
      <c r="G59">
        <v>122</v>
      </c>
    </row>
    <row r="60" spans="1:7" x14ac:dyDescent="0.2">
      <c r="A60" s="16" t="s">
        <v>4</v>
      </c>
      <c r="B60">
        <v>6</v>
      </c>
      <c r="C60">
        <v>15</v>
      </c>
      <c r="D60">
        <v>26</v>
      </c>
      <c r="E60">
        <v>50</v>
      </c>
      <c r="F60">
        <v>23</v>
      </c>
      <c r="G60">
        <v>27</v>
      </c>
    </row>
    <row r="61" spans="1:7" x14ac:dyDescent="0.2">
      <c r="A61" s="16" t="s">
        <v>4</v>
      </c>
      <c r="B61">
        <v>9</v>
      </c>
      <c r="C61">
        <v>20</v>
      </c>
      <c r="D61">
        <v>11</v>
      </c>
      <c r="E61">
        <v>45</v>
      </c>
      <c r="F61">
        <v>27</v>
      </c>
      <c r="G61">
        <v>21</v>
      </c>
    </row>
    <row r="62" spans="1:7" x14ac:dyDescent="0.2">
      <c r="A62" s="16" t="s">
        <v>4</v>
      </c>
      <c r="B62">
        <v>9</v>
      </c>
      <c r="C62">
        <v>23</v>
      </c>
      <c r="D62">
        <v>34</v>
      </c>
      <c r="E62">
        <v>29</v>
      </c>
      <c r="F62">
        <v>15</v>
      </c>
      <c r="G62">
        <v>34</v>
      </c>
    </row>
    <row r="63" spans="1:7" x14ac:dyDescent="0.2">
      <c r="A63" s="16" t="s">
        <v>5</v>
      </c>
      <c r="B63">
        <v>9</v>
      </c>
      <c r="C63">
        <v>54</v>
      </c>
      <c r="D63">
        <v>34</v>
      </c>
      <c r="E63">
        <v>290</v>
      </c>
      <c r="F63">
        <v>31</v>
      </c>
      <c r="G63">
        <v>54</v>
      </c>
    </row>
    <row r="64" spans="1:7" x14ac:dyDescent="0.2">
      <c r="A64" s="16" t="s">
        <v>5</v>
      </c>
      <c r="B64">
        <v>11</v>
      </c>
      <c r="C64">
        <v>26</v>
      </c>
      <c r="D64">
        <v>35</v>
      </c>
      <c r="E64">
        <v>46</v>
      </c>
      <c r="F64">
        <v>30</v>
      </c>
      <c r="G64">
        <v>37</v>
      </c>
    </row>
    <row r="65" spans="1:7" x14ac:dyDescent="0.2">
      <c r="A65" s="16" t="s">
        <v>5</v>
      </c>
      <c r="B65">
        <v>14</v>
      </c>
      <c r="C65">
        <v>42</v>
      </c>
      <c r="D65">
        <v>36</v>
      </c>
      <c r="E65">
        <v>42</v>
      </c>
      <c r="F65">
        <v>18</v>
      </c>
      <c r="G65">
        <v>50</v>
      </c>
    </row>
    <row r="66" spans="1:7" x14ac:dyDescent="0.2">
      <c r="A66" s="16" t="s">
        <v>5</v>
      </c>
      <c r="B66">
        <v>10</v>
      </c>
      <c r="C66">
        <v>12</v>
      </c>
      <c r="D66">
        <v>32</v>
      </c>
      <c r="E66">
        <v>26</v>
      </c>
      <c r="F66">
        <v>36</v>
      </c>
      <c r="G66">
        <v>20</v>
      </c>
    </row>
    <row r="67" spans="1:7" x14ac:dyDescent="0.2">
      <c r="A67" s="16" t="s">
        <v>5</v>
      </c>
      <c r="B67">
        <v>5</v>
      </c>
      <c r="C67">
        <v>30</v>
      </c>
      <c r="D67">
        <v>53</v>
      </c>
      <c r="E67">
        <v>55</v>
      </c>
      <c r="F67">
        <v>27</v>
      </c>
      <c r="G67">
        <v>37</v>
      </c>
    </row>
    <row r="68" spans="1:7" x14ac:dyDescent="0.2">
      <c r="A68" s="16" t="s">
        <v>5</v>
      </c>
      <c r="B68">
        <v>5</v>
      </c>
      <c r="C68">
        <v>13</v>
      </c>
      <c r="D68">
        <v>47</v>
      </c>
      <c r="E68">
        <v>42</v>
      </c>
      <c r="F68">
        <v>16</v>
      </c>
      <c r="G68">
        <v>63</v>
      </c>
    </row>
    <row r="69" spans="1:7" x14ac:dyDescent="0.2">
      <c r="A69" s="16" t="s">
        <v>5</v>
      </c>
      <c r="B69">
        <v>11</v>
      </c>
      <c r="C69">
        <v>15</v>
      </c>
      <c r="D69">
        <v>37</v>
      </c>
      <c r="E69">
        <v>28</v>
      </c>
      <c r="F69">
        <v>41</v>
      </c>
      <c r="G69">
        <v>45</v>
      </c>
    </row>
    <row r="70" spans="1:7" x14ac:dyDescent="0.2">
      <c r="A70" s="16" t="s">
        <v>5</v>
      </c>
      <c r="B70">
        <v>262</v>
      </c>
      <c r="C70">
        <v>21</v>
      </c>
      <c r="D70">
        <v>49</v>
      </c>
      <c r="E70">
        <v>27</v>
      </c>
      <c r="F70">
        <v>36</v>
      </c>
      <c r="G70">
        <v>53</v>
      </c>
    </row>
    <row r="71" spans="1:7" x14ac:dyDescent="0.2">
      <c r="A71" s="16" t="s">
        <v>5</v>
      </c>
      <c r="B71">
        <v>9</v>
      </c>
      <c r="C71">
        <v>15</v>
      </c>
      <c r="D71">
        <v>22</v>
      </c>
      <c r="E71">
        <v>37</v>
      </c>
      <c r="F71">
        <v>25</v>
      </c>
      <c r="G71">
        <v>23</v>
      </c>
    </row>
    <row r="72" spans="1:7" x14ac:dyDescent="0.2">
      <c r="A72" s="16" t="s">
        <v>5</v>
      </c>
      <c r="B72">
        <v>8</v>
      </c>
      <c r="C72">
        <v>23</v>
      </c>
      <c r="D72">
        <v>38</v>
      </c>
      <c r="E72">
        <v>40</v>
      </c>
      <c r="F72">
        <v>20</v>
      </c>
      <c r="G72">
        <v>26</v>
      </c>
    </row>
    <row r="73" spans="1:7" x14ac:dyDescent="0.2">
      <c r="A73" s="16" t="s">
        <v>5</v>
      </c>
      <c r="B73">
        <v>6</v>
      </c>
      <c r="C73">
        <v>13</v>
      </c>
      <c r="D73">
        <v>39</v>
      </c>
      <c r="E73">
        <v>45</v>
      </c>
      <c r="F73">
        <v>12</v>
      </c>
      <c r="G73">
        <v>25</v>
      </c>
    </row>
    <row r="74" spans="1:7" x14ac:dyDescent="0.2">
      <c r="A74" s="16" t="s">
        <v>5</v>
      </c>
      <c r="B74">
        <v>10</v>
      </c>
      <c r="C74">
        <v>48</v>
      </c>
      <c r="D74">
        <v>27</v>
      </c>
      <c r="E74">
        <v>62</v>
      </c>
      <c r="F74">
        <v>29</v>
      </c>
      <c r="G74">
        <v>24</v>
      </c>
    </row>
    <row r="75" spans="1:7" x14ac:dyDescent="0.2">
      <c r="A75" s="16" t="s">
        <v>5</v>
      </c>
      <c r="B75">
        <v>14</v>
      </c>
      <c r="C75">
        <v>28</v>
      </c>
      <c r="D75">
        <v>21</v>
      </c>
      <c r="E75">
        <v>46</v>
      </c>
      <c r="F75">
        <v>34</v>
      </c>
      <c r="G75">
        <v>36</v>
      </c>
    </row>
    <row r="76" spans="1:7" x14ac:dyDescent="0.2">
      <c r="A76" s="16" t="s">
        <v>5</v>
      </c>
      <c r="B76">
        <v>8</v>
      </c>
      <c r="C76">
        <v>13</v>
      </c>
      <c r="D76">
        <v>17</v>
      </c>
      <c r="E76">
        <v>38</v>
      </c>
      <c r="F76">
        <v>27</v>
      </c>
      <c r="G76">
        <v>43</v>
      </c>
    </row>
    <row r="77" spans="1:7" x14ac:dyDescent="0.2">
      <c r="A77" s="16" t="s">
        <v>5</v>
      </c>
      <c r="B77">
        <v>13</v>
      </c>
      <c r="C77">
        <v>15</v>
      </c>
      <c r="D77">
        <v>32</v>
      </c>
      <c r="E77">
        <v>53</v>
      </c>
      <c r="F77">
        <v>15</v>
      </c>
      <c r="G77">
        <v>10</v>
      </c>
    </row>
    <row r="78" spans="1:7" x14ac:dyDescent="0.2">
      <c r="A78" s="16" t="s">
        <v>5</v>
      </c>
      <c r="B78">
        <v>8</v>
      </c>
      <c r="C78">
        <v>32</v>
      </c>
      <c r="D78">
        <v>14</v>
      </c>
      <c r="E78">
        <v>55</v>
      </c>
      <c r="F78">
        <v>33</v>
      </c>
      <c r="G78">
        <v>36</v>
      </c>
    </row>
    <row r="79" spans="1:7" x14ac:dyDescent="0.2">
      <c r="A79" s="16" t="s">
        <v>5</v>
      </c>
      <c r="B79">
        <v>13</v>
      </c>
      <c r="C79">
        <v>84</v>
      </c>
      <c r="D79">
        <v>39</v>
      </c>
      <c r="E79">
        <v>38</v>
      </c>
      <c r="F79">
        <v>23</v>
      </c>
      <c r="G79">
        <v>60</v>
      </c>
    </row>
    <row r="80" spans="1:7" x14ac:dyDescent="0.2">
      <c r="A80" s="16" t="s">
        <v>5</v>
      </c>
      <c r="B80">
        <v>9</v>
      </c>
      <c r="C80">
        <v>25</v>
      </c>
      <c r="D80">
        <v>40</v>
      </c>
      <c r="E80">
        <v>54</v>
      </c>
      <c r="F80">
        <v>24</v>
      </c>
      <c r="G80">
        <v>37</v>
      </c>
    </row>
    <row r="81" spans="1:7" x14ac:dyDescent="0.2">
      <c r="A81" s="16" t="s">
        <v>5</v>
      </c>
      <c r="B81">
        <v>253</v>
      </c>
      <c r="C81">
        <v>20</v>
      </c>
      <c r="D81">
        <v>35</v>
      </c>
      <c r="E81">
        <v>35</v>
      </c>
      <c r="F81">
        <v>16</v>
      </c>
      <c r="G81">
        <v>28</v>
      </c>
    </row>
    <row r="82" spans="1:7" x14ac:dyDescent="0.2">
      <c r="A82" s="16" t="s">
        <v>5</v>
      </c>
      <c r="B82">
        <v>8</v>
      </c>
      <c r="C82">
        <v>21</v>
      </c>
      <c r="D82">
        <v>33</v>
      </c>
      <c r="E82">
        <v>30</v>
      </c>
      <c r="F82">
        <v>33</v>
      </c>
      <c r="G82">
        <v>24</v>
      </c>
    </row>
    <row r="83" spans="1:7" x14ac:dyDescent="0.2">
      <c r="A83" s="16" t="s">
        <v>5</v>
      </c>
      <c r="B83">
        <v>8</v>
      </c>
      <c r="C83">
        <v>34</v>
      </c>
      <c r="D83">
        <v>35</v>
      </c>
      <c r="E83">
        <v>14</v>
      </c>
      <c r="F83">
        <v>19</v>
      </c>
      <c r="G83">
        <v>20</v>
      </c>
    </row>
    <row r="84" spans="1:7" x14ac:dyDescent="0.2">
      <c r="A84" s="16" t="s">
        <v>5</v>
      </c>
      <c r="B84">
        <v>11</v>
      </c>
      <c r="C84">
        <v>18</v>
      </c>
      <c r="D84">
        <v>21</v>
      </c>
      <c r="E84">
        <v>38</v>
      </c>
      <c r="F84">
        <v>28</v>
      </c>
      <c r="G84">
        <v>43</v>
      </c>
    </row>
    <row r="85" spans="1:7" x14ac:dyDescent="0.2">
      <c r="A85" s="16" t="s">
        <v>5</v>
      </c>
      <c r="B85">
        <v>7</v>
      </c>
      <c r="C85">
        <v>11</v>
      </c>
      <c r="D85">
        <v>34</v>
      </c>
      <c r="E85">
        <v>32</v>
      </c>
      <c r="F85">
        <v>19</v>
      </c>
      <c r="G85">
        <v>24</v>
      </c>
    </row>
    <row r="86" spans="1:7" x14ac:dyDescent="0.2">
      <c r="A86" s="16" t="s">
        <v>5</v>
      </c>
      <c r="B86">
        <v>11</v>
      </c>
      <c r="C86">
        <v>451</v>
      </c>
      <c r="D86">
        <v>34</v>
      </c>
      <c r="E86">
        <v>69</v>
      </c>
      <c r="F86">
        <v>20</v>
      </c>
      <c r="G86">
        <v>63</v>
      </c>
    </row>
    <row r="87" spans="1:7" x14ac:dyDescent="0.2">
      <c r="A87" s="16" t="s">
        <v>5</v>
      </c>
      <c r="B87">
        <v>9</v>
      </c>
      <c r="C87">
        <v>23</v>
      </c>
      <c r="D87">
        <v>79</v>
      </c>
      <c r="E87">
        <v>26</v>
      </c>
      <c r="F87">
        <v>31</v>
      </c>
      <c r="G87">
        <v>35</v>
      </c>
    </row>
    <row r="88" spans="1:7" x14ac:dyDescent="0.2">
      <c r="A88" s="16" t="s">
        <v>5</v>
      </c>
      <c r="B88">
        <v>12</v>
      </c>
      <c r="C88">
        <v>33</v>
      </c>
      <c r="D88">
        <v>42</v>
      </c>
      <c r="E88">
        <v>100</v>
      </c>
      <c r="F88">
        <v>42</v>
      </c>
      <c r="G88">
        <v>42</v>
      </c>
    </row>
    <row r="89" spans="1:7" x14ac:dyDescent="0.2">
      <c r="A89" s="16" t="s">
        <v>5</v>
      </c>
      <c r="B89">
        <v>12</v>
      </c>
      <c r="C89">
        <v>17</v>
      </c>
      <c r="D89">
        <v>63</v>
      </c>
      <c r="E89">
        <v>40</v>
      </c>
      <c r="F89">
        <v>40</v>
      </c>
      <c r="G89">
        <v>27</v>
      </c>
    </row>
    <row r="90" spans="1:7" x14ac:dyDescent="0.2">
      <c r="A90" s="16" t="s">
        <v>5</v>
      </c>
      <c r="B90">
        <v>17</v>
      </c>
      <c r="C90">
        <v>19</v>
      </c>
      <c r="D90">
        <v>49</v>
      </c>
      <c r="E90">
        <v>40</v>
      </c>
      <c r="F90">
        <v>23</v>
      </c>
      <c r="G90">
        <v>54</v>
      </c>
    </row>
    <row r="91" spans="1:7" x14ac:dyDescent="0.2">
      <c r="A91" s="16" t="s">
        <v>5</v>
      </c>
      <c r="B91">
        <v>2</v>
      </c>
      <c r="C91">
        <v>14</v>
      </c>
      <c r="D91">
        <v>11</v>
      </c>
      <c r="E91">
        <v>8</v>
      </c>
      <c r="F91">
        <v>2</v>
      </c>
      <c r="G91">
        <v>16</v>
      </c>
    </row>
    <row r="92" spans="1:7" x14ac:dyDescent="0.2">
      <c r="A92" s="16" t="s">
        <v>5</v>
      </c>
      <c r="B92">
        <v>8</v>
      </c>
      <c r="C92">
        <v>20</v>
      </c>
      <c r="D92">
        <v>32</v>
      </c>
      <c r="E92">
        <v>27</v>
      </c>
      <c r="F92">
        <v>26</v>
      </c>
      <c r="G92">
        <v>46</v>
      </c>
    </row>
    <row r="93" spans="1:7" x14ac:dyDescent="0.2">
      <c r="A93" s="16" t="s">
        <v>6</v>
      </c>
      <c r="B93">
        <v>8</v>
      </c>
      <c r="C93">
        <v>22</v>
      </c>
      <c r="D93">
        <v>17</v>
      </c>
      <c r="E93">
        <v>43</v>
      </c>
      <c r="F93">
        <v>15</v>
      </c>
      <c r="G93">
        <v>26</v>
      </c>
    </row>
    <row r="94" spans="1:7" x14ac:dyDescent="0.2">
      <c r="A94" s="16" t="s">
        <v>6</v>
      </c>
      <c r="B94">
        <v>8</v>
      </c>
      <c r="C94">
        <v>12</v>
      </c>
      <c r="D94">
        <v>27</v>
      </c>
      <c r="E94">
        <v>24</v>
      </c>
      <c r="F94">
        <v>46</v>
      </c>
      <c r="G94">
        <v>13</v>
      </c>
    </row>
    <row r="95" spans="1:7" x14ac:dyDescent="0.2">
      <c r="A95" s="16" t="s">
        <v>6</v>
      </c>
      <c r="B95">
        <v>13</v>
      </c>
      <c r="C95">
        <v>19</v>
      </c>
      <c r="D95">
        <v>50</v>
      </c>
      <c r="E95">
        <v>40</v>
      </c>
      <c r="F95">
        <v>22</v>
      </c>
      <c r="G95">
        <v>24</v>
      </c>
    </row>
    <row r="96" spans="1:7" x14ac:dyDescent="0.2">
      <c r="A96" s="16" t="s">
        <v>6</v>
      </c>
      <c r="B96">
        <v>8</v>
      </c>
      <c r="C96">
        <v>16</v>
      </c>
      <c r="D96">
        <v>36</v>
      </c>
      <c r="E96">
        <v>23</v>
      </c>
      <c r="F96">
        <v>9</v>
      </c>
      <c r="G96">
        <v>29</v>
      </c>
    </row>
    <row r="97" spans="1:7" x14ac:dyDescent="0.2">
      <c r="A97" s="16" t="s">
        <v>6</v>
      </c>
      <c r="B97">
        <v>8</v>
      </c>
      <c r="C97">
        <v>21</v>
      </c>
      <c r="D97">
        <v>47</v>
      </c>
      <c r="E97">
        <v>50</v>
      </c>
      <c r="F97">
        <v>25</v>
      </c>
      <c r="G97">
        <v>57</v>
      </c>
    </row>
    <row r="98" spans="1:7" x14ac:dyDescent="0.2">
      <c r="A98" s="16" t="s">
        <v>6</v>
      </c>
      <c r="B98">
        <v>9</v>
      </c>
      <c r="C98">
        <v>7</v>
      </c>
      <c r="D98">
        <v>20</v>
      </c>
      <c r="E98">
        <v>48</v>
      </c>
      <c r="F98">
        <v>6</v>
      </c>
      <c r="G98">
        <v>16</v>
      </c>
    </row>
    <row r="99" spans="1:7" x14ac:dyDescent="0.2">
      <c r="A99" s="16" t="s">
        <v>6</v>
      </c>
      <c r="B99">
        <v>8</v>
      </c>
      <c r="C99">
        <v>18</v>
      </c>
      <c r="D99">
        <v>36</v>
      </c>
      <c r="E99">
        <v>32</v>
      </c>
      <c r="F99">
        <v>10</v>
      </c>
      <c r="G99">
        <v>13</v>
      </c>
    </row>
    <row r="100" spans="1:7" x14ac:dyDescent="0.2">
      <c r="A100" s="16" t="s">
        <v>6</v>
      </c>
      <c r="B100">
        <v>8</v>
      </c>
      <c r="C100">
        <v>24</v>
      </c>
      <c r="D100">
        <v>57</v>
      </c>
      <c r="E100">
        <v>18</v>
      </c>
      <c r="F100">
        <v>29</v>
      </c>
      <c r="G100">
        <v>16</v>
      </c>
    </row>
    <row r="101" spans="1:7" x14ac:dyDescent="0.2">
      <c r="A101" s="16" t="s">
        <v>6</v>
      </c>
      <c r="B101">
        <v>10</v>
      </c>
      <c r="C101">
        <v>11</v>
      </c>
      <c r="D101">
        <v>18</v>
      </c>
      <c r="E101">
        <v>322</v>
      </c>
      <c r="F101">
        <v>21</v>
      </c>
      <c r="G101">
        <v>39</v>
      </c>
    </row>
    <row r="102" spans="1:7" x14ac:dyDescent="0.2">
      <c r="A102" s="16" t="s">
        <v>6</v>
      </c>
      <c r="B102">
        <v>6</v>
      </c>
      <c r="C102">
        <v>18</v>
      </c>
      <c r="D102">
        <v>28</v>
      </c>
      <c r="E102">
        <v>39</v>
      </c>
      <c r="F102">
        <v>27</v>
      </c>
      <c r="G102">
        <v>37</v>
      </c>
    </row>
    <row r="103" spans="1:7" x14ac:dyDescent="0.2">
      <c r="A103" s="16" t="s">
        <v>6</v>
      </c>
      <c r="B103">
        <v>10</v>
      </c>
      <c r="C103">
        <v>24</v>
      </c>
      <c r="D103">
        <v>19</v>
      </c>
      <c r="E103">
        <v>51</v>
      </c>
      <c r="F103">
        <v>14</v>
      </c>
      <c r="G103">
        <v>38</v>
      </c>
    </row>
    <row r="104" spans="1:7" x14ac:dyDescent="0.2">
      <c r="A104" s="16" t="s">
        <v>6</v>
      </c>
      <c r="B104">
        <v>11</v>
      </c>
      <c r="C104">
        <v>33</v>
      </c>
      <c r="D104">
        <v>67</v>
      </c>
      <c r="E104">
        <v>16</v>
      </c>
      <c r="F104">
        <v>17</v>
      </c>
      <c r="G104">
        <v>43</v>
      </c>
    </row>
    <row r="105" spans="1:7" x14ac:dyDescent="0.2">
      <c r="A105" s="16" t="s">
        <v>6</v>
      </c>
      <c r="B105">
        <v>10</v>
      </c>
      <c r="C105">
        <v>12</v>
      </c>
      <c r="D105">
        <v>49</v>
      </c>
      <c r="E105">
        <v>57</v>
      </c>
      <c r="F105">
        <v>42</v>
      </c>
      <c r="G105">
        <v>17</v>
      </c>
    </row>
    <row r="106" spans="1:7" x14ac:dyDescent="0.2">
      <c r="A106" s="16" t="s">
        <v>6</v>
      </c>
      <c r="B106">
        <v>6</v>
      </c>
      <c r="C106">
        <v>19</v>
      </c>
      <c r="D106">
        <v>33</v>
      </c>
      <c r="E106">
        <v>26</v>
      </c>
      <c r="F106">
        <v>17</v>
      </c>
      <c r="G106">
        <v>9</v>
      </c>
    </row>
    <row r="107" spans="1:7" x14ac:dyDescent="0.2">
      <c r="A107" s="16" t="s">
        <v>6</v>
      </c>
      <c r="B107">
        <v>10</v>
      </c>
      <c r="C107">
        <v>23</v>
      </c>
      <c r="D107">
        <v>10</v>
      </c>
      <c r="E107">
        <v>37</v>
      </c>
      <c r="F107">
        <v>33</v>
      </c>
      <c r="G107">
        <v>41</v>
      </c>
    </row>
    <row r="108" spans="1:7" x14ac:dyDescent="0.2">
      <c r="A108" s="16" t="s">
        <v>6</v>
      </c>
      <c r="B108">
        <v>7</v>
      </c>
      <c r="C108">
        <v>16</v>
      </c>
      <c r="D108">
        <v>45</v>
      </c>
      <c r="E108">
        <v>14</v>
      </c>
      <c r="F108">
        <v>18</v>
      </c>
      <c r="G108">
        <v>27</v>
      </c>
    </row>
    <row r="109" spans="1:7" x14ac:dyDescent="0.2">
      <c r="A109" s="16" t="s">
        <v>6</v>
      </c>
      <c r="B109">
        <v>7</v>
      </c>
      <c r="C109">
        <v>18</v>
      </c>
      <c r="D109">
        <v>23</v>
      </c>
      <c r="E109">
        <v>44</v>
      </c>
      <c r="F109">
        <v>16</v>
      </c>
      <c r="G109">
        <v>51</v>
      </c>
    </row>
    <row r="110" spans="1:7" x14ac:dyDescent="0.2">
      <c r="A110" s="16" t="s">
        <v>6</v>
      </c>
      <c r="B110">
        <v>6</v>
      </c>
      <c r="C110">
        <v>15</v>
      </c>
      <c r="D110">
        <v>29</v>
      </c>
      <c r="E110">
        <v>46</v>
      </c>
      <c r="F110">
        <v>23</v>
      </c>
      <c r="G110">
        <v>36</v>
      </c>
    </row>
    <row r="111" spans="1:7" x14ac:dyDescent="0.2">
      <c r="A111" s="16" t="s">
        <v>6</v>
      </c>
      <c r="B111">
        <v>15</v>
      </c>
      <c r="C111">
        <v>13</v>
      </c>
      <c r="D111">
        <v>35</v>
      </c>
      <c r="E111">
        <v>44</v>
      </c>
      <c r="F111">
        <v>34</v>
      </c>
      <c r="G111">
        <v>28</v>
      </c>
    </row>
    <row r="112" spans="1:7" x14ac:dyDescent="0.2">
      <c r="A112" s="16" t="s">
        <v>6</v>
      </c>
      <c r="B112">
        <v>9</v>
      </c>
      <c r="C112">
        <v>16</v>
      </c>
      <c r="D112">
        <v>57</v>
      </c>
      <c r="E112">
        <v>39</v>
      </c>
      <c r="F112">
        <v>18</v>
      </c>
      <c r="G112">
        <v>38</v>
      </c>
    </row>
    <row r="113" spans="1:7" x14ac:dyDescent="0.2">
      <c r="A113" s="16" t="s">
        <v>6</v>
      </c>
      <c r="B113">
        <v>8</v>
      </c>
      <c r="C113">
        <v>13</v>
      </c>
      <c r="D113">
        <v>19</v>
      </c>
      <c r="E113">
        <v>44</v>
      </c>
      <c r="F113">
        <v>28</v>
      </c>
      <c r="G113">
        <v>23</v>
      </c>
    </row>
    <row r="114" spans="1:7" x14ac:dyDescent="0.2">
      <c r="A114" s="16" t="s">
        <v>6</v>
      </c>
      <c r="B114">
        <v>9</v>
      </c>
      <c r="C114">
        <v>20</v>
      </c>
      <c r="D114">
        <v>49</v>
      </c>
      <c r="E114">
        <v>41</v>
      </c>
      <c r="F114">
        <v>21</v>
      </c>
      <c r="G114">
        <v>27</v>
      </c>
    </row>
    <row r="115" spans="1:7" x14ac:dyDescent="0.2">
      <c r="A115" s="16" t="s">
        <v>6</v>
      </c>
      <c r="B115">
        <v>9</v>
      </c>
      <c r="C115">
        <v>34</v>
      </c>
      <c r="D115">
        <v>25</v>
      </c>
      <c r="E115">
        <v>340</v>
      </c>
      <c r="F115">
        <v>34</v>
      </c>
      <c r="G115">
        <v>45</v>
      </c>
    </row>
    <row r="116" spans="1:7" x14ac:dyDescent="0.2">
      <c r="A116" s="16" t="s">
        <v>6</v>
      </c>
      <c r="B116">
        <v>10</v>
      </c>
      <c r="C116">
        <v>25</v>
      </c>
      <c r="D116">
        <v>31</v>
      </c>
      <c r="E116">
        <v>99</v>
      </c>
      <c r="F116">
        <v>26</v>
      </c>
      <c r="G116">
        <v>20</v>
      </c>
    </row>
    <row r="117" spans="1:7" x14ac:dyDescent="0.2">
      <c r="A117" s="16" t="s">
        <v>6</v>
      </c>
      <c r="B117">
        <v>257</v>
      </c>
      <c r="C117">
        <v>11</v>
      </c>
      <c r="D117">
        <v>35</v>
      </c>
      <c r="E117">
        <v>45</v>
      </c>
      <c r="F117">
        <v>25</v>
      </c>
      <c r="G117">
        <v>26</v>
      </c>
    </row>
    <row r="118" spans="1:7" x14ac:dyDescent="0.2">
      <c r="A118" s="16" t="s">
        <v>6</v>
      </c>
      <c r="B118">
        <v>9</v>
      </c>
      <c r="C118">
        <v>22</v>
      </c>
      <c r="D118">
        <v>29</v>
      </c>
      <c r="E118">
        <v>29</v>
      </c>
      <c r="F118">
        <v>9</v>
      </c>
      <c r="G118">
        <v>48</v>
      </c>
    </row>
    <row r="119" spans="1:7" x14ac:dyDescent="0.2">
      <c r="A119" s="16" t="s">
        <v>6</v>
      </c>
      <c r="B119">
        <v>11</v>
      </c>
      <c r="C119">
        <v>19</v>
      </c>
      <c r="D119">
        <v>45</v>
      </c>
      <c r="E119">
        <v>20</v>
      </c>
      <c r="F119">
        <v>41</v>
      </c>
      <c r="G119">
        <v>35</v>
      </c>
    </row>
    <row r="120" spans="1:7" x14ac:dyDescent="0.2">
      <c r="A120" s="16" t="s">
        <v>6</v>
      </c>
      <c r="B120">
        <v>9</v>
      </c>
      <c r="C120">
        <v>22</v>
      </c>
      <c r="D120">
        <v>33</v>
      </c>
      <c r="E120">
        <v>29</v>
      </c>
      <c r="F120">
        <v>10</v>
      </c>
      <c r="G120">
        <v>24</v>
      </c>
    </row>
    <row r="121" spans="1:7" x14ac:dyDescent="0.2">
      <c r="A121" s="16" t="s">
        <v>6</v>
      </c>
      <c r="B121">
        <v>12</v>
      </c>
      <c r="C121">
        <v>23</v>
      </c>
      <c r="D121">
        <v>35</v>
      </c>
      <c r="E121">
        <v>38</v>
      </c>
      <c r="F121">
        <v>17</v>
      </c>
      <c r="G121">
        <v>34</v>
      </c>
    </row>
    <row r="122" spans="1:7" x14ac:dyDescent="0.2">
      <c r="A122" s="16" t="s">
        <v>6</v>
      </c>
      <c r="B122">
        <v>9</v>
      </c>
      <c r="C122">
        <v>27</v>
      </c>
      <c r="D122">
        <v>53</v>
      </c>
      <c r="E122">
        <v>43</v>
      </c>
      <c r="F122">
        <v>22</v>
      </c>
      <c r="G122">
        <v>31</v>
      </c>
    </row>
    <row r="123" spans="1:7" x14ac:dyDescent="0.2">
      <c r="A123" s="16" t="s">
        <v>63</v>
      </c>
      <c r="B123">
        <v>413</v>
      </c>
      <c r="C123">
        <v>54</v>
      </c>
      <c r="D123">
        <v>47</v>
      </c>
      <c r="E123">
        <v>107</v>
      </c>
      <c r="F123">
        <v>27</v>
      </c>
      <c r="G123">
        <v>142</v>
      </c>
    </row>
    <row r="124" spans="1:7" x14ac:dyDescent="0.2">
      <c r="A124" s="16" t="s">
        <v>63</v>
      </c>
      <c r="B124">
        <v>18</v>
      </c>
      <c r="C124">
        <v>99</v>
      </c>
      <c r="D124">
        <v>100</v>
      </c>
      <c r="E124">
        <v>76</v>
      </c>
      <c r="F124">
        <v>53</v>
      </c>
      <c r="G124">
        <v>61</v>
      </c>
    </row>
    <row r="125" spans="1:7" x14ac:dyDescent="0.2">
      <c r="A125" s="16" t="s">
        <v>63</v>
      </c>
      <c r="B125">
        <v>17</v>
      </c>
      <c r="C125">
        <v>46</v>
      </c>
      <c r="D125">
        <v>135</v>
      </c>
      <c r="E125">
        <v>622</v>
      </c>
      <c r="F125">
        <v>65</v>
      </c>
      <c r="G125">
        <v>64</v>
      </c>
    </row>
    <row r="126" spans="1:7" x14ac:dyDescent="0.2">
      <c r="A126" s="16" t="s">
        <v>63</v>
      </c>
      <c r="B126">
        <v>423</v>
      </c>
      <c r="C126">
        <v>1452</v>
      </c>
      <c r="D126">
        <v>55</v>
      </c>
      <c r="E126">
        <v>85</v>
      </c>
      <c r="F126">
        <v>136</v>
      </c>
      <c r="G126">
        <v>84</v>
      </c>
    </row>
    <row r="127" spans="1:7" x14ac:dyDescent="0.2">
      <c r="A127" s="16" t="s">
        <v>63</v>
      </c>
      <c r="B127">
        <v>22</v>
      </c>
      <c r="C127">
        <v>1444</v>
      </c>
      <c r="D127">
        <v>147</v>
      </c>
      <c r="E127">
        <v>520</v>
      </c>
      <c r="F127">
        <v>76</v>
      </c>
      <c r="G127">
        <v>141</v>
      </c>
    </row>
    <row r="128" spans="1:7" x14ac:dyDescent="0.2">
      <c r="A128" s="16" t="s">
        <v>63</v>
      </c>
      <c r="B128">
        <v>17</v>
      </c>
      <c r="C128">
        <v>28</v>
      </c>
      <c r="D128">
        <v>546</v>
      </c>
      <c r="E128">
        <v>187</v>
      </c>
      <c r="F128">
        <v>81</v>
      </c>
      <c r="G128">
        <v>122</v>
      </c>
    </row>
    <row r="129" spans="1:7" x14ac:dyDescent="0.2">
      <c r="A129" s="16" t="s">
        <v>63</v>
      </c>
      <c r="B129">
        <v>16</v>
      </c>
      <c r="C129">
        <v>38</v>
      </c>
      <c r="D129">
        <v>146</v>
      </c>
      <c r="E129">
        <v>163</v>
      </c>
      <c r="F129">
        <v>596</v>
      </c>
      <c r="G129">
        <v>73</v>
      </c>
    </row>
    <row r="130" spans="1:7" x14ac:dyDescent="0.2">
      <c r="A130" s="16" t="s">
        <v>63</v>
      </c>
      <c r="B130">
        <v>17</v>
      </c>
      <c r="C130">
        <v>48</v>
      </c>
      <c r="D130">
        <v>523</v>
      </c>
      <c r="E130">
        <v>92</v>
      </c>
      <c r="F130">
        <v>85</v>
      </c>
      <c r="G130">
        <v>486</v>
      </c>
    </row>
    <row r="131" spans="1:7" x14ac:dyDescent="0.2">
      <c r="A131" s="16" t="s">
        <v>63</v>
      </c>
      <c r="B131">
        <v>14</v>
      </c>
      <c r="C131">
        <v>711</v>
      </c>
      <c r="D131">
        <v>47</v>
      </c>
      <c r="E131">
        <v>543</v>
      </c>
      <c r="F131">
        <v>117</v>
      </c>
      <c r="G131">
        <v>115</v>
      </c>
    </row>
    <row r="132" spans="1:7" x14ac:dyDescent="0.2">
      <c r="A132" s="16" t="s">
        <v>63</v>
      </c>
      <c r="B132">
        <v>12</v>
      </c>
      <c r="C132">
        <v>816</v>
      </c>
      <c r="D132">
        <v>61</v>
      </c>
      <c r="E132">
        <v>586</v>
      </c>
      <c r="F132">
        <v>54</v>
      </c>
      <c r="G132">
        <v>39</v>
      </c>
    </row>
    <row r="133" spans="1:7" x14ac:dyDescent="0.2">
      <c r="A133" s="16" t="s">
        <v>63</v>
      </c>
      <c r="B133">
        <v>19</v>
      </c>
      <c r="C133">
        <v>42</v>
      </c>
      <c r="D133">
        <v>77</v>
      </c>
      <c r="E133">
        <v>186</v>
      </c>
      <c r="F133">
        <v>61</v>
      </c>
      <c r="G133">
        <v>68</v>
      </c>
    </row>
    <row r="134" spans="1:7" x14ac:dyDescent="0.2">
      <c r="A134" s="16" t="s">
        <v>63</v>
      </c>
      <c r="B134">
        <v>20</v>
      </c>
      <c r="C134">
        <v>85</v>
      </c>
      <c r="D134">
        <v>106</v>
      </c>
      <c r="E134">
        <v>172</v>
      </c>
      <c r="F134">
        <v>57</v>
      </c>
      <c r="G134">
        <v>1022</v>
      </c>
    </row>
    <row r="135" spans="1:7" x14ac:dyDescent="0.2">
      <c r="A135" s="16" t="s">
        <v>63</v>
      </c>
      <c r="B135">
        <v>17</v>
      </c>
      <c r="C135">
        <v>20</v>
      </c>
      <c r="D135">
        <v>140</v>
      </c>
      <c r="E135">
        <v>45</v>
      </c>
      <c r="F135">
        <v>58</v>
      </c>
      <c r="G135">
        <v>61</v>
      </c>
    </row>
    <row r="136" spans="1:7" x14ac:dyDescent="0.2">
      <c r="A136" s="16" t="s">
        <v>63</v>
      </c>
      <c r="B136">
        <v>17</v>
      </c>
      <c r="C136">
        <v>37</v>
      </c>
      <c r="D136">
        <v>89</v>
      </c>
      <c r="E136">
        <v>137</v>
      </c>
      <c r="F136">
        <v>59</v>
      </c>
      <c r="G136">
        <v>38</v>
      </c>
    </row>
    <row r="137" spans="1:7" x14ac:dyDescent="0.2">
      <c r="A137" s="16" t="s">
        <v>63</v>
      </c>
      <c r="B137">
        <v>18</v>
      </c>
      <c r="C137">
        <v>1533</v>
      </c>
      <c r="D137">
        <v>112</v>
      </c>
      <c r="E137">
        <v>508</v>
      </c>
      <c r="F137">
        <v>63</v>
      </c>
      <c r="G137">
        <v>63</v>
      </c>
    </row>
    <row r="138" spans="1:7" x14ac:dyDescent="0.2">
      <c r="A138" s="16" t="s">
        <v>63</v>
      </c>
      <c r="B138">
        <v>421</v>
      </c>
      <c r="C138">
        <v>36</v>
      </c>
      <c r="D138">
        <v>95</v>
      </c>
      <c r="E138">
        <v>551</v>
      </c>
      <c r="F138">
        <v>51</v>
      </c>
      <c r="G138">
        <v>75</v>
      </c>
    </row>
    <row r="139" spans="1:7" x14ac:dyDescent="0.2">
      <c r="A139" s="16" t="s">
        <v>63</v>
      </c>
      <c r="B139">
        <v>19</v>
      </c>
      <c r="C139">
        <v>49</v>
      </c>
      <c r="D139">
        <v>49</v>
      </c>
      <c r="E139">
        <v>84</v>
      </c>
      <c r="F139">
        <v>72</v>
      </c>
      <c r="G139">
        <v>119</v>
      </c>
    </row>
    <row r="140" spans="1:7" x14ac:dyDescent="0.2">
      <c r="A140" s="16" t="s">
        <v>63</v>
      </c>
      <c r="B140">
        <v>12</v>
      </c>
      <c r="C140">
        <v>42</v>
      </c>
      <c r="D140">
        <v>72</v>
      </c>
      <c r="E140">
        <v>554</v>
      </c>
      <c r="F140">
        <v>528</v>
      </c>
      <c r="G140">
        <v>1106</v>
      </c>
    </row>
    <row r="141" spans="1:7" x14ac:dyDescent="0.2">
      <c r="A141" s="16" t="s">
        <v>63</v>
      </c>
      <c r="B141">
        <v>790</v>
      </c>
      <c r="C141">
        <v>175</v>
      </c>
      <c r="D141">
        <v>41</v>
      </c>
      <c r="E141">
        <v>575</v>
      </c>
      <c r="F141">
        <v>79</v>
      </c>
      <c r="G141">
        <v>559</v>
      </c>
    </row>
    <row r="142" spans="1:7" x14ac:dyDescent="0.2">
      <c r="A142" s="16" t="s">
        <v>63</v>
      </c>
      <c r="B142">
        <v>406</v>
      </c>
      <c r="C142">
        <v>22</v>
      </c>
      <c r="D142">
        <v>111</v>
      </c>
      <c r="E142">
        <v>62</v>
      </c>
      <c r="F142">
        <v>43</v>
      </c>
      <c r="G142">
        <v>50</v>
      </c>
    </row>
    <row r="143" spans="1:7" x14ac:dyDescent="0.2">
      <c r="A143" s="16" t="s">
        <v>63</v>
      </c>
      <c r="B143">
        <v>800</v>
      </c>
      <c r="C143">
        <v>36</v>
      </c>
      <c r="D143">
        <v>181</v>
      </c>
      <c r="E143">
        <v>168</v>
      </c>
      <c r="F143">
        <v>681</v>
      </c>
      <c r="G143">
        <v>1092</v>
      </c>
    </row>
    <row r="144" spans="1:7" x14ac:dyDescent="0.2">
      <c r="A144" s="16" t="s">
        <v>63</v>
      </c>
      <c r="B144">
        <v>409</v>
      </c>
      <c r="C144">
        <v>31</v>
      </c>
      <c r="D144">
        <v>97</v>
      </c>
      <c r="E144">
        <v>163</v>
      </c>
      <c r="F144">
        <v>59</v>
      </c>
      <c r="G144">
        <v>86</v>
      </c>
    </row>
    <row r="145" spans="1:7" x14ac:dyDescent="0.2">
      <c r="A145" s="16" t="s">
        <v>63</v>
      </c>
      <c r="B145">
        <v>31</v>
      </c>
      <c r="C145">
        <v>64</v>
      </c>
      <c r="D145">
        <v>101</v>
      </c>
      <c r="E145">
        <v>105</v>
      </c>
      <c r="F145">
        <v>93</v>
      </c>
      <c r="G145">
        <v>65</v>
      </c>
    </row>
    <row r="146" spans="1:7" x14ac:dyDescent="0.2">
      <c r="A146" s="16" t="s">
        <v>63</v>
      </c>
      <c r="B146">
        <v>10</v>
      </c>
      <c r="C146">
        <v>761</v>
      </c>
      <c r="D146">
        <v>81</v>
      </c>
      <c r="E146">
        <v>54</v>
      </c>
      <c r="F146">
        <v>35</v>
      </c>
      <c r="G146">
        <v>120</v>
      </c>
    </row>
    <row r="147" spans="1:7" x14ac:dyDescent="0.2">
      <c r="A147" s="16" t="s">
        <v>63</v>
      </c>
      <c r="B147">
        <v>14</v>
      </c>
      <c r="C147">
        <v>32</v>
      </c>
      <c r="D147">
        <v>56</v>
      </c>
      <c r="E147">
        <v>71</v>
      </c>
      <c r="F147">
        <v>133</v>
      </c>
      <c r="G147">
        <v>100</v>
      </c>
    </row>
    <row r="148" spans="1:7" x14ac:dyDescent="0.2">
      <c r="A148" s="16" t="s">
        <v>63</v>
      </c>
      <c r="B148">
        <v>806</v>
      </c>
      <c r="C148">
        <v>27</v>
      </c>
      <c r="D148">
        <v>79</v>
      </c>
      <c r="E148">
        <v>67</v>
      </c>
      <c r="F148">
        <v>24</v>
      </c>
      <c r="G148">
        <v>87</v>
      </c>
    </row>
    <row r="149" spans="1:7" x14ac:dyDescent="0.2">
      <c r="A149" s="16" t="s">
        <v>63</v>
      </c>
      <c r="B149">
        <v>12</v>
      </c>
      <c r="C149">
        <v>52</v>
      </c>
      <c r="D149">
        <v>54</v>
      </c>
      <c r="E149">
        <v>132</v>
      </c>
      <c r="F149">
        <v>60</v>
      </c>
      <c r="G149">
        <v>51</v>
      </c>
    </row>
    <row r="150" spans="1:7" x14ac:dyDescent="0.2">
      <c r="A150" s="16" t="s">
        <v>63</v>
      </c>
      <c r="B150">
        <v>15</v>
      </c>
      <c r="C150">
        <v>797</v>
      </c>
      <c r="D150">
        <v>133</v>
      </c>
      <c r="E150">
        <v>69</v>
      </c>
      <c r="F150">
        <v>68</v>
      </c>
      <c r="G150">
        <v>82</v>
      </c>
    </row>
    <row r="151" spans="1:7" x14ac:dyDescent="0.2">
      <c r="A151" s="16" t="s">
        <v>63</v>
      </c>
      <c r="B151">
        <v>15</v>
      </c>
      <c r="C151">
        <v>32</v>
      </c>
      <c r="D151">
        <v>98</v>
      </c>
      <c r="E151">
        <v>1484</v>
      </c>
      <c r="F151">
        <v>41</v>
      </c>
      <c r="G151">
        <v>1049</v>
      </c>
    </row>
    <row r="152" spans="1:7" x14ac:dyDescent="0.2">
      <c r="A152" s="16" t="s">
        <v>63</v>
      </c>
      <c r="B152">
        <v>823</v>
      </c>
      <c r="C152">
        <v>63</v>
      </c>
      <c r="D152">
        <v>593</v>
      </c>
      <c r="E152">
        <v>618</v>
      </c>
      <c r="F152">
        <v>162</v>
      </c>
      <c r="G152">
        <v>93</v>
      </c>
    </row>
    <row r="153" spans="1:7" x14ac:dyDescent="0.2">
      <c r="A153" s="16" t="s">
        <v>9</v>
      </c>
      <c r="B153">
        <v>13</v>
      </c>
      <c r="C153">
        <v>46</v>
      </c>
      <c r="D153">
        <v>62</v>
      </c>
      <c r="E153">
        <v>129</v>
      </c>
      <c r="F153">
        <v>62</v>
      </c>
      <c r="G153">
        <v>124</v>
      </c>
    </row>
    <row r="154" spans="1:7" x14ac:dyDescent="0.2">
      <c r="A154" s="16" t="s">
        <v>9</v>
      </c>
      <c r="B154">
        <v>20</v>
      </c>
      <c r="C154">
        <v>83</v>
      </c>
      <c r="D154">
        <v>109</v>
      </c>
      <c r="E154">
        <v>89</v>
      </c>
      <c r="F154">
        <v>71</v>
      </c>
      <c r="G154">
        <v>138</v>
      </c>
    </row>
    <row r="155" spans="1:7" x14ac:dyDescent="0.2">
      <c r="A155" s="16" t="s">
        <v>9</v>
      </c>
      <c r="B155">
        <v>12</v>
      </c>
      <c r="C155">
        <v>49</v>
      </c>
      <c r="D155">
        <v>96</v>
      </c>
      <c r="E155">
        <v>64</v>
      </c>
      <c r="F155">
        <v>40</v>
      </c>
      <c r="G155">
        <v>92</v>
      </c>
    </row>
    <row r="156" spans="1:7" x14ac:dyDescent="0.2">
      <c r="A156" s="16" t="s">
        <v>9</v>
      </c>
      <c r="B156">
        <v>15</v>
      </c>
      <c r="C156">
        <v>56</v>
      </c>
      <c r="D156">
        <v>136</v>
      </c>
      <c r="E156">
        <v>108</v>
      </c>
      <c r="F156">
        <v>49</v>
      </c>
      <c r="G156">
        <v>81</v>
      </c>
    </row>
    <row r="157" spans="1:7" x14ac:dyDescent="0.2">
      <c r="A157" s="16" t="s">
        <v>9</v>
      </c>
      <c r="B157">
        <v>12</v>
      </c>
      <c r="C157">
        <v>50</v>
      </c>
      <c r="D157">
        <v>64</v>
      </c>
      <c r="E157">
        <v>136</v>
      </c>
      <c r="F157">
        <v>71</v>
      </c>
      <c r="G157">
        <v>86</v>
      </c>
    </row>
    <row r="158" spans="1:7" x14ac:dyDescent="0.2">
      <c r="A158" s="16" t="s">
        <v>9</v>
      </c>
      <c r="B158">
        <v>14</v>
      </c>
      <c r="C158">
        <v>42</v>
      </c>
      <c r="D158">
        <v>54</v>
      </c>
      <c r="E158">
        <v>113</v>
      </c>
      <c r="F158">
        <v>56</v>
      </c>
      <c r="G158">
        <v>106</v>
      </c>
    </row>
    <row r="159" spans="1:7" x14ac:dyDescent="0.2">
      <c r="A159" s="16" t="s">
        <v>9</v>
      </c>
      <c r="B159">
        <v>21</v>
      </c>
      <c r="C159">
        <v>68</v>
      </c>
      <c r="D159">
        <v>157</v>
      </c>
      <c r="E159">
        <v>156</v>
      </c>
      <c r="F159">
        <v>104</v>
      </c>
      <c r="G159">
        <v>200</v>
      </c>
    </row>
    <row r="160" spans="1:7" x14ac:dyDescent="0.2">
      <c r="A160" s="16" t="s">
        <v>9</v>
      </c>
      <c r="B160">
        <v>412</v>
      </c>
      <c r="C160">
        <v>743</v>
      </c>
      <c r="D160">
        <v>133</v>
      </c>
      <c r="E160">
        <v>94</v>
      </c>
      <c r="F160">
        <v>72</v>
      </c>
      <c r="G160">
        <v>134</v>
      </c>
    </row>
    <row r="161" spans="1:7" x14ac:dyDescent="0.2">
      <c r="A161" s="16" t="s">
        <v>9</v>
      </c>
      <c r="B161">
        <v>26</v>
      </c>
      <c r="C161">
        <v>41</v>
      </c>
      <c r="D161">
        <v>89</v>
      </c>
      <c r="E161">
        <v>199</v>
      </c>
      <c r="F161">
        <v>55</v>
      </c>
      <c r="G161">
        <v>611</v>
      </c>
    </row>
    <row r="162" spans="1:7" x14ac:dyDescent="0.2">
      <c r="A162" s="16" t="s">
        <v>9</v>
      </c>
      <c r="B162">
        <v>21</v>
      </c>
      <c r="C162">
        <v>44</v>
      </c>
      <c r="D162">
        <v>99</v>
      </c>
      <c r="E162">
        <v>116</v>
      </c>
      <c r="F162">
        <v>55</v>
      </c>
      <c r="G162">
        <v>43</v>
      </c>
    </row>
    <row r="163" spans="1:7" x14ac:dyDescent="0.2">
      <c r="A163" s="16" t="s">
        <v>9</v>
      </c>
      <c r="B163">
        <v>394</v>
      </c>
      <c r="C163">
        <v>79</v>
      </c>
      <c r="D163">
        <v>135</v>
      </c>
      <c r="E163">
        <v>257</v>
      </c>
      <c r="F163">
        <v>91</v>
      </c>
      <c r="G163">
        <v>698</v>
      </c>
    </row>
    <row r="164" spans="1:7" x14ac:dyDescent="0.2">
      <c r="A164" s="16" t="s">
        <v>9</v>
      </c>
      <c r="B164">
        <v>22</v>
      </c>
      <c r="C164">
        <v>51</v>
      </c>
      <c r="D164">
        <v>125</v>
      </c>
      <c r="E164">
        <v>295</v>
      </c>
      <c r="F164">
        <v>458</v>
      </c>
      <c r="G164">
        <v>85</v>
      </c>
    </row>
    <row r="165" spans="1:7" x14ac:dyDescent="0.2">
      <c r="A165" s="16" t="s">
        <v>9</v>
      </c>
      <c r="B165">
        <v>30</v>
      </c>
      <c r="C165">
        <v>66</v>
      </c>
      <c r="D165">
        <v>88</v>
      </c>
      <c r="E165">
        <v>94</v>
      </c>
      <c r="F165">
        <v>101</v>
      </c>
      <c r="G165">
        <v>120</v>
      </c>
    </row>
    <row r="166" spans="1:7" x14ac:dyDescent="0.2">
      <c r="A166" s="16" t="s">
        <v>9</v>
      </c>
      <c r="B166">
        <v>24</v>
      </c>
      <c r="C166">
        <v>39</v>
      </c>
      <c r="D166">
        <v>93</v>
      </c>
      <c r="E166">
        <v>49</v>
      </c>
      <c r="F166">
        <v>85</v>
      </c>
      <c r="G166">
        <v>36</v>
      </c>
    </row>
    <row r="167" spans="1:7" x14ac:dyDescent="0.2">
      <c r="A167" s="16" t="s">
        <v>9</v>
      </c>
      <c r="B167">
        <v>17</v>
      </c>
      <c r="C167">
        <v>167</v>
      </c>
      <c r="D167">
        <v>214</v>
      </c>
      <c r="E167">
        <v>242</v>
      </c>
      <c r="F167">
        <v>54</v>
      </c>
      <c r="G167">
        <v>103</v>
      </c>
    </row>
    <row r="168" spans="1:7" x14ac:dyDescent="0.2">
      <c r="A168" s="16" t="s">
        <v>9</v>
      </c>
      <c r="B168">
        <v>19</v>
      </c>
      <c r="C168">
        <v>72</v>
      </c>
      <c r="D168">
        <v>149</v>
      </c>
      <c r="E168">
        <v>97</v>
      </c>
      <c r="F168">
        <v>81</v>
      </c>
      <c r="G168">
        <v>252</v>
      </c>
    </row>
    <row r="169" spans="1:7" x14ac:dyDescent="0.2">
      <c r="A169" s="16" t="s">
        <v>9</v>
      </c>
      <c r="B169">
        <v>22</v>
      </c>
      <c r="C169">
        <v>44</v>
      </c>
      <c r="D169">
        <v>69</v>
      </c>
      <c r="E169">
        <v>117</v>
      </c>
      <c r="F169">
        <v>84</v>
      </c>
      <c r="G169">
        <v>129</v>
      </c>
    </row>
    <row r="170" spans="1:7" x14ac:dyDescent="0.2">
      <c r="A170" s="16" t="s">
        <v>9</v>
      </c>
      <c r="B170">
        <v>20</v>
      </c>
      <c r="C170">
        <v>810</v>
      </c>
      <c r="D170">
        <v>229</v>
      </c>
      <c r="E170">
        <v>125</v>
      </c>
      <c r="F170">
        <v>47</v>
      </c>
      <c r="G170">
        <v>603</v>
      </c>
    </row>
    <row r="171" spans="1:7" x14ac:dyDescent="0.2">
      <c r="A171" s="16" t="s">
        <v>9</v>
      </c>
      <c r="B171">
        <v>28</v>
      </c>
      <c r="C171">
        <v>216</v>
      </c>
      <c r="D171">
        <v>191</v>
      </c>
      <c r="E171">
        <v>145</v>
      </c>
      <c r="F171">
        <v>97</v>
      </c>
      <c r="G171">
        <v>127</v>
      </c>
    </row>
    <row r="172" spans="1:7" x14ac:dyDescent="0.2">
      <c r="A172" s="16" t="s">
        <v>9</v>
      </c>
      <c r="B172">
        <v>20</v>
      </c>
      <c r="C172">
        <v>105</v>
      </c>
      <c r="D172">
        <v>141</v>
      </c>
      <c r="E172">
        <v>94</v>
      </c>
      <c r="F172">
        <v>47</v>
      </c>
      <c r="G172">
        <v>74</v>
      </c>
    </row>
    <row r="173" spans="1:7" x14ac:dyDescent="0.2">
      <c r="A173" s="16" t="s">
        <v>9</v>
      </c>
      <c r="B173">
        <v>24</v>
      </c>
      <c r="C173">
        <v>67</v>
      </c>
      <c r="D173">
        <v>68</v>
      </c>
      <c r="E173">
        <v>168</v>
      </c>
      <c r="F173">
        <v>104</v>
      </c>
      <c r="G173">
        <v>174</v>
      </c>
    </row>
    <row r="174" spans="1:7" x14ac:dyDescent="0.2">
      <c r="A174" s="16" t="s">
        <v>9</v>
      </c>
      <c r="B174">
        <v>19</v>
      </c>
      <c r="C174">
        <v>60</v>
      </c>
      <c r="D174">
        <v>73</v>
      </c>
      <c r="E174">
        <v>125</v>
      </c>
      <c r="F174">
        <v>95</v>
      </c>
      <c r="G174">
        <v>143</v>
      </c>
    </row>
    <row r="175" spans="1:7" x14ac:dyDescent="0.2">
      <c r="A175" s="16" t="s">
        <v>9</v>
      </c>
      <c r="B175">
        <v>28</v>
      </c>
      <c r="C175">
        <v>985</v>
      </c>
      <c r="D175">
        <v>62</v>
      </c>
      <c r="E175">
        <v>90</v>
      </c>
      <c r="F175">
        <v>23</v>
      </c>
      <c r="G175">
        <v>84</v>
      </c>
    </row>
    <row r="176" spans="1:7" x14ac:dyDescent="0.2">
      <c r="A176" s="16" t="s">
        <v>9</v>
      </c>
      <c r="B176">
        <v>15</v>
      </c>
      <c r="C176">
        <v>93</v>
      </c>
      <c r="D176">
        <v>108</v>
      </c>
      <c r="E176">
        <v>142</v>
      </c>
      <c r="F176">
        <v>47</v>
      </c>
      <c r="G176">
        <v>115</v>
      </c>
    </row>
    <row r="177" spans="1:7" x14ac:dyDescent="0.2">
      <c r="A177" s="16" t="s">
        <v>9</v>
      </c>
      <c r="B177">
        <v>15</v>
      </c>
      <c r="C177">
        <v>62</v>
      </c>
      <c r="D177">
        <v>131</v>
      </c>
      <c r="E177">
        <v>171</v>
      </c>
      <c r="F177">
        <v>80</v>
      </c>
      <c r="G177">
        <v>126</v>
      </c>
    </row>
    <row r="178" spans="1:7" x14ac:dyDescent="0.2">
      <c r="A178" s="16" t="s">
        <v>9</v>
      </c>
      <c r="B178">
        <v>23</v>
      </c>
      <c r="C178">
        <v>32</v>
      </c>
      <c r="D178">
        <v>98</v>
      </c>
      <c r="E178">
        <v>109</v>
      </c>
      <c r="F178">
        <v>75</v>
      </c>
      <c r="G178">
        <v>71</v>
      </c>
    </row>
    <row r="179" spans="1:7" x14ac:dyDescent="0.2">
      <c r="A179" s="16" t="s">
        <v>9</v>
      </c>
      <c r="B179">
        <v>420</v>
      </c>
      <c r="C179">
        <v>128</v>
      </c>
      <c r="D179">
        <v>120</v>
      </c>
      <c r="E179">
        <v>145</v>
      </c>
      <c r="F179">
        <v>69</v>
      </c>
      <c r="G179">
        <v>82</v>
      </c>
    </row>
    <row r="180" spans="1:7" x14ac:dyDescent="0.2">
      <c r="A180" s="16" t="s">
        <v>9</v>
      </c>
      <c r="B180">
        <v>19</v>
      </c>
      <c r="C180">
        <v>28</v>
      </c>
      <c r="D180">
        <v>98</v>
      </c>
      <c r="E180">
        <v>513</v>
      </c>
      <c r="F180">
        <v>146</v>
      </c>
      <c r="G180">
        <v>467</v>
      </c>
    </row>
    <row r="181" spans="1:7" x14ac:dyDescent="0.2">
      <c r="A181" s="16" t="s">
        <v>9</v>
      </c>
      <c r="B181">
        <v>410</v>
      </c>
      <c r="C181">
        <v>83</v>
      </c>
      <c r="D181">
        <v>101</v>
      </c>
      <c r="E181">
        <v>130</v>
      </c>
      <c r="F181">
        <v>107</v>
      </c>
      <c r="G181">
        <v>146</v>
      </c>
    </row>
    <row r="182" spans="1:7" x14ac:dyDescent="0.2">
      <c r="A182" s="16" t="s">
        <v>9</v>
      </c>
      <c r="B182">
        <v>15</v>
      </c>
      <c r="C182">
        <v>67</v>
      </c>
      <c r="D182">
        <v>107</v>
      </c>
      <c r="E182">
        <v>80</v>
      </c>
      <c r="F182">
        <v>199</v>
      </c>
      <c r="G182">
        <v>47</v>
      </c>
    </row>
    <row r="183" spans="1:7" x14ac:dyDescent="0.2">
      <c r="A183" s="16" t="s">
        <v>10</v>
      </c>
      <c r="B183">
        <v>420</v>
      </c>
      <c r="C183">
        <v>2001</v>
      </c>
      <c r="D183">
        <v>117</v>
      </c>
      <c r="E183">
        <v>620</v>
      </c>
      <c r="F183">
        <v>72</v>
      </c>
      <c r="G183">
        <v>57</v>
      </c>
    </row>
    <row r="184" spans="1:7" x14ac:dyDescent="0.2">
      <c r="A184" s="16" t="s">
        <v>10</v>
      </c>
      <c r="B184">
        <v>16</v>
      </c>
      <c r="C184">
        <v>1405</v>
      </c>
      <c r="D184">
        <v>675</v>
      </c>
      <c r="E184">
        <v>1038</v>
      </c>
      <c r="F184">
        <v>50</v>
      </c>
      <c r="G184">
        <v>473</v>
      </c>
    </row>
    <row r="185" spans="1:7" x14ac:dyDescent="0.2">
      <c r="A185" s="16" t="s">
        <v>10</v>
      </c>
      <c r="B185">
        <v>22</v>
      </c>
      <c r="C185">
        <v>61</v>
      </c>
      <c r="D185">
        <v>103</v>
      </c>
      <c r="E185">
        <v>120</v>
      </c>
      <c r="F185">
        <v>55</v>
      </c>
      <c r="G185">
        <v>69</v>
      </c>
    </row>
    <row r="186" spans="1:7" x14ac:dyDescent="0.2">
      <c r="A186" s="16" t="s">
        <v>10</v>
      </c>
      <c r="B186">
        <v>13</v>
      </c>
      <c r="C186">
        <v>1495</v>
      </c>
      <c r="D186">
        <v>572</v>
      </c>
      <c r="E186">
        <v>89</v>
      </c>
      <c r="F186">
        <v>510</v>
      </c>
      <c r="G186">
        <v>96</v>
      </c>
    </row>
    <row r="187" spans="1:7" x14ac:dyDescent="0.2">
      <c r="A187" s="16" t="s">
        <v>10</v>
      </c>
      <c r="B187">
        <v>16</v>
      </c>
      <c r="C187">
        <v>31</v>
      </c>
      <c r="D187">
        <v>83</v>
      </c>
      <c r="E187">
        <v>91</v>
      </c>
      <c r="F187">
        <v>50</v>
      </c>
      <c r="G187">
        <v>76</v>
      </c>
    </row>
    <row r="188" spans="1:7" x14ac:dyDescent="0.2">
      <c r="A188" s="16" t="s">
        <v>10</v>
      </c>
      <c r="B188">
        <v>1203</v>
      </c>
      <c r="C188">
        <v>2001</v>
      </c>
      <c r="D188">
        <v>119</v>
      </c>
      <c r="E188">
        <v>1555</v>
      </c>
      <c r="F188">
        <v>544</v>
      </c>
      <c r="G188">
        <v>602</v>
      </c>
    </row>
    <row r="189" spans="1:7" x14ac:dyDescent="0.2">
      <c r="A189" s="16" t="s">
        <v>10</v>
      </c>
      <c r="B189">
        <v>401</v>
      </c>
      <c r="C189">
        <v>2001</v>
      </c>
      <c r="D189">
        <v>761</v>
      </c>
      <c r="E189">
        <v>73</v>
      </c>
      <c r="F189">
        <v>945</v>
      </c>
      <c r="G189">
        <v>1442</v>
      </c>
    </row>
    <row r="190" spans="1:7" x14ac:dyDescent="0.2">
      <c r="A190" s="16" t="s">
        <v>10</v>
      </c>
      <c r="B190">
        <v>413</v>
      </c>
      <c r="C190">
        <v>37</v>
      </c>
      <c r="D190">
        <v>97</v>
      </c>
      <c r="E190">
        <v>2001</v>
      </c>
      <c r="F190">
        <v>1370</v>
      </c>
      <c r="G190">
        <v>2001</v>
      </c>
    </row>
    <row r="191" spans="1:7" x14ac:dyDescent="0.2">
      <c r="A191" s="16" t="s">
        <v>10</v>
      </c>
      <c r="B191">
        <v>19</v>
      </c>
      <c r="C191">
        <v>47</v>
      </c>
      <c r="D191">
        <v>568</v>
      </c>
      <c r="E191">
        <v>36</v>
      </c>
      <c r="F191">
        <v>45</v>
      </c>
      <c r="G191">
        <v>51</v>
      </c>
    </row>
    <row r="192" spans="1:7" x14ac:dyDescent="0.2">
      <c r="A192" s="16" t="s">
        <v>10</v>
      </c>
      <c r="B192">
        <v>19</v>
      </c>
      <c r="C192">
        <v>51</v>
      </c>
      <c r="D192">
        <v>40</v>
      </c>
      <c r="E192">
        <v>84</v>
      </c>
      <c r="F192">
        <v>542</v>
      </c>
      <c r="G192">
        <v>65</v>
      </c>
    </row>
    <row r="193" spans="1:7" x14ac:dyDescent="0.2">
      <c r="A193" s="16" t="s">
        <v>10</v>
      </c>
      <c r="B193">
        <v>15</v>
      </c>
      <c r="C193">
        <v>2001</v>
      </c>
      <c r="D193">
        <v>685</v>
      </c>
      <c r="E193">
        <v>71</v>
      </c>
      <c r="F193">
        <v>462</v>
      </c>
      <c r="G193">
        <v>478</v>
      </c>
    </row>
    <row r="194" spans="1:7" x14ac:dyDescent="0.2">
      <c r="A194" s="16" t="s">
        <v>10</v>
      </c>
      <c r="B194">
        <v>1980</v>
      </c>
      <c r="C194">
        <v>55</v>
      </c>
      <c r="D194">
        <v>157</v>
      </c>
      <c r="E194">
        <v>610</v>
      </c>
      <c r="F194">
        <v>37</v>
      </c>
      <c r="G194">
        <v>107</v>
      </c>
    </row>
    <row r="195" spans="1:7" x14ac:dyDescent="0.2">
      <c r="A195" s="16" t="s">
        <v>10</v>
      </c>
      <c r="B195">
        <v>806</v>
      </c>
      <c r="C195">
        <v>37</v>
      </c>
      <c r="D195">
        <v>629</v>
      </c>
      <c r="E195">
        <v>122</v>
      </c>
      <c r="F195">
        <v>21</v>
      </c>
      <c r="G195">
        <v>80</v>
      </c>
    </row>
    <row r="196" spans="1:7" x14ac:dyDescent="0.2">
      <c r="A196" s="16" t="s">
        <v>10</v>
      </c>
      <c r="B196">
        <v>18</v>
      </c>
      <c r="C196">
        <v>739</v>
      </c>
      <c r="D196">
        <v>87</v>
      </c>
      <c r="E196">
        <v>77</v>
      </c>
      <c r="F196">
        <v>557</v>
      </c>
      <c r="G196">
        <v>141</v>
      </c>
    </row>
    <row r="197" spans="1:7" x14ac:dyDescent="0.2">
      <c r="A197" s="16" t="s">
        <v>10</v>
      </c>
      <c r="B197">
        <v>1974</v>
      </c>
      <c r="C197">
        <v>35</v>
      </c>
      <c r="D197">
        <v>83</v>
      </c>
      <c r="E197">
        <v>1939</v>
      </c>
      <c r="F197">
        <v>588</v>
      </c>
      <c r="G197">
        <v>621</v>
      </c>
    </row>
    <row r="198" spans="1:7" x14ac:dyDescent="0.2">
      <c r="A198" s="16" t="s">
        <v>10</v>
      </c>
      <c r="B198">
        <v>23</v>
      </c>
      <c r="C198">
        <v>1342</v>
      </c>
      <c r="D198">
        <v>1199</v>
      </c>
      <c r="E198">
        <v>67</v>
      </c>
      <c r="F198">
        <v>93</v>
      </c>
      <c r="G198">
        <v>76</v>
      </c>
    </row>
    <row r="199" spans="1:7" x14ac:dyDescent="0.2">
      <c r="A199" s="16" t="s">
        <v>10</v>
      </c>
      <c r="B199">
        <v>403</v>
      </c>
      <c r="C199">
        <v>32</v>
      </c>
      <c r="D199">
        <v>36</v>
      </c>
      <c r="E199">
        <v>117</v>
      </c>
      <c r="F199">
        <v>34</v>
      </c>
      <c r="G199">
        <v>84</v>
      </c>
    </row>
    <row r="200" spans="1:7" x14ac:dyDescent="0.2">
      <c r="A200" s="16" t="s">
        <v>10</v>
      </c>
      <c r="B200">
        <v>1992</v>
      </c>
      <c r="C200">
        <v>1420</v>
      </c>
      <c r="D200">
        <v>1113</v>
      </c>
      <c r="E200">
        <v>606</v>
      </c>
      <c r="F200">
        <v>117</v>
      </c>
      <c r="G200">
        <v>63</v>
      </c>
    </row>
    <row r="201" spans="1:7" x14ac:dyDescent="0.2">
      <c r="A201" s="16" t="s">
        <v>10</v>
      </c>
      <c r="B201">
        <v>12</v>
      </c>
      <c r="C201">
        <v>32</v>
      </c>
      <c r="D201">
        <v>184</v>
      </c>
      <c r="E201">
        <v>75</v>
      </c>
      <c r="F201">
        <v>39</v>
      </c>
      <c r="G201">
        <v>116</v>
      </c>
    </row>
    <row r="202" spans="1:7" x14ac:dyDescent="0.2">
      <c r="A202" s="16" t="s">
        <v>10</v>
      </c>
      <c r="B202">
        <v>21</v>
      </c>
      <c r="C202">
        <v>85</v>
      </c>
      <c r="D202">
        <v>140</v>
      </c>
      <c r="E202">
        <v>45</v>
      </c>
      <c r="F202">
        <v>575</v>
      </c>
      <c r="G202">
        <v>493</v>
      </c>
    </row>
    <row r="203" spans="1:7" x14ac:dyDescent="0.2">
      <c r="A203" s="16" t="s">
        <v>10</v>
      </c>
      <c r="B203">
        <v>414</v>
      </c>
      <c r="C203">
        <v>72</v>
      </c>
      <c r="D203">
        <v>2001</v>
      </c>
      <c r="E203">
        <v>51</v>
      </c>
      <c r="F203">
        <v>547</v>
      </c>
      <c r="G203">
        <v>83</v>
      </c>
    </row>
    <row r="204" spans="1:7" x14ac:dyDescent="0.2">
      <c r="A204" s="16" t="s">
        <v>10</v>
      </c>
      <c r="B204">
        <v>14</v>
      </c>
      <c r="C204">
        <v>29</v>
      </c>
      <c r="D204">
        <v>159</v>
      </c>
      <c r="E204">
        <v>993</v>
      </c>
      <c r="F204">
        <v>60</v>
      </c>
      <c r="G204">
        <v>146</v>
      </c>
    </row>
    <row r="205" spans="1:7" x14ac:dyDescent="0.2">
      <c r="A205" s="16" t="s">
        <v>10</v>
      </c>
      <c r="B205">
        <v>17</v>
      </c>
      <c r="C205">
        <v>90</v>
      </c>
      <c r="D205">
        <v>101</v>
      </c>
      <c r="E205">
        <v>600</v>
      </c>
      <c r="F205">
        <v>57</v>
      </c>
      <c r="G205">
        <v>126</v>
      </c>
    </row>
    <row r="206" spans="1:7" x14ac:dyDescent="0.2">
      <c r="A206" s="16" t="s">
        <v>10</v>
      </c>
      <c r="B206">
        <v>22</v>
      </c>
      <c r="C206">
        <v>29</v>
      </c>
      <c r="D206">
        <v>103</v>
      </c>
      <c r="E206">
        <v>120</v>
      </c>
      <c r="F206">
        <v>41</v>
      </c>
      <c r="G206">
        <v>72</v>
      </c>
    </row>
    <row r="207" spans="1:7" x14ac:dyDescent="0.2">
      <c r="A207" s="16" t="s">
        <v>10</v>
      </c>
      <c r="B207">
        <v>26</v>
      </c>
      <c r="C207">
        <v>2001</v>
      </c>
      <c r="D207">
        <v>110</v>
      </c>
      <c r="E207">
        <v>36</v>
      </c>
      <c r="F207">
        <v>511</v>
      </c>
      <c r="G207">
        <v>29</v>
      </c>
    </row>
    <row r="208" spans="1:7" x14ac:dyDescent="0.2">
      <c r="A208" s="16" t="s">
        <v>10</v>
      </c>
      <c r="B208">
        <v>14</v>
      </c>
      <c r="C208">
        <v>815</v>
      </c>
      <c r="D208">
        <v>174</v>
      </c>
      <c r="E208">
        <v>577</v>
      </c>
      <c r="F208">
        <v>42</v>
      </c>
      <c r="G208">
        <v>85</v>
      </c>
    </row>
    <row r="209" spans="1:7" x14ac:dyDescent="0.2">
      <c r="A209" s="16" t="s">
        <v>10</v>
      </c>
      <c r="B209">
        <v>13</v>
      </c>
      <c r="C209">
        <v>715</v>
      </c>
      <c r="D209">
        <v>68</v>
      </c>
      <c r="E209">
        <v>80</v>
      </c>
      <c r="F209">
        <v>47</v>
      </c>
      <c r="G209">
        <v>151</v>
      </c>
    </row>
    <row r="210" spans="1:7" x14ac:dyDescent="0.2">
      <c r="A210" s="16" t="s">
        <v>10</v>
      </c>
      <c r="B210">
        <v>17</v>
      </c>
      <c r="C210">
        <v>849</v>
      </c>
      <c r="D210">
        <v>72</v>
      </c>
      <c r="E210">
        <v>75</v>
      </c>
      <c r="F210">
        <v>62</v>
      </c>
      <c r="G210">
        <v>94</v>
      </c>
    </row>
    <row r="211" spans="1:7" x14ac:dyDescent="0.2">
      <c r="A211" s="16" t="s">
        <v>10</v>
      </c>
      <c r="B211">
        <v>17</v>
      </c>
      <c r="C211">
        <v>769</v>
      </c>
      <c r="D211">
        <v>81</v>
      </c>
      <c r="E211">
        <v>79</v>
      </c>
      <c r="F211">
        <v>79</v>
      </c>
      <c r="G211">
        <v>53</v>
      </c>
    </row>
    <row r="212" spans="1:7" x14ac:dyDescent="0.2">
      <c r="A212" s="16" t="s">
        <v>10</v>
      </c>
      <c r="B212">
        <v>19</v>
      </c>
      <c r="C212">
        <v>50</v>
      </c>
      <c r="D212">
        <v>134</v>
      </c>
      <c r="E212">
        <v>656</v>
      </c>
      <c r="F212">
        <v>46</v>
      </c>
      <c r="G212">
        <v>92</v>
      </c>
    </row>
    <row r="213" spans="1:7" x14ac:dyDescent="0.2">
      <c r="A213" s="16" t="s">
        <v>11</v>
      </c>
      <c r="B213">
        <v>14</v>
      </c>
      <c r="C213">
        <v>36</v>
      </c>
      <c r="D213">
        <v>91</v>
      </c>
      <c r="E213">
        <v>76</v>
      </c>
      <c r="F213">
        <v>48</v>
      </c>
      <c r="G213">
        <v>71</v>
      </c>
    </row>
    <row r="214" spans="1:7" x14ac:dyDescent="0.2">
      <c r="A214" s="16" t="s">
        <v>11</v>
      </c>
      <c r="B214">
        <v>16</v>
      </c>
      <c r="C214">
        <v>48</v>
      </c>
      <c r="D214">
        <v>70</v>
      </c>
      <c r="E214">
        <v>106</v>
      </c>
      <c r="F214">
        <v>52</v>
      </c>
      <c r="G214">
        <v>82</v>
      </c>
    </row>
    <row r="215" spans="1:7" x14ac:dyDescent="0.2">
      <c r="A215" s="16" t="s">
        <v>11</v>
      </c>
      <c r="B215">
        <v>14</v>
      </c>
      <c r="C215">
        <v>31</v>
      </c>
      <c r="D215">
        <v>96</v>
      </c>
      <c r="E215">
        <v>57</v>
      </c>
      <c r="F215">
        <v>42</v>
      </c>
      <c r="G215">
        <v>50</v>
      </c>
    </row>
    <row r="216" spans="1:7" x14ac:dyDescent="0.2">
      <c r="A216" s="16" t="s">
        <v>11</v>
      </c>
      <c r="B216">
        <v>15</v>
      </c>
      <c r="C216">
        <v>27</v>
      </c>
      <c r="D216">
        <v>79</v>
      </c>
      <c r="E216">
        <v>82</v>
      </c>
      <c r="F216">
        <v>29</v>
      </c>
      <c r="G216">
        <v>39</v>
      </c>
    </row>
    <row r="217" spans="1:7" x14ac:dyDescent="0.2">
      <c r="A217" s="16" t="s">
        <v>11</v>
      </c>
      <c r="B217">
        <v>13</v>
      </c>
      <c r="C217">
        <v>31</v>
      </c>
      <c r="D217">
        <v>93</v>
      </c>
      <c r="E217">
        <v>67</v>
      </c>
      <c r="F217">
        <v>43</v>
      </c>
      <c r="G217">
        <v>30</v>
      </c>
    </row>
    <row r="218" spans="1:7" x14ac:dyDescent="0.2">
      <c r="A218" s="16" t="s">
        <v>11</v>
      </c>
      <c r="B218">
        <v>14</v>
      </c>
      <c r="C218">
        <v>26</v>
      </c>
      <c r="D218">
        <v>86</v>
      </c>
      <c r="E218">
        <v>86</v>
      </c>
      <c r="F218">
        <v>77</v>
      </c>
      <c r="G218">
        <v>60</v>
      </c>
    </row>
    <row r="219" spans="1:7" x14ac:dyDescent="0.2">
      <c r="A219" s="16" t="s">
        <v>11</v>
      </c>
      <c r="B219">
        <v>15</v>
      </c>
      <c r="C219">
        <v>30</v>
      </c>
      <c r="D219">
        <v>62</v>
      </c>
      <c r="E219">
        <v>58</v>
      </c>
      <c r="F219">
        <v>55</v>
      </c>
      <c r="G219">
        <v>36</v>
      </c>
    </row>
    <row r="220" spans="1:7" x14ac:dyDescent="0.2">
      <c r="A220" s="16" t="s">
        <v>11</v>
      </c>
      <c r="B220">
        <v>14</v>
      </c>
      <c r="C220">
        <v>51</v>
      </c>
      <c r="D220">
        <v>60</v>
      </c>
      <c r="E220">
        <v>60</v>
      </c>
      <c r="F220">
        <v>34</v>
      </c>
      <c r="G220">
        <v>51</v>
      </c>
    </row>
    <row r="221" spans="1:7" x14ac:dyDescent="0.2">
      <c r="A221" s="16" t="s">
        <v>11</v>
      </c>
      <c r="B221">
        <v>11</v>
      </c>
      <c r="C221">
        <v>34</v>
      </c>
      <c r="D221">
        <v>102</v>
      </c>
      <c r="E221">
        <v>47</v>
      </c>
      <c r="F221">
        <v>48</v>
      </c>
      <c r="G221">
        <v>41</v>
      </c>
    </row>
    <row r="222" spans="1:7" x14ac:dyDescent="0.2">
      <c r="A222" s="16" t="s">
        <v>11</v>
      </c>
      <c r="B222">
        <v>13</v>
      </c>
      <c r="C222">
        <v>34</v>
      </c>
      <c r="D222">
        <v>83</v>
      </c>
      <c r="E222">
        <v>86</v>
      </c>
      <c r="F222">
        <v>70</v>
      </c>
      <c r="G222">
        <v>46</v>
      </c>
    </row>
    <row r="223" spans="1:7" x14ac:dyDescent="0.2">
      <c r="A223" s="16" t="s">
        <v>11</v>
      </c>
      <c r="B223">
        <v>9</v>
      </c>
      <c r="C223">
        <v>27</v>
      </c>
      <c r="D223">
        <v>68</v>
      </c>
      <c r="E223">
        <v>76</v>
      </c>
      <c r="F223">
        <v>39</v>
      </c>
      <c r="G223">
        <v>29</v>
      </c>
    </row>
    <row r="224" spans="1:7" x14ac:dyDescent="0.2">
      <c r="A224" s="16" t="s">
        <v>11</v>
      </c>
      <c r="B224">
        <v>13</v>
      </c>
      <c r="C224">
        <v>45</v>
      </c>
      <c r="D224">
        <v>84</v>
      </c>
      <c r="E224">
        <v>69</v>
      </c>
      <c r="F224">
        <v>35</v>
      </c>
      <c r="G224">
        <v>19</v>
      </c>
    </row>
    <row r="225" spans="1:7" x14ac:dyDescent="0.2">
      <c r="A225" s="16" t="s">
        <v>11</v>
      </c>
      <c r="B225">
        <v>9</v>
      </c>
      <c r="C225">
        <v>29</v>
      </c>
      <c r="D225">
        <v>98</v>
      </c>
      <c r="E225">
        <v>77</v>
      </c>
      <c r="F225">
        <v>43</v>
      </c>
      <c r="G225">
        <v>46</v>
      </c>
    </row>
    <row r="226" spans="1:7" x14ac:dyDescent="0.2">
      <c r="A226" s="16" t="s">
        <v>11</v>
      </c>
      <c r="B226">
        <v>12</v>
      </c>
      <c r="C226">
        <v>51</v>
      </c>
      <c r="D226">
        <v>85</v>
      </c>
      <c r="E226">
        <v>62</v>
      </c>
      <c r="F226">
        <v>38</v>
      </c>
      <c r="G226">
        <v>52</v>
      </c>
    </row>
    <row r="227" spans="1:7" x14ac:dyDescent="0.2">
      <c r="A227" s="16" t="s">
        <v>11</v>
      </c>
      <c r="B227">
        <v>13</v>
      </c>
      <c r="C227">
        <v>66</v>
      </c>
      <c r="D227">
        <v>74</v>
      </c>
      <c r="E227">
        <v>91</v>
      </c>
      <c r="F227">
        <v>77</v>
      </c>
      <c r="G227">
        <v>57</v>
      </c>
    </row>
    <row r="228" spans="1:7" x14ac:dyDescent="0.2">
      <c r="A228" s="16" t="s">
        <v>11</v>
      </c>
      <c r="B228">
        <v>15</v>
      </c>
      <c r="C228">
        <v>14</v>
      </c>
      <c r="D228">
        <v>72</v>
      </c>
      <c r="E228">
        <v>50</v>
      </c>
      <c r="F228">
        <v>36</v>
      </c>
      <c r="G228">
        <v>49</v>
      </c>
    </row>
    <row r="229" spans="1:7" x14ac:dyDescent="0.2">
      <c r="A229" s="16" t="s">
        <v>11</v>
      </c>
      <c r="B229">
        <v>14</v>
      </c>
      <c r="C229">
        <v>40</v>
      </c>
      <c r="D229">
        <v>102</v>
      </c>
      <c r="E229">
        <v>85</v>
      </c>
      <c r="F229">
        <v>42</v>
      </c>
      <c r="G229">
        <v>70</v>
      </c>
    </row>
    <row r="230" spans="1:7" x14ac:dyDescent="0.2">
      <c r="A230" s="16" t="s">
        <v>11</v>
      </c>
      <c r="B230">
        <v>15</v>
      </c>
      <c r="C230">
        <v>43</v>
      </c>
      <c r="D230">
        <v>106</v>
      </c>
      <c r="E230">
        <v>57</v>
      </c>
      <c r="F230">
        <v>31</v>
      </c>
      <c r="G230">
        <v>41</v>
      </c>
    </row>
    <row r="231" spans="1:7" x14ac:dyDescent="0.2">
      <c r="A231" s="16" t="s">
        <v>11</v>
      </c>
      <c r="B231">
        <v>11</v>
      </c>
      <c r="C231">
        <v>21</v>
      </c>
      <c r="D231">
        <v>88</v>
      </c>
      <c r="E231">
        <v>62</v>
      </c>
      <c r="F231">
        <v>37</v>
      </c>
      <c r="G231">
        <v>47</v>
      </c>
    </row>
    <row r="232" spans="1:7" x14ac:dyDescent="0.2">
      <c r="A232" s="16" t="s">
        <v>11</v>
      </c>
      <c r="B232">
        <v>14</v>
      </c>
      <c r="C232">
        <v>25</v>
      </c>
      <c r="D232">
        <v>104</v>
      </c>
      <c r="E232">
        <v>91</v>
      </c>
      <c r="F232">
        <v>39</v>
      </c>
      <c r="G232">
        <v>44</v>
      </c>
    </row>
    <row r="233" spans="1:7" x14ac:dyDescent="0.2">
      <c r="A233" s="16" t="s">
        <v>11</v>
      </c>
      <c r="B233">
        <v>11</v>
      </c>
      <c r="C233">
        <v>28</v>
      </c>
      <c r="D233">
        <v>102</v>
      </c>
      <c r="E233">
        <v>99</v>
      </c>
      <c r="F233">
        <v>30</v>
      </c>
      <c r="G233">
        <v>70</v>
      </c>
    </row>
    <row r="234" spans="1:7" x14ac:dyDescent="0.2">
      <c r="A234" s="16" t="s">
        <v>11</v>
      </c>
      <c r="B234">
        <v>14</v>
      </c>
      <c r="C234">
        <v>31</v>
      </c>
      <c r="D234">
        <v>86</v>
      </c>
      <c r="E234">
        <v>66</v>
      </c>
      <c r="F234">
        <v>45</v>
      </c>
      <c r="G234">
        <v>64</v>
      </c>
    </row>
    <row r="235" spans="1:7" x14ac:dyDescent="0.2">
      <c r="A235" s="16" t="s">
        <v>11</v>
      </c>
      <c r="B235">
        <v>12</v>
      </c>
      <c r="C235">
        <v>30</v>
      </c>
      <c r="D235">
        <v>71</v>
      </c>
      <c r="E235">
        <v>106</v>
      </c>
      <c r="F235">
        <v>36</v>
      </c>
      <c r="G235">
        <v>39</v>
      </c>
    </row>
    <row r="236" spans="1:7" x14ac:dyDescent="0.2">
      <c r="A236" s="16" t="s">
        <v>11</v>
      </c>
      <c r="B236">
        <v>10</v>
      </c>
      <c r="C236">
        <v>36</v>
      </c>
      <c r="D236">
        <v>108</v>
      </c>
      <c r="E236">
        <v>71</v>
      </c>
      <c r="F236">
        <v>42</v>
      </c>
      <c r="G236">
        <v>40</v>
      </c>
    </row>
    <row r="237" spans="1:7" x14ac:dyDescent="0.2">
      <c r="A237" s="16" t="s">
        <v>11</v>
      </c>
      <c r="B237">
        <v>11</v>
      </c>
      <c r="C237">
        <v>25</v>
      </c>
      <c r="D237">
        <v>100</v>
      </c>
      <c r="E237">
        <v>39</v>
      </c>
      <c r="F237">
        <v>68</v>
      </c>
      <c r="G237">
        <v>59</v>
      </c>
    </row>
    <row r="238" spans="1:7" x14ac:dyDescent="0.2">
      <c r="A238" s="16" t="s">
        <v>11</v>
      </c>
      <c r="B238">
        <v>11</v>
      </c>
      <c r="C238">
        <v>38</v>
      </c>
      <c r="D238">
        <v>48</v>
      </c>
      <c r="E238">
        <v>90</v>
      </c>
      <c r="F238">
        <v>60</v>
      </c>
      <c r="G238">
        <v>44</v>
      </c>
    </row>
    <row r="239" spans="1:7" x14ac:dyDescent="0.2">
      <c r="A239" s="16" t="s">
        <v>11</v>
      </c>
      <c r="B239">
        <v>12</v>
      </c>
      <c r="C239">
        <v>25</v>
      </c>
      <c r="D239">
        <v>48</v>
      </c>
      <c r="E239">
        <v>91</v>
      </c>
      <c r="F239">
        <v>20</v>
      </c>
      <c r="G239">
        <v>54</v>
      </c>
    </row>
    <row r="240" spans="1:7" x14ac:dyDescent="0.2">
      <c r="A240" s="16" t="s">
        <v>11</v>
      </c>
      <c r="B240">
        <v>15</v>
      </c>
      <c r="C240">
        <v>40</v>
      </c>
      <c r="D240">
        <v>95</v>
      </c>
      <c r="E240">
        <v>67</v>
      </c>
      <c r="F240">
        <v>38</v>
      </c>
      <c r="G240">
        <v>56</v>
      </c>
    </row>
    <row r="241" spans="1:7" x14ac:dyDescent="0.2">
      <c r="A241" s="16" t="s">
        <v>11</v>
      </c>
      <c r="B241">
        <v>14</v>
      </c>
      <c r="C241">
        <v>20</v>
      </c>
      <c r="D241">
        <v>84</v>
      </c>
      <c r="E241">
        <v>63</v>
      </c>
      <c r="F241">
        <v>48</v>
      </c>
      <c r="G241">
        <v>51</v>
      </c>
    </row>
    <row r="242" spans="1:7" x14ac:dyDescent="0.2">
      <c r="A242" s="16" t="s">
        <v>11</v>
      </c>
      <c r="B242">
        <v>15</v>
      </c>
      <c r="C242">
        <v>35</v>
      </c>
      <c r="D242">
        <v>43</v>
      </c>
      <c r="E242">
        <v>86</v>
      </c>
      <c r="F242">
        <v>63</v>
      </c>
      <c r="G242">
        <v>51</v>
      </c>
    </row>
    <row r="243" spans="1:7" x14ac:dyDescent="0.2">
      <c r="B243">
        <f>AVERAGE(B3:B242)</f>
        <v>84.754166666666663</v>
      </c>
      <c r="C243">
        <f t="shared" ref="C243:G243" si="1">AVERAGE(C3:C242)</f>
        <v>155.48750000000001</v>
      </c>
      <c r="D243">
        <f t="shared" si="1"/>
        <v>101.83333333333333</v>
      </c>
      <c r="E243">
        <f t="shared" si="1"/>
        <v>141.61666666666667</v>
      </c>
      <c r="F243">
        <f t="shared" si="1"/>
        <v>78.38333333333334</v>
      </c>
      <c r="G243">
        <f t="shared" si="1"/>
        <v>109.75416666666666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B2CE-9ACA-4AA9-B363-894A857E8B17}">
  <dimension ref="B1:J22"/>
  <sheetViews>
    <sheetView workbookViewId="0">
      <selection activeCell="L30" sqref="L30"/>
    </sheetView>
  </sheetViews>
  <sheetFormatPr defaultRowHeight="14.25" x14ac:dyDescent="0.2"/>
  <sheetData>
    <row r="1" spans="2:8" ht="15" thickBot="1" x14ac:dyDescent="0.25"/>
    <row r="2" spans="2:8" ht="15" thickBot="1" x14ac:dyDescent="0.25">
      <c r="B2" s="23" t="s">
        <v>35</v>
      </c>
      <c r="C2" s="7" t="s">
        <v>93</v>
      </c>
      <c r="D2" s="7" t="s">
        <v>51</v>
      </c>
      <c r="E2" s="7" t="s">
        <v>90</v>
      </c>
      <c r="F2" s="7" t="s">
        <v>60</v>
      </c>
      <c r="G2" s="7" t="s">
        <v>61</v>
      </c>
      <c r="H2" s="24" t="s">
        <v>62</v>
      </c>
    </row>
    <row r="3" spans="2:8" x14ac:dyDescent="0.2">
      <c r="B3" s="25" t="s">
        <v>43</v>
      </c>
      <c r="C3" s="26">
        <v>7.9</v>
      </c>
      <c r="D3" s="26">
        <v>15.4</v>
      </c>
      <c r="E3" s="26">
        <v>27.066700000000001</v>
      </c>
      <c r="F3" s="26">
        <v>33.700000000000003</v>
      </c>
      <c r="G3" s="26">
        <v>21.2667</v>
      </c>
      <c r="H3" s="27">
        <v>27.7667</v>
      </c>
    </row>
    <row r="4" spans="2:8" x14ac:dyDescent="0.2">
      <c r="B4" s="28" t="s">
        <v>4</v>
      </c>
      <c r="C4" s="20">
        <v>8.6667000000000005</v>
      </c>
      <c r="D4" s="20">
        <v>20</v>
      </c>
      <c r="E4" s="20">
        <v>32.700000000000003</v>
      </c>
      <c r="F4" s="20">
        <v>54.966700000000003</v>
      </c>
      <c r="G4" s="20">
        <v>23.933299999999999</v>
      </c>
      <c r="H4" s="29">
        <v>42.533299999999997</v>
      </c>
    </row>
    <row r="5" spans="2:8" x14ac:dyDescent="0.2">
      <c r="B5" s="28" t="s">
        <v>5</v>
      </c>
      <c r="C5" s="20">
        <v>26.1</v>
      </c>
      <c r="D5" s="20">
        <v>39.666699999999999</v>
      </c>
      <c r="E5" s="20">
        <v>36</v>
      </c>
      <c r="F5" s="20">
        <v>49.433300000000003</v>
      </c>
      <c r="G5" s="20">
        <v>25.866700000000002</v>
      </c>
      <c r="H5" s="29">
        <v>36.700000000000003</v>
      </c>
    </row>
    <row r="6" spans="2:8" x14ac:dyDescent="0.2">
      <c r="B6" s="28" t="s">
        <v>6</v>
      </c>
      <c r="C6" s="20">
        <v>17.333300000000001</v>
      </c>
      <c r="D6" s="20">
        <v>19.100000000000001</v>
      </c>
      <c r="E6" s="20">
        <v>35.2333</v>
      </c>
      <c r="F6" s="20">
        <v>58.033299999999997</v>
      </c>
      <c r="G6" s="20">
        <v>22.5</v>
      </c>
      <c r="H6" s="29">
        <v>30.366700000000002</v>
      </c>
    </row>
    <row r="7" spans="2:8" x14ac:dyDescent="0.2">
      <c r="B7" s="28" t="s">
        <v>63</v>
      </c>
      <c r="C7" s="20">
        <v>188.1</v>
      </c>
      <c r="D7" s="20">
        <v>289.06670000000003</v>
      </c>
      <c r="E7" s="20">
        <v>139.0667</v>
      </c>
      <c r="F7" s="20">
        <v>292.86669999999998</v>
      </c>
      <c r="G7" s="20">
        <v>123.9</v>
      </c>
      <c r="H7" s="29">
        <v>243.76669999999999</v>
      </c>
    </row>
    <row r="8" spans="2:8" x14ac:dyDescent="0.2">
      <c r="B8" s="28" t="s">
        <v>9</v>
      </c>
      <c r="C8" s="20">
        <v>71.666700000000006</v>
      </c>
      <c r="D8" s="20">
        <v>149.19999999999999</v>
      </c>
      <c r="E8" s="20">
        <v>113.3</v>
      </c>
      <c r="F8" s="20">
        <v>146.4</v>
      </c>
      <c r="G8" s="20">
        <v>90.833299999999994</v>
      </c>
      <c r="H8" s="29">
        <v>176.5667</v>
      </c>
    </row>
    <row r="9" spans="2:8" x14ac:dyDescent="0.2">
      <c r="B9" s="28" t="s">
        <v>10</v>
      </c>
      <c r="C9" s="20">
        <v>345.3</v>
      </c>
      <c r="D9" s="20">
        <v>677.56669999999997</v>
      </c>
      <c r="E9" s="20">
        <v>348.36669999999998</v>
      </c>
      <c r="F9" s="20">
        <v>423.43329999999997</v>
      </c>
      <c r="G9" s="20">
        <v>273.26670000000001</v>
      </c>
      <c r="H9" s="29">
        <v>270.73329999999999</v>
      </c>
    </row>
    <row r="10" spans="2:8" ht="15" thickBot="1" x14ac:dyDescent="0.25">
      <c r="B10" s="30" t="s">
        <v>11</v>
      </c>
      <c r="C10" s="21">
        <v>12.966699999999999</v>
      </c>
      <c r="D10" s="21">
        <v>33.9</v>
      </c>
      <c r="E10" s="21">
        <v>82.933300000000003</v>
      </c>
      <c r="F10" s="21">
        <v>74.099999999999994</v>
      </c>
      <c r="G10" s="21">
        <v>45.5</v>
      </c>
      <c r="H10" s="31">
        <v>49.6</v>
      </c>
    </row>
    <row r="16" spans="2:8" ht="15" thickBot="1" x14ac:dyDescent="0.25"/>
    <row r="17" spans="9:10" ht="15" thickBot="1" x14ac:dyDescent="0.25">
      <c r="I17" s="7" t="s">
        <v>93</v>
      </c>
      <c r="J17" s="26">
        <v>7.9</v>
      </c>
    </row>
    <row r="18" spans="9:10" ht="15" thickBot="1" x14ac:dyDescent="0.25">
      <c r="I18" s="7" t="s">
        <v>51</v>
      </c>
      <c r="J18" s="26">
        <v>15.4</v>
      </c>
    </row>
    <row r="19" spans="9:10" ht="15" thickBot="1" x14ac:dyDescent="0.25">
      <c r="I19" s="7" t="s">
        <v>90</v>
      </c>
      <c r="J19" s="26">
        <v>27.066700000000001</v>
      </c>
    </row>
    <row r="20" spans="9:10" ht="15" thickBot="1" x14ac:dyDescent="0.25">
      <c r="I20" s="7" t="s">
        <v>60</v>
      </c>
      <c r="J20" s="26">
        <v>33.700000000000003</v>
      </c>
    </row>
    <row r="21" spans="9:10" ht="15" thickBot="1" x14ac:dyDescent="0.25">
      <c r="I21" s="7" t="s">
        <v>61</v>
      </c>
      <c r="J21" s="26">
        <v>21.2667</v>
      </c>
    </row>
    <row r="22" spans="9:10" ht="15" thickBot="1" x14ac:dyDescent="0.25">
      <c r="I22" s="24" t="s">
        <v>62</v>
      </c>
      <c r="J22" s="27">
        <v>27.7667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4AB7-2B62-490A-848A-29AAAD417907}">
  <dimension ref="A2:S42"/>
  <sheetViews>
    <sheetView workbookViewId="0">
      <selection activeCell="N7" sqref="N7:S7"/>
    </sheetView>
  </sheetViews>
  <sheetFormatPr defaultRowHeight="14.25" x14ac:dyDescent="0.2"/>
  <cols>
    <col min="13" max="13" width="10.625" bestFit="1" customWidth="1"/>
  </cols>
  <sheetData>
    <row r="2" spans="1:19" ht="15" thickBot="1" x14ac:dyDescent="0.25"/>
    <row r="3" spans="1:19" ht="15" thickBot="1" x14ac:dyDescent="0.25">
      <c r="A3" s="38" t="s">
        <v>35</v>
      </c>
      <c r="B3" s="39" t="s">
        <v>44</v>
      </c>
      <c r="C3" s="39" t="s">
        <v>36</v>
      </c>
      <c r="D3" s="39" t="s">
        <v>37</v>
      </c>
      <c r="E3" s="39" t="s">
        <v>38</v>
      </c>
      <c r="F3" s="39" t="s">
        <v>39</v>
      </c>
      <c r="G3" s="39" t="s">
        <v>40</v>
      </c>
      <c r="H3" s="39" t="s">
        <v>41</v>
      </c>
      <c r="I3" s="39" t="s">
        <v>96</v>
      </c>
      <c r="J3" s="40" t="s">
        <v>97</v>
      </c>
      <c r="M3" s="49" t="s">
        <v>35</v>
      </c>
      <c r="N3" s="7" t="s">
        <v>93</v>
      </c>
      <c r="O3" s="7" t="s">
        <v>51</v>
      </c>
      <c r="P3" s="7" t="s">
        <v>90</v>
      </c>
      <c r="Q3" s="7" t="s">
        <v>60</v>
      </c>
      <c r="R3" s="7" t="s">
        <v>61</v>
      </c>
      <c r="S3" s="24" t="s">
        <v>62</v>
      </c>
    </row>
    <row r="4" spans="1:19" x14ac:dyDescent="0.2">
      <c r="A4" s="77" t="s">
        <v>13</v>
      </c>
      <c r="B4" s="5" t="s">
        <v>90</v>
      </c>
      <c r="C4" s="5">
        <v>793439.56</v>
      </c>
      <c r="D4" s="5">
        <v>796655.6</v>
      </c>
      <c r="E4" s="5">
        <v>794822.63</v>
      </c>
      <c r="F4" s="5">
        <v>908.77</v>
      </c>
      <c r="G4" s="5">
        <v>0.17</v>
      </c>
      <c r="H4" s="5">
        <v>3</v>
      </c>
      <c r="I4" s="5">
        <v>1874.3667</v>
      </c>
      <c r="J4" s="42">
        <v>156.6</v>
      </c>
      <c r="M4" s="48" t="s">
        <v>64</v>
      </c>
      <c r="N4" s="22">
        <v>26.866700000000002</v>
      </c>
      <c r="O4" s="22">
        <v>54.6</v>
      </c>
      <c r="P4" s="22">
        <v>156.6</v>
      </c>
      <c r="Q4" s="22">
        <v>148.69999999999999</v>
      </c>
      <c r="R4" s="22">
        <v>100.5667</v>
      </c>
      <c r="S4" s="50">
        <v>116.6</v>
      </c>
    </row>
    <row r="5" spans="1:19" x14ac:dyDescent="0.2">
      <c r="A5" s="78"/>
      <c r="B5" s="6" t="s">
        <v>45</v>
      </c>
      <c r="C5" s="6">
        <v>793439.56</v>
      </c>
      <c r="D5" s="6">
        <v>796486.15</v>
      </c>
      <c r="E5" s="6">
        <v>794574.51</v>
      </c>
      <c r="F5" s="6">
        <v>925.9</v>
      </c>
      <c r="G5" s="6">
        <v>0.14000000000000001</v>
      </c>
      <c r="H5" s="6">
        <v>8</v>
      </c>
      <c r="I5" s="6">
        <v>1668.5667000000001</v>
      </c>
      <c r="J5" s="36">
        <v>148.69999999999999</v>
      </c>
      <c r="M5" s="46" t="s">
        <v>14</v>
      </c>
      <c r="N5" s="20">
        <v>25.3</v>
      </c>
      <c r="O5" s="20">
        <v>51.866700000000002</v>
      </c>
      <c r="P5" s="20">
        <v>153.4</v>
      </c>
      <c r="Q5" s="20">
        <v>145.33330000000001</v>
      </c>
      <c r="R5" s="20">
        <v>89.2</v>
      </c>
      <c r="S5" s="29">
        <v>112.63330000000001</v>
      </c>
    </row>
    <row r="6" spans="1:19" x14ac:dyDescent="0.2">
      <c r="A6" s="78"/>
      <c r="B6" s="6" t="s">
        <v>46</v>
      </c>
      <c r="C6" s="6">
        <v>793439.56</v>
      </c>
      <c r="D6" s="6">
        <v>796865.65</v>
      </c>
      <c r="E6" s="6">
        <v>794657.74</v>
      </c>
      <c r="F6" s="6">
        <v>952.96</v>
      </c>
      <c r="G6" s="6">
        <v>0.15</v>
      </c>
      <c r="H6" s="6">
        <v>5</v>
      </c>
      <c r="I6" s="6">
        <v>1760.1333</v>
      </c>
      <c r="J6" s="36">
        <v>100.5667</v>
      </c>
      <c r="M6" s="46" t="s">
        <v>15</v>
      </c>
      <c r="N6" s="20">
        <v>24.2</v>
      </c>
      <c r="O6" s="20">
        <v>46.133299999999998</v>
      </c>
      <c r="P6" s="20">
        <v>147.9333</v>
      </c>
      <c r="Q6" s="20">
        <v>129.0333</v>
      </c>
      <c r="R6" s="20">
        <v>91.566699999999997</v>
      </c>
      <c r="S6" s="29">
        <v>100.36669999999999</v>
      </c>
    </row>
    <row r="7" spans="1:19" ht="15" thickBot="1" x14ac:dyDescent="0.25">
      <c r="A7" s="78"/>
      <c r="B7" s="6" t="s">
        <v>47</v>
      </c>
      <c r="C7" s="6">
        <v>793439.56</v>
      </c>
      <c r="D7" s="6">
        <v>796796.1</v>
      </c>
      <c r="E7" s="6">
        <v>794817.28</v>
      </c>
      <c r="F7" s="6">
        <v>1016.92</v>
      </c>
      <c r="G7" s="6">
        <v>0.17</v>
      </c>
      <c r="H7" s="6">
        <v>5</v>
      </c>
      <c r="I7" s="6">
        <v>1768.1333</v>
      </c>
      <c r="J7" s="36">
        <v>116.6</v>
      </c>
      <c r="M7" s="47" t="s">
        <v>16</v>
      </c>
      <c r="N7" s="21">
        <v>23.7</v>
      </c>
      <c r="O7" s="21">
        <v>46.466700000000003</v>
      </c>
      <c r="P7" s="21">
        <v>166.4</v>
      </c>
      <c r="Q7" s="21">
        <v>138.13329999999999</v>
      </c>
      <c r="R7" s="21">
        <v>98.6</v>
      </c>
      <c r="S7" s="31">
        <v>98.7333</v>
      </c>
    </row>
    <row r="8" spans="1:19" x14ac:dyDescent="0.2">
      <c r="A8" s="78"/>
      <c r="B8" s="6" t="s">
        <v>51</v>
      </c>
      <c r="C8" s="6">
        <v>793439.56</v>
      </c>
      <c r="D8" s="6">
        <v>796648.44</v>
      </c>
      <c r="E8" s="6">
        <v>794748.22</v>
      </c>
      <c r="F8" s="6">
        <v>854.26</v>
      </c>
      <c r="G8" s="6">
        <v>0.16</v>
      </c>
      <c r="H8" s="6">
        <v>4</v>
      </c>
      <c r="I8" s="6">
        <v>1817.8667</v>
      </c>
      <c r="J8" s="36">
        <v>54.6</v>
      </c>
    </row>
    <row r="9" spans="1:19" ht="15" thickBot="1" x14ac:dyDescent="0.25">
      <c r="A9" s="79"/>
      <c r="B9" s="18" t="s">
        <v>93</v>
      </c>
      <c r="C9" s="18">
        <v>793439.56</v>
      </c>
      <c r="D9" s="18">
        <v>796005.36</v>
      </c>
      <c r="E9" s="18">
        <v>794142.87</v>
      </c>
      <c r="F9" s="18">
        <v>804.07</v>
      </c>
      <c r="G9" s="18">
        <v>0.09</v>
      </c>
      <c r="H9" s="18">
        <v>13</v>
      </c>
      <c r="I9" s="18">
        <v>1412.5667000000001</v>
      </c>
      <c r="J9" s="37">
        <v>26.866700000000002</v>
      </c>
    </row>
    <row r="10" spans="1:19" x14ac:dyDescent="0.2">
      <c r="A10" s="80" t="s">
        <v>56</v>
      </c>
      <c r="B10" s="9" t="s">
        <v>90</v>
      </c>
      <c r="C10" s="9">
        <v>851495.33</v>
      </c>
      <c r="D10" s="9">
        <v>852326.39</v>
      </c>
      <c r="E10" s="9">
        <v>851684.84</v>
      </c>
      <c r="F10" s="9">
        <v>279.83999999999997</v>
      </c>
      <c r="G10" s="9">
        <v>0.02</v>
      </c>
      <c r="H10" s="9">
        <v>16</v>
      </c>
      <c r="I10" s="9">
        <v>1404.6333</v>
      </c>
      <c r="J10" s="41">
        <v>153.4</v>
      </c>
    </row>
    <row r="11" spans="1:19" x14ac:dyDescent="0.2">
      <c r="A11" s="78"/>
      <c r="B11" s="6" t="s">
        <v>45</v>
      </c>
      <c r="C11" s="6">
        <v>851495.33</v>
      </c>
      <c r="D11" s="6">
        <v>852762.88</v>
      </c>
      <c r="E11" s="6">
        <v>851734.32</v>
      </c>
      <c r="F11" s="6">
        <v>409.9</v>
      </c>
      <c r="G11" s="6">
        <v>0.03</v>
      </c>
      <c r="H11" s="6">
        <v>17</v>
      </c>
      <c r="I11" s="6">
        <v>1400.2</v>
      </c>
      <c r="J11" s="36">
        <v>145.33330000000001</v>
      </c>
    </row>
    <row r="12" spans="1:19" x14ac:dyDescent="0.2">
      <c r="A12" s="78"/>
      <c r="B12" s="6" t="s">
        <v>46</v>
      </c>
      <c r="C12" s="6">
        <v>851495.33</v>
      </c>
      <c r="D12" s="6">
        <v>852151.59</v>
      </c>
      <c r="E12" s="6">
        <v>851597.34</v>
      </c>
      <c r="F12" s="6">
        <v>171.67</v>
      </c>
      <c r="G12" s="6">
        <v>0.01</v>
      </c>
      <c r="H12" s="6">
        <v>18</v>
      </c>
      <c r="I12" s="6">
        <v>1156.4332999999999</v>
      </c>
      <c r="J12" s="36">
        <v>89.2</v>
      </c>
    </row>
    <row r="13" spans="1:19" x14ac:dyDescent="0.2">
      <c r="A13" s="78"/>
      <c r="B13" s="6" t="s">
        <v>47</v>
      </c>
      <c r="C13" s="6">
        <v>851495.33</v>
      </c>
      <c r="D13" s="6">
        <v>852151.59</v>
      </c>
      <c r="E13" s="6">
        <v>851611.96</v>
      </c>
      <c r="F13" s="6">
        <v>224.94</v>
      </c>
      <c r="G13" s="6">
        <v>0.01</v>
      </c>
      <c r="H13" s="6">
        <v>21</v>
      </c>
      <c r="I13" s="6">
        <v>1087.3667</v>
      </c>
      <c r="J13" s="36">
        <v>112.63330000000001</v>
      </c>
    </row>
    <row r="14" spans="1:19" x14ac:dyDescent="0.2">
      <c r="A14" s="78"/>
      <c r="B14" s="6" t="s">
        <v>51</v>
      </c>
      <c r="C14" s="6">
        <v>851495.33</v>
      </c>
      <c r="D14" s="6">
        <v>852326.39</v>
      </c>
      <c r="E14" s="6">
        <v>851613.39</v>
      </c>
      <c r="F14" s="6">
        <v>218.01</v>
      </c>
      <c r="G14" s="6">
        <v>0.01</v>
      </c>
      <c r="H14" s="6">
        <v>19</v>
      </c>
      <c r="I14" s="6">
        <v>1253.7666999999999</v>
      </c>
      <c r="J14" s="36">
        <v>51.866700000000002</v>
      </c>
    </row>
    <row r="15" spans="1:19" ht="15" thickBot="1" x14ac:dyDescent="0.25">
      <c r="A15" s="81"/>
      <c r="B15" s="43" t="s">
        <v>93</v>
      </c>
      <c r="C15" s="43">
        <v>851495.33</v>
      </c>
      <c r="D15" s="43">
        <v>851670.12</v>
      </c>
      <c r="E15" s="43">
        <v>851524.46</v>
      </c>
      <c r="F15" s="43">
        <v>66.260000000000005</v>
      </c>
      <c r="G15" s="43">
        <v>0</v>
      </c>
      <c r="H15" s="43">
        <v>25</v>
      </c>
      <c r="I15" s="43">
        <v>916.33330000000001</v>
      </c>
      <c r="J15" s="44">
        <v>25.3</v>
      </c>
    </row>
    <row r="16" spans="1:19" x14ac:dyDescent="0.2">
      <c r="A16" s="77" t="s">
        <v>57</v>
      </c>
      <c r="B16" s="5" t="s">
        <v>90</v>
      </c>
      <c r="C16" s="5">
        <v>893076.71</v>
      </c>
      <c r="D16" s="5">
        <v>894388.88</v>
      </c>
      <c r="E16" s="5">
        <v>893513.63</v>
      </c>
      <c r="F16" s="5">
        <v>397.98</v>
      </c>
      <c r="G16" s="5">
        <v>0.05</v>
      </c>
      <c r="H16" s="5">
        <v>9</v>
      </c>
      <c r="I16" s="5">
        <v>1763.6667</v>
      </c>
      <c r="J16" s="42">
        <v>147.9333</v>
      </c>
    </row>
    <row r="17" spans="1:10" x14ac:dyDescent="0.2">
      <c r="A17" s="78"/>
      <c r="B17" s="6" t="s">
        <v>45</v>
      </c>
      <c r="C17" s="6">
        <v>893076.71</v>
      </c>
      <c r="D17" s="6">
        <v>894752.03</v>
      </c>
      <c r="E17" s="6">
        <v>893551.51</v>
      </c>
      <c r="F17" s="6">
        <v>483.3</v>
      </c>
      <c r="G17" s="6">
        <v>0.05</v>
      </c>
      <c r="H17" s="6">
        <v>12</v>
      </c>
      <c r="I17" s="6">
        <v>1631.8667</v>
      </c>
      <c r="J17" s="36">
        <v>129.0333</v>
      </c>
    </row>
    <row r="18" spans="1:10" x14ac:dyDescent="0.2">
      <c r="A18" s="78"/>
      <c r="B18" s="6" t="s">
        <v>46</v>
      </c>
      <c r="C18" s="6">
        <v>893076.71</v>
      </c>
      <c r="D18" s="6">
        <v>894095.76</v>
      </c>
      <c r="E18" s="6">
        <v>893377.01</v>
      </c>
      <c r="F18" s="6">
        <v>360.5</v>
      </c>
      <c r="G18" s="6">
        <v>0.03</v>
      </c>
      <c r="H18" s="6">
        <v>13</v>
      </c>
      <c r="I18" s="6">
        <v>1391.2666999999999</v>
      </c>
      <c r="J18" s="36">
        <v>91.566699999999997</v>
      </c>
    </row>
    <row r="19" spans="1:10" x14ac:dyDescent="0.2">
      <c r="A19" s="78"/>
      <c r="B19" s="6" t="s">
        <v>47</v>
      </c>
      <c r="C19" s="6">
        <v>893076.71</v>
      </c>
      <c r="D19" s="6">
        <v>894752.03</v>
      </c>
      <c r="E19" s="6">
        <v>893694.32</v>
      </c>
      <c r="F19" s="6">
        <v>473.29</v>
      </c>
      <c r="G19" s="6">
        <v>7.0000000000000007E-2</v>
      </c>
      <c r="H19" s="6">
        <v>7</v>
      </c>
      <c r="I19" s="6">
        <v>1772.1</v>
      </c>
      <c r="J19" s="36">
        <v>100.36669999999999</v>
      </c>
    </row>
    <row r="20" spans="1:10" x14ac:dyDescent="0.2">
      <c r="A20" s="78"/>
      <c r="B20" s="6" t="s">
        <v>51</v>
      </c>
      <c r="C20" s="6">
        <v>893076.71</v>
      </c>
      <c r="D20" s="6">
        <v>894095.76</v>
      </c>
      <c r="E20" s="6">
        <v>893646.53</v>
      </c>
      <c r="F20" s="6">
        <v>356.87</v>
      </c>
      <c r="G20" s="6">
        <v>0.06</v>
      </c>
      <c r="H20" s="6">
        <v>4</v>
      </c>
      <c r="I20" s="6">
        <v>1813.5</v>
      </c>
      <c r="J20" s="36">
        <v>46.133299999999998</v>
      </c>
    </row>
    <row r="21" spans="1:10" ht="15" thickBot="1" x14ac:dyDescent="0.25">
      <c r="A21" s="79"/>
      <c r="B21" s="18" t="s">
        <v>93</v>
      </c>
      <c r="C21" s="18">
        <v>893076.71</v>
      </c>
      <c r="D21" s="18">
        <v>894801.16</v>
      </c>
      <c r="E21" s="18">
        <v>893478.8</v>
      </c>
      <c r="F21" s="18">
        <v>450.8</v>
      </c>
      <c r="G21" s="18">
        <v>0.05</v>
      </c>
      <c r="H21" s="18">
        <v>13</v>
      </c>
      <c r="I21" s="18">
        <v>1585.9666999999999</v>
      </c>
      <c r="J21" s="37">
        <v>24.2</v>
      </c>
    </row>
    <row r="22" spans="1:10" x14ac:dyDescent="0.2">
      <c r="A22" s="80" t="s">
        <v>58</v>
      </c>
      <c r="B22" s="9" t="s">
        <v>90</v>
      </c>
      <c r="C22" s="9">
        <v>928941.75</v>
      </c>
      <c r="D22" s="9">
        <v>928941.75</v>
      </c>
      <c r="E22" s="9">
        <v>928941.75</v>
      </c>
      <c r="F22" s="9">
        <v>0</v>
      </c>
      <c r="G22" s="9">
        <v>0</v>
      </c>
      <c r="H22" s="9">
        <v>30</v>
      </c>
      <c r="I22" s="9">
        <v>313.33330000000001</v>
      </c>
      <c r="J22" s="41">
        <v>166.4</v>
      </c>
    </row>
    <row r="23" spans="1:10" x14ac:dyDescent="0.2">
      <c r="A23" s="78"/>
      <c r="B23" s="6" t="s">
        <v>45</v>
      </c>
      <c r="C23" s="6">
        <v>928941.75</v>
      </c>
      <c r="D23" s="6">
        <v>928941.75</v>
      </c>
      <c r="E23" s="6">
        <v>928941.75</v>
      </c>
      <c r="F23" s="6">
        <v>0</v>
      </c>
      <c r="G23" s="6">
        <v>0</v>
      </c>
      <c r="H23" s="6">
        <v>30</v>
      </c>
      <c r="I23" s="6">
        <v>373.56670000000003</v>
      </c>
      <c r="J23" s="36">
        <v>138.13329999999999</v>
      </c>
    </row>
    <row r="24" spans="1:10" x14ac:dyDescent="0.2">
      <c r="A24" s="78"/>
      <c r="B24" s="6" t="s">
        <v>46</v>
      </c>
      <c r="C24" s="6">
        <v>928941.75</v>
      </c>
      <c r="D24" s="6">
        <v>928941.75</v>
      </c>
      <c r="E24" s="6">
        <v>928941.75</v>
      </c>
      <c r="F24" s="6">
        <v>0</v>
      </c>
      <c r="G24" s="6">
        <v>0</v>
      </c>
      <c r="H24" s="6">
        <v>30</v>
      </c>
      <c r="I24" s="6">
        <v>186.7</v>
      </c>
      <c r="J24" s="36">
        <v>98.6</v>
      </c>
    </row>
    <row r="25" spans="1:10" x14ac:dyDescent="0.2">
      <c r="A25" s="78"/>
      <c r="B25" s="6" t="s">
        <v>47</v>
      </c>
      <c r="C25" s="6">
        <v>928941.75</v>
      </c>
      <c r="D25" s="6">
        <v>928941.75</v>
      </c>
      <c r="E25" s="6">
        <v>928941.75</v>
      </c>
      <c r="F25" s="6">
        <v>0</v>
      </c>
      <c r="G25" s="6">
        <v>0</v>
      </c>
      <c r="H25" s="6">
        <v>30</v>
      </c>
      <c r="I25" s="6">
        <v>271.16669999999999</v>
      </c>
      <c r="J25" s="36">
        <v>98.7333</v>
      </c>
    </row>
    <row r="26" spans="1:10" x14ac:dyDescent="0.2">
      <c r="A26" s="78"/>
      <c r="B26" s="6" t="s">
        <v>51</v>
      </c>
      <c r="C26" s="6">
        <v>928941.75</v>
      </c>
      <c r="D26" s="6">
        <v>928941.75</v>
      </c>
      <c r="E26" s="6">
        <v>928941.75</v>
      </c>
      <c r="F26" s="6">
        <v>0</v>
      </c>
      <c r="G26" s="6">
        <v>0</v>
      </c>
      <c r="H26" s="6">
        <v>30</v>
      </c>
      <c r="I26" s="6">
        <v>197.3</v>
      </c>
      <c r="J26" s="36">
        <v>46.466700000000003</v>
      </c>
    </row>
    <row r="27" spans="1:10" ht="15" thickBot="1" x14ac:dyDescent="0.25">
      <c r="A27" s="79"/>
      <c r="B27" s="18" t="s">
        <v>93</v>
      </c>
      <c r="C27" s="18">
        <v>928941.75</v>
      </c>
      <c r="D27" s="18">
        <v>928941.75</v>
      </c>
      <c r="E27" s="18">
        <v>928941.75</v>
      </c>
      <c r="F27" s="18">
        <v>0</v>
      </c>
      <c r="G27" s="18">
        <v>0</v>
      </c>
      <c r="H27" s="18">
        <v>30</v>
      </c>
      <c r="I27" s="18">
        <v>80</v>
      </c>
      <c r="J27" s="37">
        <v>23.7</v>
      </c>
    </row>
    <row r="29" spans="1:10" ht="15" thickBot="1" x14ac:dyDescent="0.25"/>
    <row r="30" spans="1:10" ht="15" thickBot="1" x14ac:dyDescent="0.25">
      <c r="A30" t="s">
        <v>94</v>
      </c>
      <c r="B30" s="23" t="s">
        <v>93</v>
      </c>
      <c r="C30" s="7" t="s">
        <v>51</v>
      </c>
      <c r="D30" s="7" t="s">
        <v>90</v>
      </c>
      <c r="E30" s="7" t="s">
        <v>45</v>
      </c>
      <c r="F30" s="7" t="s">
        <v>46</v>
      </c>
      <c r="G30" s="24" t="s">
        <v>47</v>
      </c>
    </row>
    <row r="31" spans="1:10" x14ac:dyDescent="0.2">
      <c r="A31" t="s">
        <v>13</v>
      </c>
      <c r="B31" s="34">
        <f>H9</f>
        <v>13</v>
      </c>
      <c r="C31" s="9">
        <f>H8</f>
        <v>4</v>
      </c>
      <c r="D31" s="9">
        <f>H4</f>
        <v>3</v>
      </c>
      <c r="E31" s="9">
        <f>H5</f>
        <v>8</v>
      </c>
      <c r="F31" s="9">
        <f>H6</f>
        <v>5</v>
      </c>
      <c r="G31" s="35">
        <f>H7</f>
        <v>5</v>
      </c>
    </row>
    <row r="32" spans="1:10" x14ac:dyDescent="0.2">
      <c r="A32" t="s">
        <v>14</v>
      </c>
      <c r="B32" s="28">
        <f>H15</f>
        <v>25</v>
      </c>
      <c r="C32" s="6">
        <f>H14</f>
        <v>19</v>
      </c>
      <c r="D32" s="6">
        <f>H10</f>
        <v>16</v>
      </c>
      <c r="E32" s="6">
        <f>H11</f>
        <v>17</v>
      </c>
      <c r="F32" s="6">
        <f>H12</f>
        <v>18</v>
      </c>
      <c r="G32" s="32">
        <f>H13</f>
        <v>21</v>
      </c>
    </row>
    <row r="33" spans="1:7" x14ac:dyDescent="0.2">
      <c r="A33" t="s">
        <v>15</v>
      </c>
      <c r="B33" s="28">
        <f>H21</f>
        <v>13</v>
      </c>
      <c r="C33" s="6">
        <f>H20</f>
        <v>4</v>
      </c>
      <c r="D33" s="6">
        <f>H16</f>
        <v>9</v>
      </c>
      <c r="E33" s="6">
        <f>H17</f>
        <v>12</v>
      </c>
      <c r="F33" s="6">
        <f>H18</f>
        <v>13</v>
      </c>
      <c r="G33" s="32">
        <f>H19</f>
        <v>7</v>
      </c>
    </row>
    <row r="34" spans="1:7" ht="15" thickBot="1" x14ac:dyDescent="0.25">
      <c r="A34" t="s">
        <v>16</v>
      </c>
      <c r="B34" s="30">
        <f>H27</f>
        <v>30</v>
      </c>
      <c r="C34" s="18">
        <f>H26</f>
        <v>30</v>
      </c>
      <c r="D34" s="18">
        <f>H22</f>
        <v>30</v>
      </c>
      <c r="E34" s="18">
        <f>H23</f>
        <v>30</v>
      </c>
      <c r="F34" s="18">
        <f>H24</f>
        <v>30</v>
      </c>
      <c r="G34" s="33">
        <f>H25</f>
        <v>30</v>
      </c>
    </row>
    <row r="35" spans="1:7" x14ac:dyDescent="0.2">
      <c r="A35" t="s">
        <v>95</v>
      </c>
      <c r="B35" s="1">
        <f>AVERAGE(B31:B34)</f>
        <v>20.25</v>
      </c>
      <c r="C35" s="1">
        <f t="shared" ref="C35:G35" si="0">AVERAGE(C31:C34)</f>
        <v>14.25</v>
      </c>
      <c r="D35" s="1">
        <f t="shared" si="0"/>
        <v>14.5</v>
      </c>
      <c r="E35" s="1">
        <f t="shared" si="0"/>
        <v>16.75</v>
      </c>
      <c r="F35" s="1">
        <f t="shared" si="0"/>
        <v>16.5</v>
      </c>
      <c r="G35" s="1">
        <f t="shared" si="0"/>
        <v>15.75</v>
      </c>
    </row>
    <row r="36" spans="1:7" x14ac:dyDescent="0.2">
      <c r="B36" s="12">
        <f>B35/30</f>
        <v>0.67500000000000004</v>
      </c>
      <c r="C36" s="12">
        <f t="shared" ref="C36:G36" si="1">C35/30</f>
        <v>0.47499999999999998</v>
      </c>
      <c r="D36" s="12">
        <f t="shared" si="1"/>
        <v>0.48333333333333334</v>
      </c>
      <c r="E36" s="12">
        <f t="shared" si="1"/>
        <v>0.55833333333333335</v>
      </c>
      <c r="F36" s="12">
        <f t="shared" si="1"/>
        <v>0.55000000000000004</v>
      </c>
      <c r="G36" s="12">
        <f t="shared" si="1"/>
        <v>0.52500000000000002</v>
      </c>
    </row>
    <row r="38" spans="1:7" x14ac:dyDescent="0.2">
      <c r="B38">
        <f>B31/30</f>
        <v>0.43333333333333335</v>
      </c>
      <c r="C38">
        <f t="shared" ref="C38:G38" si="2">C31/30</f>
        <v>0.13333333333333333</v>
      </c>
      <c r="D38">
        <f t="shared" si="2"/>
        <v>0.1</v>
      </c>
      <c r="E38">
        <f t="shared" si="2"/>
        <v>0.26666666666666666</v>
      </c>
      <c r="F38">
        <f t="shared" si="2"/>
        <v>0.16666666666666666</v>
      </c>
      <c r="G38">
        <f t="shared" si="2"/>
        <v>0.16666666666666666</v>
      </c>
    </row>
    <row r="39" spans="1:7" x14ac:dyDescent="0.2">
      <c r="B39">
        <f t="shared" ref="B39:G39" si="3">B32/30</f>
        <v>0.83333333333333337</v>
      </c>
      <c r="C39">
        <f t="shared" si="3"/>
        <v>0.6333333333333333</v>
      </c>
      <c r="D39">
        <f t="shared" si="3"/>
        <v>0.53333333333333333</v>
      </c>
      <c r="E39">
        <f t="shared" si="3"/>
        <v>0.56666666666666665</v>
      </c>
      <c r="F39">
        <f t="shared" si="3"/>
        <v>0.6</v>
      </c>
      <c r="G39">
        <f t="shared" si="3"/>
        <v>0.7</v>
      </c>
    </row>
    <row r="40" spans="1:7" x14ac:dyDescent="0.2">
      <c r="B40">
        <f t="shared" ref="B40:G40" si="4">B33/30</f>
        <v>0.43333333333333335</v>
      </c>
      <c r="C40">
        <f t="shared" si="4"/>
        <v>0.13333333333333333</v>
      </c>
      <c r="D40">
        <f t="shared" si="4"/>
        <v>0.3</v>
      </c>
      <c r="E40">
        <f t="shared" si="4"/>
        <v>0.4</v>
      </c>
      <c r="F40">
        <f t="shared" si="4"/>
        <v>0.43333333333333335</v>
      </c>
      <c r="G40">
        <f t="shared" si="4"/>
        <v>0.23333333333333334</v>
      </c>
    </row>
    <row r="41" spans="1:7" x14ac:dyDescent="0.2">
      <c r="B41">
        <f t="shared" ref="B41:G41" si="5">B34/30</f>
        <v>1</v>
      </c>
      <c r="C41">
        <f t="shared" si="5"/>
        <v>1</v>
      </c>
      <c r="D41">
        <f t="shared" si="5"/>
        <v>1</v>
      </c>
      <c r="E41">
        <f t="shared" si="5"/>
        <v>1</v>
      </c>
      <c r="F41">
        <f t="shared" si="5"/>
        <v>1</v>
      </c>
      <c r="G41">
        <f t="shared" si="5"/>
        <v>1</v>
      </c>
    </row>
    <row r="42" spans="1:7" x14ac:dyDescent="0.2">
      <c r="B42">
        <f t="shared" ref="B42:G42" si="6">B35/30</f>
        <v>0.67500000000000004</v>
      </c>
      <c r="C42">
        <f t="shared" si="6"/>
        <v>0.47499999999999998</v>
      </c>
      <c r="D42">
        <f t="shared" si="6"/>
        <v>0.48333333333333334</v>
      </c>
      <c r="E42">
        <f t="shared" si="6"/>
        <v>0.55833333333333335</v>
      </c>
      <c r="F42">
        <f t="shared" si="6"/>
        <v>0.55000000000000004</v>
      </c>
      <c r="G42">
        <f t="shared" si="6"/>
        <v>0.52500000000000002</v>
      </c>
    </row>
  </sheetData>
  <mergeCells count="4">
    <mergeCell ref="A4:A9"/>
    <mergeCell ref="A10:A15"/>
    <mergeCell ref="A16:A21"/>
    <mergeCell ref="A22:A2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49BE-AE2E-4DD2-AF1C-610C4B459EB6}">
  <dimension ref="A2:AI113"/>
  <sheetViews>
    <sheetView workbookViewId="0">
      <selection activeCell="I13" sqref="I13"/>
    </sheetView>
  </sheetViews>
  <sheetFormatPr defaultRowHeight="14.25" x14ac:dyDescent="0.2"/>
  <cols>
    <col min="1" max="1" width="10.625" bestFit="1" customWidth="1"/>
  </cols>
  <sheetData>
    <row r="2" spans="1:35" x14ac:dyDescent="0.2">
      <c r="B2">
        <f>AVERAGE(B4:B93)</f>
        <v>0.97808333333333353</v>
      </c>
      <c r="C2">
        <f t="shared" ref="C2:G2" si="0">AVERAGE(C4:C93)</f>
        <v>0.96496666666666608</v>
      </c>
      <c r="D2">
        <f t="shared" si="0"/>
        <v>0.96927444444444466</v>
      </c>
      <c r="E2">
        <f t="shared" si="0"/>
        <v>0.96249333333333331</v>
      </c>
      <c r="F2">
        <f t="shared" si="0"/>
        <v>0.97256333333333378</v>
      </c>
      <c r="G2">
        <f t="shared" si="0"/>
        <v>0.96754777777777767</v>
      </c>
    </row>
    <row r="3" spans="1:35" s="1" customFormat="1" x14ac:dyDescent="0.2">
      <c r="A3" s="16" t="s">
        <v>35</v>
      </c>
      <c r="B3" s="1" t="s">
        <v>93</v>
      </c>
      <c r="C3" s="1" t="s">
        <v>51</v>
      </c>
      <c r="D3" s="1" t="s">
        <v>90</v>
      </c>
      <c r="E3" s="1" t="s">
        <v>60</v>
      </c>
      <c r="F3" s="1" t="s">
        <v>61</v>
      </c>
      <c r="G3" s="1" t="s">
        <v>62</v>
      </c>
    </row>
    <row r="4" spans="1:35" x14ac:dyDescent="0.2">
      <c r="A4" s="16" t="s">
        <v>65</v>
      </c>
      <c r="B4">
        <v>0.96030000000000004</v>
      </c>
      <c r="C4">
        <v>0.99860000000000004</v>
      </c>
      <c r="D4">
        <v>0.9677</v>
      </c>
      <c r="E4">
        <v>0.9677</v>
      </c>
      <c r="F4">
        <v>0.96799999999999997</v>
      </c>
      <c r="G4">
        <v>0.95660000000000001</v>
      </c>
      <c r="J4" s="45" t="s">
        <v>101</v>
      </c>
      <c r="K4" s="1" t="s">
        <v>91</v>
      </c>
      <c r="L4" s="1" t="s">
        <v>100</v>
      </c>
      <c r="M4" s="1" t="s">
        <v>98</v>
      </c>
      <c r="N4" s="1" t="s">
        <v>99</v>
      </c>
      <c r="Q4" s="45" t="s">
        <v>101</v>
      </c>
      <c r="R4" s="45" t="s">
        <v>65</v>
      </c>
      <c r="S4" s="45" t="s">
        <v>65</v>
      </c>
      <c r="T4" s="45" t="s">
        <v>65</v>
      </c>
      <c r="U4" s="45" t="s">
        <v>65</v>
      </c>
      <c r="V4" s="45" t="s">
        <v>65</v>
      </c>
      <c r="W4" s="45" t="s">
        <v>65</v>
      </c>
      <c r="X4" s="45" t="s">
        <v>66</v>
      </c>
      <c r="Y4" s="45" t="s">
        <v>66</v>
      </c>
      <c r="Z4" s="45" t="s">
        <v>66</v>
      </c>
      <c r="AA4" s="45" t="s">
        <v>66</v>
      </c>
      <c r="AB4" s="45" t="s">
        <v>66</v>
      </c>
      <c r="AC4" s="45" t="s">
        <v>66</v>
      </c>
      <c r="AD4" s="45" t="s">
        <v>67</v>
      </c>
      <c r="AE4" s="45" t="s">
        <v>67</v>
      </c>
      <c r="AF4" s="45" t="s">
        <v>67</v>
      </c>
      <c r="AG4" s="45" t="s">
        <v>67</v>
      </c>
      <c r="AH4" s="45" t="s">
        <v>67</v>
      </c>
      <c r="AI4" s="45" t="s">
        <v>67</v>
      </c>
    </row>
    <row r="5" spans="1:35" x14ac:dyDescent="0.2">
      <c r="A5" s="16" t="s">
        <v>65</v>
      </c>
      <c r="B5">
        <v>0.99860000000000004</v>
      </c>
      <c r="C5">
        <v>0.98499999999999999</v>
      </c>
      <c r="D5">
        <v>0.95989999999999998</v>
      </c>
      <c r="E5">
        <v>0.95689999999999997</v>
      </c>
      <c r="F5">
        <v>0.95069999999999999</v>
      </c>
      <c r="G5">
        <v>0.94230000000000003</v>
      </c>
      <c r="J5" s="45" t="s">
        <v>65</v>
      </c>
      <c r="K5" s="1" t="s">
        <v>93</v>
      </c>
      <c r="L5">
        <v>1</v>
      </c>
      <c r="M5">
        <v>0.97489999999999999</v>
      </c>
      <c r="N5">
        <v>0.94199999999999995</v>
      </c>
      <c r="Q5" s="1" t="s">
        <v>91</v>
      </c>
      <c r="R5" s="1" t="s">
        <v>93</v>
      </c>
      <c r="S5" s="1" t="s">
        <v>51</v>
      </c>
      <c r="T5" s="1" t="s">
        <v>90</v>
      </c>
      <c r="U5" s="1" t="s">
        <v>60</v>
      </c>
      <c r="V5" s="1" t="s">
        <v>61</v>
      </c>
      <c r="W5" s="1" t="s">
        <v>62</v>
      </c>
      <c r="X5" s="1" t="s">
        <v>93</v>
      </c>
      <c r="Y5" s="1" t="s">
        <v>51</v>
      </c>
      <c r="Z5" s="1" t="s">
        <v>90</v>
      </c>
      <c r="AA5" s="1" t="s">
        <v>60</v>
      </c>
      <c r="AB5" s="1" t="s">
        <v>61</v>
      </c>
      <c r="AC5" s="1" t="s">
        <v>62</v>
      </c>
      <c r="AD5" s="1" t="s">
        <v>93</v>
      </c>
      <c r="AE5" s="1" t="s">
        <v>51</v>
      </c>
      <c r="AF5" s="1" t="s">
        <v>90</v>
      </c>
      <c r="AG5" s="1" t="s">
        <v>60</v>
      </c>
      <c r="AH5" s="1" t="s">
        <v>61</v>
      </c>
      <c r="AI5" s="1" t="s">
        <v>62</v>
      </c>
    </row>
    <row r="6" spans="1:35" x14ac:dyDescent="0.2">
      <c r="A6" s="16" t="s">
        <v>65</v>
      </c>
      <c r="B6">
        <v>0.95660000000000001</v>
      </c>
      <c r="C6">
        <v>0.94399999999999995</v>
      </c>
      <c r="D6">
        <v>0.95660000000000001</v>
      </c>
      <c r="E6">
        <v>0.92659999999999998</v>
      </c>
      <c r="F6">
        <v>0.97040000000000004</v>
      </c>
      <c r="G6">
        <v>0.95720000000000005</v>
      </c>
      <c r="J6" s="45" t="s">
        <v>65</v>
      </c>
      <c r="K6" s="1" t="s">
        <v>51</v>
      </c>
      <c r="L6">
        <v>0.99860000000000004</v>
      </c>
      <c r="M6">
        <v>0.9556</v>
      </c>
      <c r="N6">
        <v>0.91969999999999996</v>
      </c>
      <c r="Q6" s="1" t="s">
        <v>100</v>
      </c>
      <c r="R6">
        <v>1</v>
      </c>
      <c r="S6">
        <v>0.99860000000000004</v>
      </c>
      <c r="T6">
        <v>1</v>
      </c>
      <c r="U6">
        <v>0.9889</v>
      </c>
      <c r="V6">
        <v>1</v>
      </c>
      <c r="W6">
        <v>0.99860000000000004</v>
      </c>
      <c r="X6">
        <v>0.99780000000000002</v>
      </c>
      <c r="Y6">
        <v>0.99690000000000001</v>
      </c>
      <c r="Z6">
        <v>0.98909999999999998</v>
      </c>
      <c r="AA6">
        <v>0.99109999999999998</v>
      </c>
      <c r="AB6">
        <v>0.98960000000000004</v>
      </c>
      <c r="AC6">
        <v>0.99160000000000004</v>
      </c>
      <c r="AD6">
        <v>0.99260000000000004</v>
      </c>
      <c r="AE6">
        <v>0.99129999999999996</v>
      </c>
      <c r="AF6">
        <v>0.99580000000000002</v>
      </c>
      <c r="AG6">
        <v>0.99670000000000003</v>
      </c>
      <c r="AH6">
        <v>0.99429999999999996</v>
      </c>
      <c r="AI6">
        <v>0.99580000000000002</v>
      </c>
    </row>
    <row r="7" spans="1:35" x14ac:dyDescent="0.2">
      <c r="A7" s="16" t="s">
        <v>65</v>
      </c>
      <c r="B7">
        <v>0.99860000000000004</v>
      </c>
      <c r="C7">
        <v>0.98299999999999998</v>
      </c>
      <c r="D7">
        <v>0.96450000000000002</v>
      </c>
      <c r="E7">
        <v>0.92659999999999998</v>
      </c>
      <c r="F7">
        <v>0.94010000000000005</v>
      </c>
      <c r="G7">
        <v>0.92310000000000003</v>
      </c>
      <c r="J7" s="45" t="s">
        <v>65</v>
      </c>
      <c r="K7" s="1" t="s">
        <v>90</v>
      </c>
      <c r="L7">
        <v>1</v>
      </c>
      <c r="M7">
        <v>0.96260000000000001</v>
      </c>
      <c r="N7">
        <v>0.92530000000000001</v>
      </c>
      <c r="Q7" s="1" t="s">
        <v>98</v>
      </c>
      <c r="R7">
        <v>0.97489999999999999</v>
      </c>
      <c r="S7">
        <v>0.9556</v>
      </c>
      <c r="T7">
        <v>0.96260000000000001</v>
      </c>
      <c r="U7">
        <v>0.94940000000000002</v>
      </c>
      <c r="V7">
        <v>0.97019999999999995</v>
      </c>
      <c r="W7">
        <v>0.95879999999999999</v>
      </c>
      <c r="X7">
        <v>0.97970000000000002</v>
      </c>
      <c r="Y7">
        <v>0.96930000000000005</v>
      </c>
      <c r="Z7">
        <v>0.97360000000000002</v>
      </c>
      <c r="AA7">
        <v>0.96789999999999998</v>
      </c>
      <c r="AB7">
        <v>0.97529999999999994</v>
      </c>
      <c r="AC7">
        <v>0.97240000000000004</v>
      </c>
      <c r="AD7">
        <v>0.97970000000000002</v>
      </c>
      <c r="AE7">
        <v>0.97</v>
      </c>
      <c r="AF7">
        <v>0.97160000000000002</v>
      </c>
      <c r="AG7">
        <v>0.97019999999999995</v>
      </c>
      <c r="AH7">
        <v>0.97219999999999995</v>
      </c>
      <c r="AI7">
        <v>0.97140000000000004</v>
      </c>
    </row>
    <row r="8" spans="1:35" x14ac:dyDescent="0.2">
      <c r="A8" s="16" t="s">
        <v>65</v>
      </c>
      <c r="B8">
        <v>0.94779999999999998</v>
      </c>
      <c r="C8">
        <v>0.97789999999999999</v>
      </c>
      <c r="D8">
        <v>1</v>
      </c>
      <c r="E8">
        <v>0.97009999999999996</v>
      </c>
      <c r="F8">
        <v>0.98060000000000003</v>
      </c>
      <c r="G8">
        <v>0.94930000000000003</v>
      </c>
      <c r="J8" s="45" t="s">
        <v>65</v>
      </c>
      <c r="K8" s="1" t="s">
        <v>60</v>
      </c>
      <c r="L8">
        <v>0.9889</v>
      </c>
      <c r="M8">
        <v>0.94940000000000002</v>
      </c>
      <c r="N8">
        <v>0.90690000000000004</v>
      </c>
      <c r="Q8" s="1" t="s">
        <v>99</v>
      </c>
      <c r="R8">
        <v>0.94199999999999995</v>
      </c>
      <c r="S8">
        <v>0.91969999999999996</v>
      </c>
      <c r="T8">
        <v>0.92530000000000001</v>
      </c>
      <c r="U8">
        <v>0.90690000000000004</v>
      </c>
      <c r="V8">
        <v>0.94010000000000005</v>
      </c>
      <c r="W8">
        <v>0.92310000000000003</v>
      </c>
      <c r="X8">
        <v>0.95950000000000002</v>
      </c>
      <c r="Y8">
        <v>0.94320000000000004</v>
      </c>
      <c r="Z8">
        <v>0.95440000000000003</v>
      </c>
      <c r="AA8">
        <v>0.93940000000000001</v>
      </c>
      <c r="AB8">
        <v>0.95789999999999997</v>
      </c>
      <c r="AC8">
        <v>0.94730000000000003</v>
      </c>
      <c r="AD8">
        <v>0.96179999999999999</v>
      </c>
      <c r="AE8">
        <v>0.94650000000000001</v>
      </c>
      <c r="AF8">
        <v>0.95589999999999997</v>
      </c>
      <c r="AG8">
        <v>0.95430000000000004</v>
      </c>
      <c r="AH8">
        <v>0.95369999999999999</v>
      </c>
      <c r="AI8">
        <v>0.9456</v>
      </c>
    </row>
    <row r="9" spans="1:35" x14ac:dyDescent="0.2">
      <c r="A9" s="16" t="s">
        <v>65</v>
      </c>
      <c r="B9">
        <v>0.9889</v>
      </c>
      <c r="C9">
        <v>0.93259999999999998</v>
      </c>
      <c r="D9">
        <v>0.97030000000000005</v>
      </c>
      <c r="E9">
        <v>0.98109999999999997</v>
      </c>
      <c r="F9">
        <v>0.98299999999999998</v>
      </c>
      <c r="G9">
        <v>0.96030000000000004</v>
      </c>
      <c r="J9" s="45" t="s">
        <v>65</v>
      </c>
      <c r="K9" s="1" t="s">
        <v>61</v>
      </c>
      <c r="L9">
        <v>1</v>
      </c>
      <c r="M9">
        <v>0.97019999999999995</v>
      </c>
      <c r="N9">
        <v>0.94010000000000005</v>
      </c>
    </row>
    <row r="10" spans="1:35" x14ac:dyDescent="0.2">
      <c r="A10" s="16" t="s">
        <v>65</v>
      </c>
      <c r="B10">
        <v>0.9889</v>
      </c>
      <c r="C10">
        <v>0.97529999999999994</v>
      </c>
      <c r="D10">
        <v>0.94750000000000001</v>
      </c>
      <c r="E10">
        <v>0.92659999999999998</v>
      </c>
      <c r="F10">
        <v>0.99860000000000004</v>
      </c>
      <c r="G10">
        <v>0.9627</v>
      </c>
      <c r="J10" s="45" t="s">
        <v>65</v>
      </c>
      <c r="K10" s="1" t="s">
        <v>62</v>
      </c>
      <c r="L10">
        <v>0.99860000000000004</v>
      </c>
      <c r="M10">
        <v>0.95879999999999999</v>
      </c>
      <c r="N10">
        <v>0.92310000000000003</v>
      </c>
    </row>
    <row r="11" spans="1:35" x14ac:dyDescent="0.2">
      <c r="A11" s="16" t="s">
        <v>65</v>
      </c>
      <c r="B11">
        <v>0.9677</v>
      </c>
      <c r="C11">
        <v>0.91969999999999996</v>
      </c>
      <c r="D11">
        <v>0.97789999999999999</v>
      </c>
      <c r="E11">
        <v>0.97040000000000004</v>
      </c>
      <c r="F11">
        <v>0.97030000000000005</v>
      </c>
      <c r="G11">
        <v>0.96</v>
      </c>
      <c r="J11" s="45" t="s">
        <v>66</v>
      </c>
      <c r="K11" s="1" t="s">
        <v>93</v>
      </c>
      <c r="L11">
        <v>0.99780000000000002</v>
      </c>
      <c r="M11">
        <v>0.97970000000000002</v>
      </c>
      <c r="N11">
        <v>0.95950000000000002</v>
      </c>
    </row>
    <row r="12" spans="1:35" x14ac:dyDescent="0.2">
      <c r="A12" s="16" t="s">
        <v>65</v>
      </c>
      <c r="B12">
        <v>0.96419999999999995</v>
      </c>
      <c r="C12">
        <v>0.95240000000000002</v>
      </c>
      <c r="D12">
        <v>0.94099999999999995</v>
      </c>
      <c r="E12">
        <v>0.9637</v>
      </c>
      <c r="F12">
        <v>0.9889</v>
      </c>
      <c r="G12">
        <v>0.94369999999999998</v>
      </c>
      <c r="J12" s="45" t="s">
        <v>66</v>
      </c>
      <c r="K12" s="1" t="s">
        <v>51</v>
      </c>
      <c r="L12">
        <v>0.99690000000000001</v>
      </c>
      <c r="M12">
        <v>0.96930000000000005</v>
      </c>
      <c r="N12">
        <v>0.94320000000000004</v>
      </c>
    </row>
    <row r="13" spans="1:35" x14ac:dyDescent="0.2">
      <c r="A13" s="16" t="s">
        <v>65</v>
      </c>
      <c r="B13">
        <v>0.97009999999999996</v>
      </c>
      <c r="C13">
        <v>0.96040000000000003</v>
      </c>
      <c r="D13">
        <v>0.95350000000000001</v>
      </c>
      <c r="E13">
        <v>0.92989999999999995</v>
      </c>
      <c r="F13">
        <v>0.98499999999999999</v>
      </c>
      <c r="G13">
        <v>0.99860000000000004</v>
      </c>
      <c r="J13" s="45" t="s">
        <v>66</v>
      </c>
      <c r="K13" s="1" t="s">
        <v>90</v>
      </c>
      <c r="L13">
        <v>0.98909999999999998</v>
      </c>
      <c r="M13">
        <v>0.97360000000000002</v>
      </c>
      <c r="N13">
        <v>0.95440000000000003</v>
      </c>
    </row>
    <row r="14" spans="1:35" x14ac:dyDescent="0.2">
      <c r="A14" s="16" t="s">
        <v>65</v>
      </c>
      <c r="B14">
        <v>0.95760000000000001</v>
      </c>
      <c r="C14">
        <v>0.95489999999999997</v>
      </c>
      <c r="D14">
        <v>0.97750000000000004</v>
      </c>
      <c r="E14">
        <v>0.93530000000000002</v>
      </c>
      <c r="F14">
        <v>0.96409999999999996</v>
      </c>
      <c r="G14">
        <v>0.96560000000000001</v>
      </c>
      <c r="J14" s="45" t="s">
        <v>66</v>
      </c>
      <c r="K14" s="1" t="s">
        <v>60</v>
      </c>
      <c r="L14">
        <v>0.99109999999999998</v>
      </c>
      <c r="M14">
        <v>0.96789999999999998</v>
      </c>
      <c r="N14">
        <v>0.93940000000000001</v>
      </c>
    </row>
    <row r="15" spans="1:35" x14ac:dyDescent="0.2">
      <c r="A15" s="16" t="s">
        <v>65</v>
      </c>
      <c r="B15">
        <v>1</v>
      </c>
      <c r="C15">
        <v>0.92930000000000001</v>
      </c>
      <c r="D15">
        <v>0.98109999999999997</v>
      </c>
      <c r="E15">
        <v>0.94869999999999999</v>
      </c>
      <c r="F15">
        <v>0.95889999999999997</v>
      </c>
      <c r="G15">
        <v>0.94710000000000005</v>
      </c>
      <c r="J15" s="45" t="s">
        <v>66</v>
      </c>
      <c r="K15" s="1" t="s">
        <v>61</v>
      </c>
      <c r="L15">
        <v>0.98960000000000004</v>
      </c>
      <c r="M15">
        <v>0.97529999999999994</v>
      </c>
      <c r="N15">
        <v>0.95789999999999997</v>
      </c>
    </row>
    <row r="16" spans="1:35" x14ac:dyDescent="0.2">
      <c r="A16" s="16" t="s">
        <v>65</v>
      </c>
      <c r="B16">
        <v>0.97529999999999994</v>
      </c>
      <c r="C16">
        <v>0.96450000000000002</v>
      </c>
      <c r="D16">
        <v>0.97009999999999996</v>
      </c>
      <c r="E16">
        <v>0.95469999999999999</v>
      </c>
      <c r="F16">
        <v>0.98499999999999999</v>
      </c>
      <c r="G16">
        <v>0.9889</v>
      </c>
      <c r="J16" s="45" t="s">
        <v>66</v>
      </c>
      <c r="K16" s="1" t="s">
        <v>62</v>
      </c>
      <c r="L16">
        <v>0.99160000000000004</v>
      </c>
      <c r="M16">
        <v>0.97240000000000004</v>
      </c>
      <c r="N16">
        <v>0.94730000000000003</v>
      </c>
    </row>
    <row r="17" spans="1:14" x14ac:dyDescent="0.2">
      <c r="A17" s="16" t="s">
        <v>65</v>
      </c>
      <c r="B17">
        <v>0.97030000000000005</v>
      </c>
      <c r="C17">
        <v>0.93989999999999996</v>
      </c>
      <c r="D17">
        <v>0.96040000000000003</v>
      </c>
      <c r="E17">
        <v>0.93479999999999996</v>
      </c>
      <c r="F17">
        <v>0.95879999999999999</v>
      </c>
      <c r="G17">
        <v>0.96040000000000003</v>
      </c>
      <c r="J17" s="45" t="s">
        <v>67</v>
      </c>
      <c r="K17" s="1" t="s">
        <v>93</v>
      </c>
      <c r="L17">
        <v>0.99260000000000004</v>
      </c>
      <c r="M17">
        <v>0.97970000000000002</v>
      </c>
      <c r="N17">
        <v>0.96179999999999999</v>
      </c>
    </row>
    <row r="18" spans="1:14" x14ac:dyDescent="0.2">
      <c r="A18" s="16" t="s">
        <v>65</v>
      </c>
      <c r="B18">
        <v>0.98060000000000003</v>
      </c>
      <c r="C18">
        <v>0.94979999999999998</v>
      </c>
      <c r="D18">
        <v>0.9889</v>
      </c>
      <c r="E18">
        <v>0.94010000000000005</v>
      </c>
      <c r="F18">
        <v>0.95399999999999996</v>
      </c>
      <c r="G18">
        <v>0.96499999999999997</v>
      </c>
      <c r="J18" s="45" t="s">
        <v>67</v>
      </c>
      <c r="K18" s="1" t="s">
        <v>51</v>
      </c>
      <c r="L18">
        <v>0.99129999999999996</v>
      </c>
      <c r="M18">
        <v>0.97</v>
      </c>
      <c r="N18">
        <v>0.94650000000000001</v>
      </c>
    </row>
    <row r="19" spans="1:14" x14ac:dyDescent="0.2">
      <c r="A19" s="16" t="s">
        <v>65</v>
      </c>
      <c r="B19">
        <v>0.9889</v>
      </c>
      <c r="C19">
        <v>0.94230000000000003</v>
      </c>
      <c r="D19">
        <v>0.92530000000000001</v>
      </c>
      <c r="E19">
        <v>0.95079999999999998</v>
      </c>
      <c r="F19">
        <v>0.98060000000000003</v>
      </c>
      <c r="G19">
        <v>0.96799999999999997</v>
      </c>
      <c r="J19" s="45" t="s">
        <v>67</v>
      </c>
      <c r="K19" s="1" t="s">
        <v>90</v>
      </c>
      <c r="L19">
        <v>0.99580000000000002</v>
      </c>
      <c r="M19">
        <v>0.97160000000000002</v>
      </c>
      <c r="N19">
        <v>0.95589999999999997</v>
      </c>
    </row>
    <row r="20" spans="1:14" x14ac:dyDescent="0.2">
      <c r="A20" s="16" t="s">
        <v>65</v>
      </c>
      <c r="B20">
        <v>0.95889999999999997</v>
      </c>
      <c r="C20">
        <v>0.94920000000000004</v>
      </c>
      <c r="D20">
        <v>0.97409999999999997</v>
      </c>
      <c r="E20">
        <v>0.93479999999999996</v>
      </c>
      <c r="F20">
        <v>0.94379999999999997</v>
      </c>
      <c r="G20">
        <v>0.96130000000000004</v>
      </c>
      <c r="J20" s="45" t="s">
        <v>67</v>
      </c>
      <c r="K20" s="1" t="s">
        <v>60</v>
      </c>
      <c r="L20">
        <v>0.99670000000000003</v>
      </c>
      <c r="M20">
        <v>0.97019999999999995</v>
      </c>
      <c r="N20">
        <v>0.95430000000000004</v>
      </c>
    </row>
    <row r="21" spans="1:14" x14ac:dyDescent="0.2">
      <c r="A21" s="16" t="s">
        <v>65</v>
      </c>
      <c r="B21">
        <v>0.9667</v>
      </c>
      <c r="C21">
        <v>0.93340000000000001</v>
      </c>
      <c r="D21">
        <v>0.95040000000000002</v>
      </c>
      <c r="E21">
        <v>0.97689999999999999</v>
      </c>
      <c r="F21">
        <v>0.96419999999999995</v>
      </c>
      <c r="G21">
        <v>0.97899999999999998</v>
      </c>
      <c r="J21" s="45" t="s">
        <v>67</v>
      </c>
      <c r="K21" s="1" t="s">
        <v>61</v>
      </c>
      <c r="L21">
        <v>0.99429999999999996</v>
      </c>
      <c r="M21">
        <v>0.97219999999999995</v>
      </c>
      <c r="N21">
        <v>0.95369999999999999</v>
      </c>
    </row>
    <row r="22" spans="1:14" x14ac:dyDescent="0.2">
      <c r="A22" s="16" t="s">
        <v>65</v>
      </c>
      <c r="B22">
        <v>0.99860000000000004</v>
      </c>
      <c r="C22">
        <v>0.93920000000000003</v>
      </c>
      <c r="D22">
        <v>0.95760000000000001</v>
      </c>
      <c r="E22">
        <v>0.91039999999999999</v>
      </c>
      <c r="F22">
        <v>0.98419999999999996</v>
      </c>
      <c r="G22">
        <v>0.93730000000000002</v>
      </c>
      <c r="J22" s="45" t="s">
        <v>67</v>
      </c>
      <c r="K22" s="1" t="s">
        <v>62</v>
      </c>
      <c r="L22">
        <v>0.99580000000000002</v>
      </c>
      <c r="M22">
        <v>0.97140000000000004</v>
      </c>
      <c r="N22">
        <v>0.9456</v>
      </c>
    </row>
    <row r="23" spans="1:14" x14ac:dyDescent="0.2">
      <c r="A23" s="16" t="s">
        <v>65</v>
      </c>
      <c r="B23">
        <v>0.98750000000000004</v>
      </c>
      <c r="C23">
        <v>0.94399999999999995</v>
      </c>
      <c r="D23">
        <v>0.9577</v>
      </c>
      <c r="E23">
        <v>0.95169999999999999</v>
      </c>
      <c r="F23">
        <v>1</v>
      </c>
      <c r="G23">
        <v>0.92589999999999995</v>
      </c>
    </row>
    <row r="24" spans="1:14" x14ac:dyDescent="0.2">
      <c r="A24" s="16" t="s">
        <v>65</v>
      </c>
      <c r="B24">
        <v>0.96250000000000002</v>
      </c>
      <c r="C24">
        <v>0.94030000000000002</v>
      </c>
      <c r="D24">
        <v>0.95779999999999998</v>
      </c>
      <c r="E24">
        <v>0.9365</v>
      </c>
      <c r="F24">
        <v>0.95399999999999996</v>
      </c>
      <c r="G24">
        <v>0.95779999999999998</v>
      </c>
    </row>
    <row r="25" spans="1:14" x14ac:dyDescent="0.2">
      <c r="A25" s="16" t="s">
        <v>65</v>
      </c>
      <c r="B25">
        <v>0.96889999999999998</v>
      </c>
      <c r="C25">
        <v>0.97789999999999999</v>
      </c>
      <c r="D25">
        <v>0.95350000000000001</v>
      </c>
      <c r="E25">
        <v>0.95169999999999999</v>
      </c>
      <c r="F25">
        <v>0.98360000000000003</v>
      </c>
      <c r="G25">
        <v>0.94130000000000003</v>
      </c>
    </row>
    <row r="26" spans="1:14" x14ac:dyDescent="0.2">
      <c r="A26" s="16" t="s">
        <v>65</v>
      </c>
      <c r="B26">
        <v>0.98499999999999999</v>
      </c>
      <c r="C26">
        <v>0.96040000000000003</v>
      </c>
      <c r="D26">
        <v>0.97789999999999999</v>
      </c>
      <c r="E26">
        <v>0.9889</v>
      </c>
      <c r="F26">
        <v>0.96519999999999995</v>
      </c>
      <c r="G26">
        <v>0.95050000000000001</v>
      </c>
    </row>
    <row r="27" spans="1:14" x14ac:dyDescent="0.2">
      <c r="A27" s="16" t="s">
        <v>65</v>
      </c>
      <c r="B27">
        <v>0.99860000000000004</v>
      </c>
      <c r="C27">
        <v>0.98499999999999999</v>
      </c>
      <c r="D27">
        <v>0.96309999999999996</v>
      </c>
      <c r="E27">
        <v>0.97219999999999995</v>
      </c>
      <c r="F27">
        <v>0.97030000000000005</v>
      </c>
      <c r="G27">
        <v>0.96709999999999996</v>
      </c>
    </row>
    <row r="28" spans="1:14" x14ac:dyDescent="0.2">
      <c r="A28" s="16" t="s">
        <v>65</v>
      </c>
      <c r="B28">
        <v>0.97560000000000002</v>
      </c>
      <c r="C28">
        <v>0.98060000000000003</v>
      </c>
      <c r="D28">
        <v>0.95799999999999996</v>
      </c>
      <c r="E28">
        <v>0.94379999999999997</v>
      </c>
      <c r="F28">
        <v>0.97409999999999997</v>
      </c>
      <c r="G28">
        <v>0.96160000000000001</v>
      </c>
    </row>
    <row r="29" spans="1:14" x14ac:dyDescent="0.2">
      <c r="A29" s="16" t="s">
        <v>65</v>
      </c>
      <c r="B29">
        <v>0.98299999999999998</v>
      </c>
      <c r="C29">
        <v>0.94579999999999997</v>
      </c>
      <c r="D29">
        <v>0.95230000000000004</v>
      </c>
      <c r="E29">
        <v>0.98499999999999999</v>
      </c>
      <c r="F29">
        <v>0.98060000000000003</v>
      </c>
      <c r="G29">
        <v>0.93810000000000004</v>
      </c>
    </row>
    <row r="30" spans="1:14" x14ac:dyDescent="0.2">
      <c r="A30" s="16" t="s">
        <v>65</v>
      </c>
      <c r="B30">
        <v>0.96609999999999996</v>
      </c>
      <c r="C30">
        <v>0.95489999999999997</v>
      </c>
      <c r="D30">
        <v>0.94130000000000003</v>
      </c>
      <c r="E30">
        <v>0.90690000000000004</v>
      </c>
      <c r="F30">
        <v>0.94510000000000005</v>
      </c>
      <c r="G30">
        <v>0.9889</v>
      </c>
    </row>
    <row r="31" spans="1:14" x14ac:dyDescent="0.2">
      <c r="A31" s="16" t="s">
        <v>65</v>
      </c>
      <c r="B31">
        <v>0.94579999999999997</v>
      </c>
      <c r="C31">
        <v>0.93820000000000003</v>
      </c>
      <c r="D31">
        <v>0.9677</v>
      </c>
      <c r="E31">
        <v>0.93159999999999998</v>
      </c>
      <c r="F31">
        <v>0.95350000000000001</v>
      </c>
      <c r="G31">
        <v>0.98499999999999999</v>
      </c>
    </row>
    <row r="32" spans="1:14" x14ac:dyDescent="0.2">
      <c r="A32" s="16" t="s">
        <v>65</v>
      </c>
      <c r="B32">
        <v>0.94199999999999995</v>
      </c>
      <c r="C32">
        <v>0.93820000000000003</v>
      </c>
      <c r="D32">
        <v>0.97030000000000005</v>
      </c>
      <c r="E32">
        <v>0.96779999999999999</v>
      </c>
      <c r="F32">
        <v>0.95989999999999998</v>
      </c>
      <c r="G32">
        <v>0.9637</v>
      </c>
    </row>
    <row r="33" spans="1:7" x14ac:dyDescent="0.2">
      <c r="A33" s="16" t="s">
        <v>65</v>
      </c>
      <c r="B33">
        <v>0.99319999999999997</v>
      </c>
      <c r="C33">
        <v>0.97189999999999999</v>
      </c>
      <c r="D33">
        <v>0.95499999999999996</v>
      </c>
      <c r="E33">
        <v>0.93879999999999997</v>
      </c>
      <c r="F33">
        <v>0.9889</v>
      </c>
      <c r="G33">
        <v>0.9587</v>
      </c>
    </row>
    <row r="34" spans="1:7" x14ac:dyDescent="0.2">
      <c r="A34" s="16" t="s">
        <v>66</v>
      </c>
      <c r="B34">
        <v>0.98680000000000001</v>
      </c>
      <c r="C34">
        <v>0.97309999999999997</v>
      </c>
      <c r="D34">
        <v>0.95630000000000004</v>
      </c>
      <c r="E34">
        <v>0.95040000000000002</v>
      </c>
      <c r="F34">
        <v>0.95789999999999997</v>
      </c>
      <c r="G34">
        <v>0.97889999999999999</v>
      </c>
    </row>
    <row r="35" spans="1:7" x14ac:dyDescent="0.2">
      <c r="A35" s="16" t="s">
        <v>66</v>
      </c>
      <c r="B35">
        <v>0.98960000000000004</v>
      </c>
      <c r="C35">
        <v>0.97170000000000001</v>
      </c>
      <c r="D35">
        <v>0.96479999999999999</v>
      </c>
      <c r="E35">
        <v>0.96530000000000005</v>
      </c>
      <c r="F35">
        <v>0.9819</v>
      </c>
      <c r="G35">
        <v>0.95840000000000003</v>
      </c>
    </row>
    <row r="36" spans="1:7" x14ac:dyDescent="0.2">
      <c r="A36" s="16" t="s">
        <v>66</v>
      </c>
      <c r="B36">
        <v>0.97640000000000005</v>
      </c>
      <c r="C36">
        <v>0.97699999999999998</v>
      </c>
      <c r="D36">
        <v>0.96120000000000005</v>
      </c>
      <c r="E36">
        <v>0.94610000000000005</v>
      </c>
      <c r="F36">
        <v>0.96419999999999995</v>
      </c>
      <c r="G36">
        <v>0.96150000000000002</v>
      </c>
    </row>
    <row r="37" spans="1:7" x14ac:dyDescent="0.2">
      <c r="A37" s="16" t="s">
        <v>66</v>
      </c>
      <c r="B37">
        <v>0.98460000000000003</v>
      </c>
      <c r="C37">
        <v>0.94940000000000002</v>
      </c>
      <c r="D37">
        <v>0.98099999999999998</v>
      </c>
      <c r="E37">
        <v>0.96350000000000002</v>
      </c>
      <c r="F37">
        <v>0.97570000000000001</v>
      </c>
      <c r="G37">
        <v>0.94730000000000003</v>
      </c>
    </row>
    <row r="38" spans="1:7" x14ac:dyDescent="0.2">
      <c r="A38" s="16" t="s">
        <v>66</v>
      </c>
      <c r="B38">
        <v>0.97360000000000002</v>
      </c>
      <c r="C38">
        <v>0.9738</v>
      </c>
      <c r="D38">
        <v>0.98029999999999995</v>
      </c>
      <c r="E38">
        <v>0.97</v>
      </c>
      <c r="F38">
        <v>0.98680000000000001</v>
      </c>
      <c r="G38">
        <v>0.96799999999999997</v>
      </c>
    </row>
    <row r="39" spans="1:7" x14ac:dyDescent="0.2">
      <c r="A39" s="16" t="s">
        <v>66</v>
      </c>
      <c r="B39">
        <v>0.99780000000000002</v>
      </c>
      <c r="C39">
        <v>0.97170000000000001</v>
      </c>
      <c r="D39">
        <v>0.97850000000000004</v>
      </c>
      <c r="E39">
        <v>0.93940000000000001</v>
      </c>
      <c r="F39">
        <v>0.98040000000000005</v>
      </c>
      <c r="G39">
        <v>0.99160000000000004</v>
      </c>
    </row>
    <row r="40" spans="1:7" x14ac:dyDescent="0.2">
      <c r="A40" s="16" t="s">
        <v>66</v>
      </c>
      <c r="B40">
        <v>0.9819</v>
      </c>
      <c r="C40">
        <v>0.97960000000000003</v>
      </c>
      <c r="D40">
        <v>0.96399999999999997</v>
      </c>
      <c r="E40">
        <v>0.97</v>
      </c>
      <c r="F40">
        <v>0.97160000000000002</v>
      </c>
      <c r="G40">
        <v>0.9718</v>
      </c>
    </row>
    <row r="41" spans="1:7" x14ac:dyDescent="0.2">
      <c r="A41" s="16" t="s">
        <v>66</v>
      </c>
      <c r="B41">
        <v>0.95950000000000002</v>
      </c>
      <c r="C41">
        <v>0.95989999999999998</v>
      </c>
      <c r="D41">
        <v>0.98470000000000002</v>
      </c>
      <c r="E41">
        <v>0.98</v>
      </c>
      <c r="F41">
        <v>0.98119999999999996</v>
      </c>
      <c r="G41">
        <v>0.99080000000000001</v>
      </c>
    </row>
    <row r="42" spans="1:7" x14ac:dyDescent="0.2">
      <c r="A42" s="16" t="s">
        <v>66</v>
      </c>
      <c r="B42">
        <v>0.97460000000000002</v>
      </c>
      <c r="C42">
        <v>0.97399999999999998</v>
      </c>
      <c r="D42">
        <v>0.97370000000000001</v>
      </c>
      <c r="E42">
        <v>0.96499999999999997</v>
      </c>
      <c r="F42">
        <v>0.9728</v>
      </c>
      <c r="G42">
        <v>0.96399999999999997</v>
      </c>
    </row>
    <row r="43" spans="1:7" x14ac:dyDescent="0.2">
      <c r="A43" s="16" t="s">
        <v>66</v>
      </c>
      <c r="B43">
        <v>0.97499999999999998</v>
      </c>
      <c r="C43">
        <v>0.9798</v>
      </c>
      <c r="D43">
        <v>0.97699999999999998</v>
      </c>
      <c r="E43">
        <v>0.97629999999999995</v>
      </c>
      <c r="F43">
        <v>0.97860000000000003</v>
      </c>
      <c r="G43">
        <v>0.96319999999999995</v>
      </c>
    </row>
    <row r="44" spans="1:7" x14ac:dyDescent="0.2">
      <c r="A44" s="16" t="s">
        <v>66</v>
      </c>
      <c r="B44">
        <v>0.97199999999999998</v>
      </c>
      <c r="C44">
        <v>0.96719999999999995</v>
      </c>
      <c r="D44">
        <v>0.97589999999999999</v>
      </c>
      <c r="E44">
        <v>0.96640000000000004</v>
      </c>
      <c r="F44">
        <v>0.97619999999999996</v>
      </c>
      <c r="G44">
        <v>0.97789999999999999</v>
      </c>
    </row>
    <row r="45" spans="1:7" x14ac:dyDescent="0.2">
      <c r="A45" s="16" t="s">
        <v>66</v>
      </c>
      <c r="B45">
        <v>0.9889</v>
      </c>
      <c r="C45">
        <v>0.96240000000000003</v>
      </c>
      <c r="D45">
        <v>0.96870000000000001</v>
      </c>
      <c r="E45">
        <v>0.95279999999999998</v>
      </c>
      <c r="F45">
        <v>0.96970000000000001</v>
      </c>
      <c r="G45">
        <v>0.97440000000000004</v>
      </c>
    </row>
    <row r="46" spans="1:7" x14ac:dyDescent="0.2">
      <c r="A46" s="16" t="s">
        <v>66</v>
      </c>
      <c r="B46">
        <v>0.97989999999999999</v>
      </c>
      <c r="C46">
        <v>0.96730000000000005</v>
      </c>
      <c r="D46">
        <v>0.97450000000000003</v>
      </c>
      <c r="E46">
        <v>0.96889999999999998</v>
      </c>
      <c r="F46">
        <v>0.97340000000000004</v>
      </c>
      <c r="G46">
        <v>0.9637</v>
      </c>
    </row>
    <row r="47" spans="1:7" x14ac:dyDescent="0.2">
      <c r="A47" s="16" t="s">
        <v>66</v>
      </c>
      <c r="B47">
        <v>0.96879999999999999</v>
      </c>
      <c r="C47">
        <v>0.95189999999999997</v>
      </c>
      <c r="D47">
        <v>0.98580000000000001</v>
      </c>
      <c r="E47">
        <v>0.96360000000000001</v>
      </c>
      <c r="F47">
        <v>0.96709999999999996</v>
      </c>
      <c r="G47">
        <v>0.97140000000000004</v>
      </c>
    </row>
    <row r="48" spans="1:7" x14ac:dyDescent="0.2">
      <c r="A48" s="16" t="s">
        <v>66</v>
      </c>
      <c r="B48">
        <v>0.97689999999999999</v>
      </c>
      <c r="C48">
        <v>0.97250000000000003</v>
      </c>
      <c r="D48">
        <v>0.97840000000000005</v>
      </c>
      <c r="E48">
        <v>0.95779999999999998</v>
      </c>
      <c r="F48">
        <v>0.97419999999999995</v>
      </c>
      <c r="G48">
        <v>0.97670000000000001</v>
      </c>
    </row>
    <row r="49" spans="1:7" x14ac:dyDescent="0.2">
      <c r="A49" s="16" t="s">
        <v>66</v>
      </c>
      <c r="B49">
        <v>0.97260000000000002</v>
      </c>
      <c r="C49">
        <v>0.94320000000000004</v>
      </c>
      <c r="D49">
        <v>0.98709999999999998</v>
      </c>
      <c r="E49">
        <v>0.97470000000000001</v>
      </c>
      <c r="F49">
        <v>0.97919999999999996</v>
      </c>
      <c r="G49">
        <v>0.97070000000000001</v>
      </c>
    </row>
    <row r="50" spans="1:7" x14ac:dyDescent="0.2">
      <c r="A50" s="16" t="s">
        <v>66</v>
      </c>
      <c r="B50">
        <v>0.98040000000000005</v>
      </c>
      <c r="C50">
        <v>0.97460000000000002</v>
      </c>
      <c r="D50">
        <v>0.97560000000000002</v>
      </c>
      <c r="E50">
        <v>0.96160000000000001</v>
      </c>
      <c r="F50">
        <v>0.98960000000000004</v>
      </c>
      <c r="G50">
        <v>0.97150000000000003</v>
      </c>
    </row>
    <row r="51" spans="1:7" x14ac:dyDescent="0.2">
      <c r="A51" s="16" t="s">
        <v>66</v>
      </c>
      <c r="B51">
        <v>0.96970000000000001</v>
      </c>
      <c r="C51">
        <v>0.98370000000000002</v>
      </c>
      <c r="D51">
        <v>0.97540000000000004</v>
      </c>
      <c r="E51">
        <v>0.97640000000000005</v>
      </c>
      <c r="F51">
        <v>0.97740000000000005</v>
      </c>
      <c r="G51">
        <v>0.97370000000000001</v>
      </c>
    </row>
    <row r="52" spans="1:7" x14ac:dyDescent="0.2">
      <c r="A52" s="16" t="s">
        <v>66</v>
      </c>
      <c r="B52">
        <v>0.99180000000000001</v>
      </c>
      <c r="C52">
        <v>0.99690000000000001</v>
      </c>
      <c r="D52">
        <v>0.97319999999999995</v>
      </c>
      <c r="E52">
        <v>0.97209999999999996</v>
      </c>
      <c r="F52">
        <v>0.97750000000000004</v>
      </c>
      <c r="G52">
        <v>0.96340000000000003</v>
      </c>
    </row>
    <row r="53" spans="1:7" x14ac:dyDescent="0.2">
      <c r="A53" s="16" t="s">
        <v>66</v>
      </c>
      <c r="B53">
        <v>0.98229999999999995</v>
      </c>
      <c r="C53">
        <v>0.9768</v>
      </c>
      <c r="D53">
        <v>0.96099999999999997</v>
      </c>
      <c r="E53">
        <v>0.98580000000000001</v>
      </c>
      <c r="F53">
        <v>0.96160000000000001</v>
      </c>
      <c r="G53">
        <v>0.96740000000000004</v>
      </c>
    </row>
    <row r="54" spans="1:7" x14ac:dyDescent="0.2">
      <c r="A54" s="16" t="s">
        <v>66</v>
      </c>
      <c r="B54">
        <v>0.98440000000000005</v>
      </c>
      <c r="C54">
        <v>0.96640000000000004</v>
      </c>
      <c r="D54">
        <v>0.98909999999999998</v>
      </c>
      <c r="E54">
        <v>0.98399999999999999</v>
      </c>
      <c r="F54">
        <v>0.98529999999999995</v>
      </c>
      <c r="G54">
        <v>0.98099999999999998</v>
      </c>
    </row>
    <row r="55" spans="1:7" x14ac:dyDescent="0.2">
      <c r="A55" s="16" t="s">
        <v>66</v>
      </c>
      <c r="B55">
        <v>0.98240000000000005</v>
      </c>
      <c r="C55">
        <v>0.96819999999999995</v>
      </c>
      <c r="D55">
        <v>0.97440000000000004</v>
      </c>
      <c r="E55">
        <v>0.98089999999999999</v>
      </c>
      <c r="F55">
        <v>0.9819</v>
      </c>
      <c r="G55">
        <v>0.98209999999999997</v>
      </c>
    </row>
    <row r="56" spans="1:7" x14ac:dyDescent="0.2">
      <c r="A56" s="16" t="s">
        <v>66</v>
      </c>
      <c r="B56">
        <v>0.99119999999999997</v>
      </c>
      <c r="C56">
        <v>0.97299999999999998</v>
      </c>
      <c r="D56">
        <v>0.97799999999999998</v>
      </c>
      <c r="E56">
        <v>0.95120000000000005</v>
      </c>
      <c r="F56">
        <v>0.98250000000000004</v>
      </c>
      <c r="G56">
        <v>0.97599999999999998</v>
      </c>
    </row>
    <row r="57" spans="1:7" x14ac:dyDescent="0.2">
      <c r="A57" s="16" t="s">
        <v>66</v>
      </c>
      <c r="B57">
        <v>0.97709999999999997</v>
      </c>
      <c r="C57">
        <v>0.96230000000000004</v>
      </c>
      <c r="D57">
        <v>0.95689999999999997</v>
      </c>
      <c r="E57">
        <v>0.96799999999999997</v>
      </c>
      <c r="F57">
        <v>0.96530000000000005</v>
      </c>
      <c r="G57">
        <v>0.97450000000000003</v>
      </c>
    </row>
    <row r="58" spans="1:7" x14ac:dyDescent="0.2">
      <c r="A58" s="16" t="s">
        <v>66</v>
      </c>
      <c r="B58">
        <v>0.97840000000000005</v>
      </c>
      <c r="C58">
        <v>0.9647</v>
      </c>
      <c r="D58">
        <v>0.98250000000000004</v>
      </c>
      <c r="E58">
        <v>0.97660000000000002</v>
      </c>
      <c r="F58">
        <v>0.96220000000000006</v>
      </c>
      <c r="G58">
        <v>0.97030000000000005</v>
      </c>
    </row>
    <row r="59" spans="1:7" x14ac:dyDescent="0.2">
      <c r="A59" s="16" t="s">
        <v>66</v>
      </c>
      <c r="B59">
        <v>0.97550000000000003</v>
      </c>
      <c r="C59">
        <v>0.96909999999999996</v>
      </c>
      <c r="D59">
        <v>0.96319999999999995</v>
      </c>
      <c r="E59">
        <v>0.96279999999999999</v>
      </c>
      <c r="F59">
        <v>0.9778</v>
      </c>
      <c r="G59">
        <v>0.97219999999999995</v>
      </c>
    </row>
    <row r="60" spans="1:7" x14ac:dyDescent="0.2">
      <c r="A60" s="16" t="s">
        <v>66</v>
      </c>
      <c r="B60">
        <v>0.97570000000000001</v>
      </c>
      <c r="C60">
        <v>0.96050000000000002</v>
      </c>
      <c r="D60">
        <v>0.95440000000000003</v>
      </c>
      <c r="E60">
        <v>0.96309999999999996</v>
      </c>
      <c r="F60">
        <v>0.97460000000000002</v>
      </c>
      <c r="G60">
        <v>0.97060000000000002</v>
      </c>
    </row>
    <row r="61" spans="1:7" x14ac:dyDescent="0.2">
      <c r="A61" s="16" t="s">
        <v>66</v>
      </c>
      <c r="B61">
        <v>0.99399999999999999</v>
      </c>
      <c r="C61">
        <v>0.97560000000000002</v>
      </c>
      <c r="D61">
        <v>0.97499999999999998</v>
      </c>
      <c r="E61">
        <v>0.97770000000000001</v>
      </c>
      <c r="F61">
        <v>0.97150000000000003</v>
      </c>
      <c r="G61">
        <v>0.98499999999999999</v>
      </c>
    </row>
    <row r="62" spans="1:7" x14ac:dyDescent="0.2">
      <c r="A62" s="16" t="s">
        <v>66</v>
      </c>
      <c r="B62">
        <v>0.97589999999999999</v>
      </c>
      <c r="C62">
        <v>0.97419999999999995</v>
      </c>
      <c r="D62">
        <v>0.97699999999999998</v>
      </c>
      <c r="E62">
        <v>0.97689999999999999</v>
      </c>
      <c r="F62">
        <v>0.98229999999999995</v>
      </c>
      <c r="G62">
        <v>0.98680000000000001</v>
      </c>
    </row>
    <row r="63" spans="1:7" x14ac:dyDescent="0.2">
      <c r="A63" s="16" t="s">
        <v>66</v>
      </c>
      <c r="B63">
        <v>0.97199999999999998</v>
      </c>
      <c r="C63">
        <v>0.95860000000000001</v>
      </c>
      <c r="D63">
        <v>0.97950000000000004</v>
      </c>
      <c r="E63">
        <v>0.99109999999999998</v>
      </c>
      <c r="F63">
        <v>0.97970000000000002</v>
      </c>
      <c r="G63">
        <v>0.96730000000000005</v>
      </c>
    </row>
    <row r="64" spans="1:7" x14ac:dyDescent="0.2">
      <c r="A64" s="16" t="s">
        <v>67</v>
      </c>
      <c r="B64">
        <v>0.98370000000000002</v>
      </c>
      <c r="C64">
        <v>0.98950000000000005</v>
      </c>
      <c r="D64">
        <v>0.96919999999999995</v>
      </c>
      <c r="E64">
        <v>0.96679999999999999</v>
      </c>
      <c r="F64">
        <v>0.97919999999999996</v>
      </c>
      <c r="G64">
        <v>0.97729999999999995</v>
      </c>
    </row>
    <row r="65" spans="1:7" x14ac:dyDescent="0.2">
      <c r="A65" s="16" t="s">
        <v>67</v>
      </c>
      <c r="B65">
        <v>0.96540000000000004</v>
      </c>
      <c r="C65">
        <v>0.96360000000000001</v>
      </c>
      <c r="D65">
        <v>0.98009999999999997</v>
      </c>
      <c r="E65">
        <v>0.96599999999999997</v>
      </c>
      <c r="F65">
        <v>0.9617</v>
      </c>
      <c r="G65">
        <v>0.95840000000000003</v>
      </c>
    </row>
    <row r="66" spans="1:7" x14ac:dyDescent="0.2">
      <c r="A66" s="16" t="s">
        <v>67</v>
      </c>
      <c r="B66">
        <v>0.97850000000000004</v>
      </c>
      <c r="C66">
        <v>0.96040000000000003</v>
      </c>
      <c r="D66">
        <v>0.96750000000000003</v>
      </c>
      <c r="E66">
        <v>0.97889999999999999</v>
      </c>
      <c r="F66">
        <v>0.98560000000000003</v>
      </c>
      <c r="G66">
        <v>0.95409999999999995</v>
      </c>
    </row>
    <row r="67" spans="1:7" x14ac:dyDescent="0.2">
      <c r="A67" s="16" t="s">
        <v>67</v>
      </c>
      <c r="B67">
        <v>0.97060000000000002</v>
      </c>
      <c r="C67">
        <v>0.95730000000000004</v>
      </c>
      <c r="D67">
        <v>0.96489999999999998</v>
      </c>
      <c r="E67">
        <v>0.98409999999999997</v>
      </c>
      <c r="F67">
        <v>0.98070000000000002</v>
      </c>
      <c r="G67">
        <v>0.97789999999999999</v>
      </c>
    </row>
    <row r="68" spans="1:7" x14ac:dyDescent="0.2">
      <c r="A68" s="16" t="s">
        <v>67</v>
      </c>
      <c r="B68">
        <v>0.9758</v>
      </c>
      <c r="C68">
        <v>0.94920000000000004</v>
      </c>
      <c r="D68">
        <v>0.97160000000000002</v>
      </c>
      <c r="E68">
        <v>0.97019999999999995</v>
      </c>
      <c r="F68">
        <v>0.97</v>
      </c>
      <c r="G68">
        <v>0.97760000000000002</v>
      </c>
    </row>
    <row r="69" spans="1:7" x14ac:dyDescent="0.2">
      <c r="A69" s="16" t="s">
        <v>67</v>
      </c>
      <c r="B69">
        <v>0.98919999999999997</v>
      </c>
      <c r="C69">
        <v>0.98040000000000005</v>
      </c>
      <c r="D69">
        <v>0.9788</v>
      </c>
      <c r="E69">
        <v>0.95860000000000001</v>
      </c>
      <c r="F69">
        <v>0.95930000000000004</v>
      </c>
      <c r="G69">
        <v>0.98729999999999996</v>
      </c>
    </row>
    <row r="70" spans="1:7" x14ac:dyDescent="0.2">
      <c r="A70" s="16" t="s">
        <v>67</v>
      </c>
      <c r="B70">
        <v>0.98429999999999995</v>
      </c>
      <c r="C70">
        <v>0.96870000000000001</v>
      </c>
      <c r="D70">
        <v>0.98060000000000003</v>
      </c>
      <c r="E70">
        <v>0.95430000000000004</v>
      </c>
      <c r="F70">
        <v>0.96040000000000003</v>
      </c>
      <c r="G70">
        <v>0.9637</v>
      </c>
    </row>
    <row r="71" spans="1:7" x14ac:dyDescent="0.2">
      <c r="A71" s="16" t="s">
        <v>67</v>
      </c>
      <c r="B71">
        <v>0.98350000000000004</v>
      </c>
      <c r="C71">
        <v>0.97550000000000003</v>
      </c>
      <c r="D71">
        <v>0.96789999999999998</v>
      </c>
      <c r="E71">
        <v>0.98109999999999997</v>
      </c>
      <c r="F71">
        <v>0.97829999999999995</v>
      </c>
      <c r="G71">
        <v>0.97270000000000001</v>
      </c>
    </row>
    <row r="72" spans="1:7" x14ac:dyDescent="0.2">
      <c r="A72" s="16" t="s">
        <v>67</v>
      </c>
      <c r="B72">
        <v>0.98260000000000003</v>
      </c>
      <c r="C72">
        <v>0.97330000000000005</v>
      </c>
      <c r="D72">
        <v>0.96599999999999997</v>
      </c>
      <c r="E72">
        <v>0.96189999999999998</v>
      </c>
      <c r="F72">
        <v>0.95479999999999998</v>
      </c>
      <c r="G72">
        <v>0.96919999999999995</v>
      </c>
    </row>
    <row r="73" spans="1:7" x14ac:dyDescent="0.2">
      <c r="A73" s="16" t="s">
        <v>67</v>
      </c>
      <c r="B73">
        <v>0.97330000000000005</v>
      </c>
      <c r="C73">
        <v>0.97829999999999995</v>
      </c>
      <c r="D73">
        <v>0.97970000000000002</v>
      </c>
      <c r="E73">
        <v>0.97929999999999995</v>
      </c>
      <c r="F73">
        <v>0.99429999999999996</v>
      </c>
      <c r="G73">
        <v>0.96909999999999996</v>
      </c>
    </row>
    <row r="74" spans="1:7" x14ac:dyDescent="0.2">
      <c r="A74" s="16" t="s">
        <v>67</v>
      </c>
      <c r="B74">
        <v>0.98709999999999998</v>
      </c>
      <c r="C74">
        <v>0.95140000000000002</v>
      </c>
      <c r="D74">
        <v>0.97399999999999998</v>
      </c>
      <c r="E74">
        <v>0.99670000000000003</v>
      </c>
      <c r="F74">
        <v>0.96960000000000002</v>
      </c>
      <c r="G74">
        <v>0.97219999999999995</v>
      </c>
    </row>
    <row r="75" spans="1:7" x14ac:dyDescent="0.2">
      <c r="A75" s="16" t="s">
        <v>67</v>
      </c>
      <c r="B75">
        <v>0.97840000000000005</v>
      </c>
      <c r="C75">
        <v>0.96599999999999997</v>
      </c>
      <c r="D75">
        <v>0.96499999999999997</v>
      </c>
      <c r="E75">
        <v>0.97440000000000004</v>
      </c>
      <c r="F75">
        <v>0.97</v>
      </c>
      <c r="G75">
        <v>0.97850000000000004</v>
      </c>
    </row>
    <row r="76" spans="1:7" x14ac:dyDescent="0.2">
      <c r="A76" s="16" t="s">
        <v>67</v>
      </c>
      <c r="B76">
        <v>0.97889999999999999</v>
      </c>
      <c r="C76">
        <v>0.96599999999999997</v>
      </c>
      <c r="D76">
        <v>0.97470000000000001</v>
      </c>
      <c r="E76">
        <v>0.96970000000000001</v>
      </c>
      <c r="F76">
        <v>0.98240000000000005</v>
      </c>
      <c r="G76">
        <v>0.97940000000000005</v>
      </c>
    </row>
    <row r="77" spans="1:7" x14ac:dyDescent="0.2">
      <c r="A77" s="16" t="s">
        <v>67</v>
      </c>
      <c r="B77">
        <v>0.97750000000000004</v>
      </c>
      <c r="C77">
        <v>0.97070000000000001</v>
      </c>
      <c r="D77">
        <v>0.9768</v>
      </c>
      <c r="E77">
        <v>0.97060000000000002</v>
      </c>
      <c r="F77">
        <v>0.97599999999999998</v>
      </c>
      <c r="G77">
        <v>0.99580000000000002</v>
      </c>
    </row>
    <row r="78" spans="1:7" x14ac:dyDescent="0.2">
      <c r="A78" s="16" t="s">
        <v>67</v>
      </c>
      <c r="B78">
        <v>0.96179999999999999</v>
      </c>
      <c r="C78">
        <v>0.98119999999999996</v>
      </c>
      <c r="D78">
        <v>0.97709999999999997</v>
      </c>
      <c r="E78">
        <v>0.97870000000000001</v>
      </c>
      <c r="F78">
        <v>0.96209999999999996</v>
      </c>
      <c r="G78">
        <v>0.9617</v>
      </c>
    </row>
    <row r="79" spans="1:7" x14ac:dyDescent="0.2">
      <c r="A79" s="16" t="s">
        <v>67</v>
      </c>
      <c r="B79">
        <v>0.98870000000000002</v>
      </c>
      <c r="C79">
        <v>0.97550000000000003</v>
      </c>
      <c r="D79">
        <v>0.96760000000000002</v>
      </c>
      <c r="E79">
        <v>0.96630000000000005</v>
      </c>
      <c r="F79">
        <v>0.96850000000000003</v>
      </c>
      <c r="G79">
        <v>0.96279999999999999</v>
      </c>
    </row>
    <row r="80" spans="1:7" x14ac:dyDescent="0.2">
      <c r="A80" s="16" t="s">
        <v>67</v>
      </c>
      <c r="B80">
        <v>0.98470000000000002</v>
      </c>
      <c r="C80">
        <v>0.97889999999999999</v>
      </c>
      <c r="D80">
        <v>0.97699999999999998</v>
      </c>
      <c r="E80">
        <v>0.95550000000000002</v>
      </c>
      <c r="F80">
        <v>0.96589999999999998</v>
      </c>
      <c r="G80">
        <v>0.97140000000000004</v>
      </c>
    </row>
    <row r="81" spans="1:7" x14ac:dyDescent="0.2">
      <c r="A81" s="16" t="s">
        <v>67</v>
      </c>
      <c r="B81">
        <v>0.99260000000000004</v>
      </c>
      <c r="C81">
        <v>0.97219999999999995</v>
      </c>
      <c r="D81">
        <v>0.96930000000000005</v>
      </c>
      <c r="E81">
        <v>0.96040000000000003</v>
      </c>
      <c r="F81">
        <v>0.96779999999999999</v>
      </c>
      <c r="G81">
        <v>0.96530000000000005</v>
      </c>
    </row>
    <row r="82" spans="1:7" x14ac:dyDescent="0.2">
      <c r="A82" s="16" t="s">
        <v>67</v>
      </c>
      <c r="B82">
        <v>0.98499999999999999</v>
      </c>
      <c r="C82">
        <v>0.96360000000000001</v>
      </c>
      <c r="D82">
        <v>0.96330000000000005</v>
      </c>
      <c r="E82">
        <v>0.97970000000000002</v>
      </c>
      <c r="F82">
        <v>0.97699999999999998</v>
      </c>
      <c r="G82">
        <v>0.96750000000000003</v>
      </c>
    </row>
    <row r="83" spans="1:7" x14ac:dyDescent="0.2">
      <c r="A83" s="16" t="s">
        <v>67</v>
      </c>
      <c r="B83">
        <v>0.99139999999999995</v>
      </c>
      <c r="C83">
        <v>0.99129999999999996</v>
      </c>
      <c r="D83">
        <v>0.9748</v>
      </c>
      <c r="E83">
        <v>0.96799999999999997</v>
      </c>
      <c r="F83">
        <v>0.98070000000000002</v>
      </c>
      <c r="G83">
        <v>0.95660000000000001</v>
      </c>
    </row>
    <row r="84" spans="1:7" x14ac:dyDescent="0.2">
      <c r="A84" s="16" t="s">
        <v>67</v>
      </c>
      <c r="B84">
        <v>0.97750000000000004</v>
      </c>
      <c r="C84">
        <v>0.97529999999999994</v>
      </c>
      <c r="D84">
        <v>0.95589999999999997</v>
      </c>
      <c r="E84">
        <v>0.95850000000000002</v>
      </c>
      <c r="F84">
        <v>0.95369999999999999</v>
      </c>
      <c r="G84">
        <v>0.9456</v>
      </c>
    </row>
    <row r="85" spans="1:7" x14ac:dyDescent="0.2">
      <c r="A85" s="16" t="s">
        <v>67</v>
      </c>
      <c r="B85">
        <v>0.98319999999999996</v>
      </c>
      <c r="C85">
        <v>0.95989999999999998</v>
      </c>
      <c r="D85">
        <v>0.97989999999999999</v>
      </c>
      <c r="E85">
        <v>0.96970000000000001</v>
      </c>
      <c r="F85">
        <v>0.97399999999999998</v>
      </c>
      <c r="G85">
        <v>0.97070000000000001</v>
      </c>
    </row>
    <row r="86" spans="1:7" x14ac:dyDescent="0.2">
      <c r="A86" s="16" t="s">
        <v>67</v>
      </c>
      <c r="B86">
        <v>0.9869</v>
      </c>
      <c r="C86">
        <v>0.96479999999999999</v>
      </c>
      <c r="D86">
        <v>0.95899999999999996</v>
      </c>
      <c r="E86">
        <v>0.96870000000000001</v>
      </c>
      <c r="F86">
        <v>0.97089999999999999</v>
      </c>
      <c r="G86">
        <v>0.98260000000000003</v>
      </c>
    </row>
    <row r="87" spans="1:7" x14ac:dyDescent="0.2">
      <c r="A87" s="16" t="s">
        <v>67</v>
      </c>
      <c r="B87">
        <v>0.96640000000000004</v>
      </c>
      <c r="C87">
        <v>0.97670000000000001</v>
      </c>
      <c r="D87">
        <v>0.99580000000000002</v>
      </c>
      <c r="E87">
        <v>0.95960000000000001</v>
      </c>
      <c r="F87">
        <v>0.97289999999999999</v>
      </c>
      <c r="G87">
        <v>0.98870000000000002</v>
      </c>
    </row>
    <row r="88" spans="1:7" x14ac:dyDescent="0.2">
      <c r="A88" s="16" t="s">
        <v>67</v>
      </c>
      <c r="B88">
        <v>0.98029999999999995</v>
      </c>
      <c r="C88">
        <v>0.94650000000000001</v>
      </c>
      <c r="D88">
        <v>0.95850000000000002</v>
      </c>
      <c r="E88">
        <v>0.96379999999999999</v>
      </c>
      <c r="F88">
        <v>0.9798</v>
      </c>
      <c r="G88">
        <v>0.98109999999999997</v>
      </c>
    </row>
    <row r="89" spans="1:7" x14ac:dyDescent="0.2">
      <c r="A89" s="16" t="s">
        <v>67</v>
      </c>
      <c r="B89">
        <v>0.97660000000000002</v>
      </c>
      <c r="C89">
        <v>0.97989999999999999</v>
      </c>
      <c r="D89">
        <v>0.9627</v>
      </c>
      <c r="E89">
        <v>0.95750000000000002</v>
      </c>
      <c r="F89">
        <v>0.97299999999999998</v>
      </c>
      <c r="G89">
        <v>0.98470000000000002</v>
      </c>
    </row>
    <row r="90" spans="1:7" x14ac:dyDescent="0.2">
      <c r="A90" s="16" t="s">
        <v>67</v>
      </c>
      <c r="B90">
        <v>0.96870000000000001</v>
      </c>
      <c r="C90">
        <v>0.96550000000000002</v>
      </c>
      <c r="D90">
        <v>0.97409999999999997</v>
      </c>
      <c r="E90">
        <v>0.98209999999999997</v>
      </c>
      <c r="F90">
        <v>0.97240000000000004</v>
      </c>
      <c r="G90">
        <v>0.97709999999999997</v>
      </c>
    </row>
    <row r="91" spans="1:7" x14ac:dyDescent="0.2">
      <c r="A91" s="16" t="s">
        <v>67</v>
      </c>
      <c r="B91">
        <v>0.9698</v>
      </c>
      <c r="C91">
        <v>0.9778</v>
      </c>
      <c r="D91">
        <v>0.97740000000000005</v>
      </c>
      <c r="E91">
        <v>0.97670000000000001</v>
      </c>
      <c r="F91">
        <v>0.97070000000000001</v>
      </c>
      <c r="G91">
        <v>0.96489999999999998</v>
      </c>
    </row>
    <row r="92" spans="1:7" x14ac:dyDescent="0.2">
      <c r="A92" s="16" t="s">
        <v>67</v>
      </c>
      <c r="B92">
        <v>0.99070000000000003</v>
      </c>
      <c r="C92">
        <v>0.97299999999999998</v>
      </c>
      <c r="D92">
        <v>0.95860000000000001</v>
      </c>
      <c r="E92">
        <v>0.97289999999999999</v>
      </c>
      <c r="F92">
        <v>0.9657</v>
      </c>
      <c r="G92">
        <v>0.96719999999999995</v>
      </c>
    </row>
    <row r="93" spans="1:7" x14ac:dyDescent="0.2">
      <c r="A93" s="16" t="s">
        <v>67</v>
      </c>
      <c r="B93">
        <v>0.97789999999999999</v>
      </c>
      <c r="C93">
        <v>0.96689999999999998</v>
      </c>
      <c r="D93">
        <v>0.98089999999999999</v>
      </c>
      <c r="E93">
        <v>0.97430000000000005</v>
      </c>
      <c r="F93">
        <v>0.98880000000000001</v>
      </c>
      <c r="G93">
        <v>0.96109999999999995</v>
      </c>
    </row>
    <row r="94" spans="1:7" x14ac:dyDescent="0.2">
      <c r="A94" s="51"/>
    </row>
    <row r="95" spans="1:7" x14ac:dyDescent="0.2">
      <c r="A95" s="16" t="s">
        <v>101</v>
      </c>
      <c r="B95" t="s">
        <v>91</v>
      </c>
      <c r="C95" t="s">
        <v>36</v>
      </c>
      <c r="D95" t="s">
        <v>38</v>
      </c>
      <c r="E95" t="s">
        <v>37</v>
      </c>
    </row>
    <row r="96" spans="1:7" x14ac:dyDescent="0.2">
      <c r="A96" s="16" t="s">
        <v>65</v>
      </c>
      <c r="B96" t="s">
        <v>49</v>
      </c>
      <c r="C96">
        <v>1</v>
      </c>
      <c r="D96">
        <v>0.97489999999999999</v>
      </c>
      <c r="E96">
        <v>0.94199999999999995</v>
      </c>
    </row>
    <row r="97" spans="1:5" x14ac:dyDescent="0.2">
      <c r="A97" s="16" t="s">
        <v>65</v>
      </c>
      <c r="B97" t="s">
        <v>51</v>
      </c>
      <c r="C97">
        <v>0.99860000000000004</v>
      </c>
      <c r="D97">
        <v>0.9556</v>
      </c>
      <c r="E97">
        <v>0.91969999999999996</v>
      </c>
    </row>
    <row r="98" spans="1:5" x14ac:dyDescent="0.2">
      <c r="A98" s="16" t="s">
        <v>65</v>
      </c>
      <c r="B98" t="s">
        <v>90</v>
      </c>
      <c r="C98">
        <v>1</v>
      </c>
      <c r="D98">
        <v>0.96260000000000001</v>
      </c>
      <c r="E98">
        <v>0.92530000000000001</v>
      </c>
    </row>
    <row r="99" spans="1:5" x14ac:dyDescent="0.2">
      <c r="A99" s="16" t="s">
        <v>65</v>
      </c>
      <c r="B99" t="s">
        <v>60</v>
      </c>
      <c r="C99">
        <v>0.9889</v>
      </c>
      <c r="D99">
        <v>0.94940000000000002</v>
      </c>
      <c r="E99">
        <v>0.90690000000000004</v>
      </c>
    </row>
    <row r="100" spans="1:5" x14ac:dyDescent="0.2">
      <c r="A100" s="16" t="s">
        <v>65</v>
      </c>
      <c r="B100" t="s">
        <v>61</v>
      </c>
      <c r="C100">
        <v>1</v>
      </c>
      <c r="D100">
        <v>0.97019999999999995</v>
      </c>
      <c r="E100">
        <v>0.94010000000000005</v>
      </c>
    </row>
    <row r="101" spans="1:5" x14ac:dyDescent="0.2">
      <c r="A101" s="16" t="s">
        <v>65</v>
      </c>
      <c r="B101" t="s">
        <v>62</v>
      </c>
      <c r="C101">
        <v>0.99860000000000004</v>
      </c>
      <c r="D101">
        <v>0.95879999999999999</v>
      </c>
      <c r="E101">
        <v>0.92310000000000003</v>
      </c>
    </row>
    <row r="102" spans="1:5" x14ac:dyDescent="0.2">
      <c r="A102" s="16" t="s">
        <v>66</v>
      </c>
      <c r="B102" t="s">
        <v>49</v>
      </c>
      <c r="C102">
        <v>0.99780000000000002</v>
      </c>
      <c r="D102">
        <v>0.97970000000000002</v>
      </c>
      <c r="E102">
        <v>0.95950000000000002</v>
      </c>
    </row>
    <row r="103" spans="1:5" x14ac:dyDescent="0.2">
      <c r="A103" s="16" t="s">
        <v>66</v>
      </c>
      <c r="B103" t="s">
        <v>51</v>
      </c>
      <c r="C103">
        <v>0.99690000000000001</v>
      </c>
      <c r="D103">
        <v>0.96930000000000005</v>
      </c>
      <c r="E103">
        <v>0.94320000000000004</v>
      </c>
    </row>
    <row r="104" spans="1:5" x14ac:dyDescent="0.2">
      <c r="A104" s="16" t="s">
        <v>66</v>
      </c>
      <c r="B104" t="s">
        <v>90</v>
      </c>
      <c r="C104">
        <v>0.98909999999999998</v>
      </c>
      <c r="D104">
        <v>0.97360000000000002</v>
      </c>
      <c r="E104">
        <v>0.95440000000000003</v>
      </c>
    </row>
    <row r="105" spans="1:5" x14ac:dyDescent="0.2">
      <c r="A105" s="16" t="s">
        <v>66</v>
      </c>
      <c r="B105" t="s">
        <v>60</v>
      </c>
      <c r="C105">
        <v>0.99109999999999998</v>
      </c>
      <c r="D105">
        <v>0.96789999999999998</v>
      </c>
      <c r="E105">
        <v>0.93940000000000001</v>
      </c>
    </row>
    <row r="106" spans="1:5" x14ac:dyDescent="0.2">
      <c r="A106" s="16" t="s">
        <v>66</v>
      </c>
      <c r="B106" t="s">
        <v>61</v>
      </c>
      <c r="C106">
        <v>0.98960000000000004</v>
      </c>
      <c r="D106">
        <v>0.97529999999999994</v>
      </c>
      <c r="E106">
        <v>0.95789999999999997</v>
      </c>
    </row>
    <row r="107" spans="1:5" x14ac:dyDescent="0.2">
      <c r="A107" s="16" t="s">
        <v>66</v>
      </c>
      <c r="B107" t="s">
        <v>62</v>
      </c>
      <c r="C107">
        <v>0.99160000000000004</v>
      </c>
      <c r="D107">
        <v>0.97240000000000004</v>
      </c>
      <c r="E107">
        <v>0.94730000000000003</v>
      </c>
    </row>
    <row r="108" spans="1:5" x14ac:dyDescent="0.2">
      <c r="A108" s="16" t="s">
        <v>67</v>
      </c>
      <c r="B108" t="s">
        <v>49</v>
      </c>
      <c r="C108">
        <v>0.99260000000000004</v>
      </c>
      <c r="D108">
        <v>0.97970000000000002</v>
      </c>
      <c r="E108">
        <v>0.96179999999999999</v>
      </c>
    </row>
    <row r="109" spans="1:5" x14ac:dyDescent="0.2">
      <c r="A109" s="16" t="s">
        <v>67</v>
      </c>
      <c r="B109" t="s">
        <v>51</v>
      </c>
      <c r="C109">
        <v>0.99129999999999996</v>
      </c>
      <c r="D109">
        <v>0.97</v>
      </c>
      <c r="E109">
        <v>0.94650000000000001</v>
      </c>
    </row>
    <row r="110" spans="1:5" x14ac:dyDescent="0.2">
      <c r="A110" s="16" t="s">
        <v>67</v>
      </c>
      <c r="B110" t="s">
        <v>90</v>
      </c>
      <c r="C110">
        <v>0.99580000000000002</v>
      </c>
      <c r="D110">
        <v>0.97160000000000002</v>
      </c>
      <c r="E110">
        <v>0.95589999999999997</v>
      </c>
    </row>
    <row r="111" spans="1:5" x14ac:dyDescent="0.2">
      <c r="A111" s="16" t="s">
        <v>67</v>
      </c>
      <c r="B111" t="s">
        <v>60</v>
      </c>
      <c r="C111">
        <v>0.99670000000000003</v>
      </c>
      <c r="D111">
        <v>0.97019999999999995</v>
      </c>
      <c r="E111">
        <v>0.95430000000000004</v>
      </c>
    </row>
    <row r="112" spans="1:5" x14ac:dyDescent="0.2">
      <c r="A112" s="16" t="s">
        <v>67</v>
      </c>
      <c r="B112" t="s">
        <v>61</v>
      </c>
      <c r="C112">
        <v>0.99429999999999996</v>
      </c>
      <c r="D112">
        <v>0.97219999999999995</v>
      </c>
      <c r="E112">
        <v>0.95369999999999999</v>
      </c>
    </row>
    <row r="113" spans="1:5" x14ac:dyDescent="0.2">
      <c r="A113" s="16" t="s">
        <v>67</v>
      </c>
      <c r="B113" t="s">
        <v>62</v>
      </c>
      <c r="C113">
        <v>0.99580000000000002</v>
      </c>
      <c r="D113">
        <v>0.97140000000000004</v>
      </c>
      <c r="E113">
        <v>0.9456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D7AA-ECC8-4E15-9B49-B5BCFB48ECE1}">
  <dimension ref="A1:X43"/>
  <sheetViews>
    <sheetView topLeftCell="A10" workbookViewId="0">
      <selection activeCell="T17" sqref="T17:Y36"/>
    </sheetView>
  </sheetViews>
  <sheetFormatPr defaultRowHeight="14.25" x14ac:dyDescent="0.2"/>
  <cols>
    <col min="2" max="6" width="9.375" bestFit="1" customWidth="1"/>
    <col min="7" max="9" width="9.125" bestFit="1" customWidth="1"/>
    <col min="13" max="13" width="11.625" bestFit="1" customWidth="1"/>
    <col min="14" max="14" width="12.75" bestFit="1" customWidth="1"/>
    <col min="15" max="15" width="13.625" bestFit="1" customWidth="1"/>
    <col min="16" max="16" width="12.75" bestFit="1" customWidth="1"/>
    <col min="17" max="19" width="8" bestFit="1" customWidth="1"/>
    <col min="20" max="20" width="13.625" bestFit="1" customWidth="1"/>
    <col min="21" max="21" width="5.375" bestFit="1" customWidth="1"/>
    <col min="22" max="23" width="8" bestFit="1" customWidth="1"/>
    <col min="24" max="24" width="8.25" bestFit="1" customWidth="1"/>
  </cols>
  <sheetData>
    <row r="1" spans="1:24" x14ac:dyDescent="0.2">
      <c r="B1" s="14"/>
      <c r="C1" s="14"/>
      <c r="D1" s="14"/>
      <c r="E1" s="14"/>
      <c r="F1" s="14"/>
      <c r="H1" s="14"/>
      <c r="I1" s="14"/>
    </row>
    <row r="2" spans="1:24" x14ac:dyDescent="0.2">
      <c r="A2" t="s">
        <v>35</v>
      </c>
      <c r="B2" t="s">
        <v>72</v>
      </c>
      <c r="C2" t="s">
        <v>60</v>
      </c>
      <c r="D2" t="s">
        <v>61</v>
      </c>
      <c r="E2" t="s">
        <v>62</v>
      </c>
      <c r="F2" t="s">
        <v>51</v>
      </c>
      <c r="G2" t="s">
        <v>48</v>
      </c>
      <c r="H2" t="s">
        <v>49</v>
      </c>
      <c r="I2" t="s">
        <v>50</v>
      </c>
      <c r="L2" t="s">
        <v>35</v>
      </c>
      <c r="M2" t="s">
        <v>59</v>
      </c>
      <c r="N2" t="s">
        <v>60</v>
      </c>
      <c r="O2" t="s">
        <v>61</v>
      </c>
      <c r="P2" t="s">
        <v>62</v>
      </c>
      <c r="Q2" t="s">
        <v>48</v>
      </c>
      <c r="R2" t="s">
        <v>49</v>
      </c>
      <c r="S2" t="s">
        <v>50</v>
      </c>
      <c r="T2" t="s">
        <v>51</v>
      </c>
      <c r="U2" t="s">
        <v>84</v>
      </c>
      <c r="V2" t="s">
        <v>85</v>
      </c>
      <c r="W2" t="s">
        <v>86</v>
      </c>
      <c r="X2" t="s">
        <v>87</v>
      </c>
    </row>
    <row r="3" spans="1:24" x14ac:dyDescent="0.2">
      <c r="A3" t="s">
        <v>43</v>
      </c>
      <c r="B3" s="10">
        <v>52832.73</v>
      </c>
      <c r="C3" s="10">
        <v>75370.83</v>
      </c>
      <c r="D3" s="10">
        <v>40088.43</v>
      </c>
      <c r="E3" s="10">
        <v>50490.8</v>
      </c>
      <c r="F3" s="10">
        <v>55690.23</v>
      </c>
      <c r="G3" s="10">
        <v>113.5667</v>
      </c>
      <c r="H3" s="10">
        <v>0</v>
      </c>
      <c r="I3" s="10">
        <v>32.066670000000002</v>
      </c>
      <c r="L3" t="s">
        <v>88</v>
      </c>
      <c r="M3" s="15">
        <v>12273.1</v>
      </c>
      <c r="N3" s="15">
        <v>15199</v>
      </c>
      <c r="O3" s="15">
        <v>9988.7330000000002</v>
      </c>
      <c r="P3" s="15">
        <v>12732.23</v>
      </c>
      <c r="Q3" s="15">
        <v>0</v>
      </c>
      <c r="R3" s="15">
        <v>0</v>
      </c>
      <c r="S3" s="15">
        <v>0</v>
      </c>
      <c r="T3" s="15">
        <v>5868.0330000000004</v>
      </c>
      <c r="U3" s="15">
        <v>0</v>
      </c>
      <c r="V3" s="15">
        <v>0</v>
      </c>
      <c r="W3" s="15">
        <v>0</v>
      </c>
      <c r="X3" s="15">
        <v>0</v>
      </c>
    </row>
    <row r="4" spans="1:24" x14ac:dyDescent="0.2">
      <c r="A4" t="s">
        <v>4</v>
      </c>
      <c r="B4" s="10">
        <v>50154.7</v>
      </c>
      <c r="C4" s="10">
        <v>73510.87</v>
      </c>
      <c r="D4" s="10">
        <v>40055.629999999997</v>
      </c>
      <c r="E4" s="10">
        <v>54936.03</v>
      </c>
      <c r="F4" s="10">
        <v>55263.07</v>
      </c>
      <c r="G4" s="10">
        <v>69.8</v>
      </c>
      <c r="H4" s="10">
        <v>0</v>
      </c>
      <c r="I4" s="10">
        <v>29.5</v>
      </c>
      <c r="M4" s="16">
        <f>M3/20000</f>
        <v>0.61365500000000006</v>
      </c>
      <c r="N4" s="16">
        <f t="shared" ref="N4:X4" si="0">N3/20000</f>
        <v>0.75995000000000001</v>
      </c>
      <c r="O4" s="16">
        <f t="shared" si="0"/>
        <v>0.49943664999999998</v>
      </c>
      <c r="P4" s="16">
        <f t="shared" si="0"/>
        <v>0.6366115</v>
      </c>
      <c r="Q4" s="16">
        <f t="shared" si="0"/>
        <v>0</v>
      </c>
      <c r="R4" s="16">
        <f t="shared" si="0"/>
        <v>0</v>
      </c>
      <c r="S4" s="16">
        <f t="shared" si="0"/>
        <v>0</v>
      </c>
      <c r="T4" s="16">
        <f t="shared" si="0"/>
        <v>0.29340165000000001</v>
      </c>
      <c r="U4" s="16">
        <f t="shared" si="0"/>
        <v>0</v>
      </c>
      <c r="V4" s="16">
        <f t="shared" si="0"/>
        <v>0</v>
      </c>
      <c r="W4" s="16">
        <f t="shared" si="0"/>
        <v>0</v>
      </c>
      <c r="X4" s="16">
        <f t="shared" si="0"/>
        <v>0</v>
      </c>
    </row>
    <row r="5" spans="1:24" x14ac:dyDescent="0.2">
      <c r="A5" t="s">
        <v>5</v>
      </c>
      <c r="B5" s="10">
        <v>45930.77</v>
      </c>
      <c r="C5" s="10">
        <v>73415.8</v>
      </c>
      <c r="D5" s="10">
        <v>40011.370000000003</v>
      </c>
      <c r="E5" s="10">
        <v>64503.77</v>
      </c>
      <c r="F5" s="10">
        <v>55536.2</v>
      </c>
      <c r="G5" s="10">
        <v>58.833329999999997</v>
      </c>
      <c r="H5" s="10">
        <v>0</v>
      </c>
      <c r="I5" s="10">
        <v>19.899999999999999</v>
      </c>
      <c r="L5" t="s">
        <v>89</v>
      </c>
      <c r="M5" s="15">
        <v>12284.03</v>
      </c>
      <c r="N5" s="15">
        <v>15305.83</v>
      </c>
      <c r="O5" s="15">
        <v>10003.469999999999</v>
      </c>
      <c r="P5" s="15">
        <v>12780.1</v>
      </c>
      <c r="Q5" s="15">
        <v>0</v>
      </c>
      <c r="R5" s="15">
        <v>0</v>
      </c>
      <c r="S5" s="15">
        <v>0</v>
      </c>
      <c r="T5" s="15">
        <v>5834.3329999999996</v>
      </c>
      <c r="U5" s="15">
        <v>0</v>
      </c>
      <c r="V5" s="15">
        <v>0</v>
      </c>
      <c r="W5" s="15">
        <v>0</v>
      </c>
      <c r="X5" s="15">
        <v>0</v>
      </c>
    </row>
    <row r="6" spans="1:24" x14ac:dyDescent="0.2">
      <c r="A6" t="s">
        <v>6</v>
      </c>
      <c r="B6" s="10">
        <v>45232.93</v>
      </c>
      <c r="C6" s="10">
        <v>75833.7</v>
      </c>
      <c r="D6" s="10">
        <v>40062.17</v>
      </c>
      <c r="E6" s="10">
        <v>67286.3</v>
      </c>
      <c r="F6" s="10">
        <v>57137.599999999999</v>
      </c>
      <c r="G6" s="10">
        <v>126</v>
      </c>
      <c r="H6" s="10">
        <v>0</v>
      </c>
      <c r="I6" s="10">
        <v>39.033329999999999</v>
      </c>
      <c r="M6">
        <f>M5/20000</f>
        <v>0.61420150000000007</v>
      </c>
      <c r="N6">
        <f t="shared" ref="N6:X6" si="1">N5/20000</f>
        <v>0.76529150000000001</v>
      </c>
      <c r="O6">
        <f t="shared" si="1"/>
        <v>0.50017349999999994</v>
      </c>
      <c r="P6">
        <f t="shared" si="1"/>
        <v>0.63900500000000005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0.29171664999999997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</row>
    <row r="7" spans="1:24" x14ac:dyDescent="0.2">
      <c r="A7" t="s">
        <v>63</v>
      </c>
      <c r="B7" s="10">
        <v>50711.03</v>
      </c>
      <c r="C7" s="10">
        <v>73252.600000000006</v>
      </c>
      <c r="D7" s="10">
        <v>39992.300000000003</v>
      </c>
      <c r="E7" s="10">
        <v>53584.37</v>
      </c>
      <c r="F7" s="10">
        <v>51661.9</v>
      </c>
      <c r="G7" s="10">
        <v>20</v>
      </c>
      <c r="H7" s="10">
        <v>0</v>
      </c>
      <c r="I7" s="10">
        <v>6.4333330000000002</v>
      </c>
    </row>
    <row r="8" spans="1:24" x14ac:dyDescent="0.2">
      <c r="A8" t="s">
        <v>9</v>
      </c>
      <c r="B8" s="10">
        <v>48011.83</v>
      </c>
      <c r="C8" s="10">
        <v>72896.37</v>
      </c>
      <c r="D8" s="10">
        <v>40023.769999999997</v>
      </c>
      <c r="E8" s="10">
        <v>59062.83</v>
      </c>
      <c r="F8" s="10">
        <v>49625.33</v>
      </c>
      <c r="G8" s="10">
        <v>14.66667</v>
      </c>
      <c r="H8" s="10">
        <v>0</v>
      </c>
      <c r="I8" s="10">
        <v>6.9666670000000002</v>
      </c>
    </row>
    <row r="9" spans="1:24" x14ac:dyDescent="0.2">
      <c r="A9" t="s">
        <v>10</v>
      </c>
      <c r="B9" s="10">
        <v>45436.53</v>
      </c>
      <c r="C9" s="10">
        <v>73034</v>
      </c>
      <c r="D9" s="10">
        <v>39972.699999999997</v>
      </c>
      <c r="E9" s="10">
        <v>65042.67</v>
      </c>
      <c r="F9" s="10">
        <v>53796.57</v>
      </c>
      <c r="G9" s="10">
        <v>14.43333</v>
      </c>
      <c r="H9" s="10">
        <v>0</v>
      </c>
      <c r="I9" s="10">
        <v>5.9333330000000002</v>
      </c>
    </row>
    <row r="10" spans="1:24" x14ac:dyDescent="0.2">
      <c r="A10" t="s">
        <v>11</v>
      </c>
      <c r="B10" s="10">
        <v>43594.07</v>
      </c>
      <c r="C10" s="10">
        <v>75276.800000000003</v>
      </c>
      <c r="D10" s="10">
        <v>40024.370000000003</v>
      </c>
      <c r="E10" s="10">
        <v>70211.53</v>
      </c>
      <c r="F10" s="10">
        <v>55174.63</v>
      </c>
      <c r="G10" s="10">
        <v>48.266669999999998</v>
      </c>
      <c r="H10" s="10">
        <v>0</v>
      </c>
      <c r="I10" s="10">
        <v>14.533329999999999</v>
      </c>
    </row>
    <row r="11" spans="1:24" x14ac:dyDescent="0.2">
      <c r="A11" t="s">
        <v>64</v>
      </c>
      <c r="B11" s="10">
        <v>45612.5</v>
      </c>
      <c r="C11" s="10">
        <v>72153.070000000007</v>
      </c>
      <c r="D11" s="10">
        <v>40002.699999999997</v>
      </c>
      <c r="E11" s="10">
        <v>64199.7</v>
      </c>
      <c r="F11" s="10">
        <v>47953.63</v>
      </c>
      <c r="G11" s="10">
        <v>0.13333329999999999</v>
      </c>
      <c r="H11" s="10">
        <v>0</v>
      </c>
      <c r="I11" s="10">
        <v>6.6666669999999997E-2</v>
      </c>
    </row>
    <row r="12" spans="1:24" x14ac:dyDescent="0.2">
      <c r="A12" t="s">
        <v>14</v>
      </c>
      <c r="B12" s="10">
        <v>44206.9</v>
      </c>
      <c r="C12" s="10">
        <v>73936.47</v>
      </c>
      <c r="D12" s="10">
        <v>39975.599999999999</v>
      </c>
      <c r="E12" s="10">
        <v>68063</v>
      </c>
      <c r="F12" s="10">
        <v>49986.03</v>
      </c>
      <c r="G12" s="10">
        <v>0.93333330000000003</v>
      </c>
      <c r="H12" s="10">
        <v>0</v>
      </c>
      <c r="I12" s="10">
        <v>0.4</v>
      </c>
    </row>
    <row r="13" spans="1:24" x14ac:dyDescent="0.2">
      <c r="A13" t="s">
        <v>15</v>
      </c>
      <c r="B13" s="10">
        <v>43189.77</v>
      </c>
      <c r="C13" s="10">
        <v>74092.429999999993</v>
      </c>
      <c r="D13" s="10">
        <v>39994.53</v>
      </c>
      <c r="E13" s="10">
        <v>70629.600000000006</v>
      </c>
      <c r="F13" s="10">
        <v>52286.23</v>
      </c>
      <c r="G13" s="10">
        <v>1.3</v>
      </c>
      <c r="H13" s="10">
        <v>0</v>
      </c>
      <c r="I13" s="10">
        <v>0.6</v>
      </c>
    </row>
    <row r="14" spans="1:24" x14ac:dyDescent="0.2">
      <c r="A14" t="s">
        <v>16</v>
      </c>
      <c r="B14" s="10">
        <v>42137.43</v>
      </c>
      <c r="C14" s="10">
        <v>75731.87</v>
      </c>
      <c r="D14" s="10">
        <v>39982.199999999997</v>
      </c>
      <c r="E14" s="10">
        <v>73530.2</v>
      </c>
      <c r="F14" s="10">
        <v>55525.37</v>
      </c>
      <c r="G14" s="10">
        <v>7.6</v>
      </c>
      <c r="H14" s="10">
        <v>0</v>
      </c>
      <c r="I14" s="10">
        <v>0.73333329999999997</v>
      </c>
    </row>
    <row r="15" spans="1:24" x14ac:dyDescent="0.2">
      <c r="A15" t="s">
        <v>65</v>
      </c>
      <c r="B15" s="10">
        <v>41351.93</v>
      </c>
      <c r="C15" s="10">
        <v>75457.8</v>
      </c>
      <c r="D15" s="10">
        <v>39977.03</v>
      </c>
      <c r="E15" s="10">
        <v>75246.33</v>
      </c>
      <c r="F15" s="10">
        <v>51571.67</v>
      </c>
      <c r="G15" s="10">
        <v>3.3333330000000001E-2</v>
      </c>
      <c r="H15" s="10">
        <v>0</v>
      </c>
      <c r="I15" s="10">
        <v>0</v>
      </c>
    </row>
    <row r="16" spans="1:24" x14ac:dyDescent="0.2">
      <c r="A16" t="s">
        <v>66</v>
      </c>
      <c r="B16" s="10">
        <v>41825.9</v>
      </c>
      <c r="C16" s="10">
        <v>73966.8</v>
      </c>
      <c r="D16" s="10">
        <v>40013.629999999997</v>
      </c>
      <c r="E16" s="10">
        <v>73451.929999999993</v>
      </c>
      <c r="F16" s="10">
        <v>46872.97</v>
      </c>
      <c r="G16" s="10">
        <v>0</v>
      </c>
      <c r="H16" s="10">
        <v>0</v>
      </c>
      <c r="I16" s="10">
        <v>0</v>
      </c>
    </row>
    <row r="17" spans="1:23" x14ac:dyDescent="0.2">
      <c r="A17" t="s">
        <v>67</v>
      </c>
      <c r="B17" s="10">
        <v>42125.83</v>
      </c>
      <c r="C17" s="10">
        <v>73167.13</v>
      </c>
      <c r="D17" s="10">
        <v>39947.629999999997</v>
      </c>
      <c r="E17" s="10">
        <v>72416.83</v>
      </c>
      <c r="F17" s="10">
        <v>44851.63</v>
      </c>
      <c r="G17" s="10">
        <v>0</v>
      </c>
      <c r="H17" s="10">
        <v>0</v>
      </c>
      <c r="I17" s="10">
        <v>0</v>
      </c>
    </row>
    <row r="19" spans="1:23" x14ac:dyDescent="0.2">
      <c r="A19" s="1" t="s">
        <v>35</v>
      </c>
      <c r="B19" s="1" t="s">
        <v>72</v>
      </c>
      <c r="C19" s="1" t="s">
        <v>60</v>
      </c>
      <c r="D19" s="1" t="s">
        <v>61</v>
      </c>
      <c r="E19" s="1" t="s">
        <v>62</v>
      </c>
      <c r="F19" s="1" t="s">
        <v>51</v>
      </c>
      <c r="G19" s="1" t="s">
        <v>48</v>
      </c>
      <c r="H19" s="1" t="s">
        <v>49</v>
      </c>
      <c r="I19" s="1" t="s">
        <v>50</v>
      </c>
    </row>
    <row r="20" spans="1:23" x14ac:dyDescent="0.2">
      <c r="A20" s="1" t="s">
        <v>43</v>
      </c>
      <c r="B20" s="11">
        <f>B3/80000</f>
        <v>0.66040912500000004</v>
      </c>
      <c r="C20" s="11">
        <f t="shared" ref="C20:I20" si="2">C3/80000</f>
        <v>0.942135375</v>
      </c>
      <c r="D20" s="11">
        <f t="shared" si="2"/>
        <v>0.50110537499999996</v>
      </c>
      <c r="E20" s="11">
        <f t="shared" si="2"/>
        <v>0.631135</v>
      </c>
      <c r="F20" s="11">
        <f t="shared" si="2"/>
        <v>0.69612787500000006</v>
      </c>
      <c r="G20" s="11">
        <f t="shared" si="2"/>
        <v>1.4195837499999999E-3</v>
      </c>
      <c r="H20" s="11">
        <f t="shared" si="2"/>
        <v>0</v>
      </c>
      <c r="I20" s="11">
        <f t="shared" si="2"/>
        <v>4.0083337500000004E-4</v>
      </c>
    </row>
    <row r="21" spans="1:23" x14ac:dyDescent="0.2">
      <c r="A21" s="1" t="s">
        <v>4</v>
      </c>
      <c r="B21" s="11">
        <f t="shared" ref="B21:I21" si="3">B4/80000</f>
        <v>0.62693374999999996</v>
      </c>
      <c r="C21" s="11">
        <f t="shared" si="3"/>
        <v>0.91888587499999996</v>
      </c>
      <c r="D21" s="11">
        <f t="shared" si="3"/>
        <v>0.50069537499999994</v>
      </c>
      <c r="E21" s="11">
        <f t="shared" si="3"/>
        <v>0.68670037500000003</v>
      </c>
      <c r="F21" s="11">
        <f t="shared" si="3"/>
        <v>0.69078837500000001</v>
      </c>
      <c r="G21" s="11">
        <f t="shared" si="3"/>
        <v>8.7250000000000001E-4</v>
      </c>
      <c r="H21" s="11">
        <f t="shared" si="3"/>
        <v>0</v>
      </c>
      <c r="I21" s="11">
        <f t="shared" si="3"/>
        <v>3.6874999999999999E-4</v>
      </c>
      <c r="W21" s="12"/>
    </row>
    <row r="22" spans="1:23" x14ac:dyDescent="0.2">
      <c r="A22" s="1" t="s">
        <v>5</v>
      </c>
      <c r="B22" s="11">
        <f t="shared" ref="B22:I22" si="4">B5/80000</f>
        <v>0.57413462500000001</v>
      </c>
      <c r="C22" s="11">
        <f t="shared" si="4"/>
        <v>0.91769750000000005</v>
      </c>
      <c r="D22" s="11">
        <f t="shared" si="4"/>
        <v>0.50014212499999999</v>
      </c>
      <c r="E22" s="11">
        <f t="shared" si="4"/>
        <v>0.80629712499999995</v>
      </c>
      <c r="F22" s="11">
        <f t="shared" si="4"/>
        <v>0.69420249999999994</v>
      </c>
      <c r="G22" s="11">
        <f t="shared" si="4"/>
        <v>7.3541662499999991E-4</v>
      </c>
      <c r="H22" s="11">
        <f t="shared" si="4"/>
        <v>0</v>
      </c>
      <c r="I22" s="11">
        <f t="shared" si="4"/>
        <v>2.4875E-4</v>
      </c>
      <c r="W22" s="13"/>
    </row>
    <row r="23" spans="1:23" x14ac:dyDescent="0.2">
      <c r="A23" s="1" t="s">
        <v>6</v>
      </c>
      <c r="B23" s="11">
        <f t="shared" ref="B23:I23" si="5">B6/80000</f>
        <v>0.56541162499999997</v>
      </c>
      <c r="C23" s="11">
        <f t="shared" si="5"/>
        <v>0.94792124999999994</v>
      </c>
      <c r="D23" s="11">
        <f t="shared" si="5"/>
        <v>0.50077712499999993</v>
      </c>
      <c r="E23" s="11">
        <f t="shared" si="5"/>
        <v>0.84107874999999999</v>
      </c>
      <c r="F23" s="11">
        <f t="shared" si="5"/>
        <v>0.71421999999999997</v>
      </c>
      <c r="G23" s="11">
        <f t="shared" si="5"/>
        <v>1.575E-3</v>
      </c>
      <c r="H23" s="11">
        <f t="shared" si="5"/>
        <v>0</v>
      </c>
      <c r="I23" s="11">
        <f t="shared" si="5"/>
        <v>4.8791662500000002E-4</v>
      </c>
      <c r="W23" s="13"/>
    </row>
    <row r="24" spans="1:23" x14ac:dyDescent="0.2">
      <c r="A24" s="1" t="s">
        <v>63</v>
      </c>
      <c r="B24" s="11">
        <f t="shared" ref="B24:I24" si="6">B7/80000</f>
        <v>0.63388787499999999</v>
      </c>
      <c r="C24" s="11">
        <f t="shared" si="6"/>
        <v>0.91565750000000012</v>
      </c>
      <c r="D24" s="11">
        <f t="shared" si="6"/>
        <v>0.49990375000000004</v>
      </c>
      <c r="E24" s="11">
        <f t="shared" si="6"/>
        <v>0.66980462500000004</v>
      </c>
      <c r="F24" s="11">
        <f t="shared" si="6"/>
        <v>0.64577375000000004</v>
      </c>
      <c r="G24" s="11">
        <f t="shared" si="6"/>
        <v>2.5000000000000001E-4</v>
      </c>
      <c r="H24" s="11">
        <f t="shared" si="6"/>
        <v>0</v>
      </c>
      <c r="I24" s="11">
        <f t="shared" si="6"/>
        <v>8.0416662500000006E-5</v>
      </c>
      <c r="W24" s="12"/>
    </row>
    <row r="25" spans="1:23" x14ac:dyDescent="0.2">
      <c r="A25" s="1" t="s">
        <v>9</v>
      </c>
      <c r="B25" s="11">
        <f t="shared" ref="B25:I25" si="7">B8/80000</f>
        <v>0.600147875</v>
      </c>
      <c r="C25" s="11">
        <f t="shared" si="7"/>
        <v>0.91120462499999999</v>
      </c>
      <c r="D25" s="11">
        <f t="shared" si="7"/>
        <v>0.50029712500000001</v>
      </c>
      <c r="E25" s="11">
        <f t="shared" si="7"/>
        <v>0.73828537500000002</v>
      </c>
      <c r="F25" s="11">
        <f t="shared" si="7"/>
        <v>0.62031662500000007</v>
      </c>
      <c r="G25" s="11">
        <f t="shared" si="7"/>
        <v>1.8333337500000001E-4</v>
      </c>
      <c r="H25" s="11">
        <f t="shared" si="7"/>
        <v>0</v>
      </c>
      <c r="I25" s="11">
        <f t="shared" si="7"/>
        <v>8.7083337499999999E-5</v>
      </c>
    </row>
    <row r="26" spans="1:23" x14ac:dyDescent="0.2">
      <c r="A26" s="1" t="s">
        <v>10</v>
      </c>
      <c r="B26" s="11">
        <f t="shared" ref="B26:I26" si="8">B9/80000</f>
        <v>0.56795662499999999</v>
      </c>
      <c r="C26" s="11">
        <f t="shared" si="8"/>
        <v>0.91292499999999999</v>
      </c>
      <c r="D26" s="11">
        <f t="shared" si="8"/>
        <v>0.49965874999999998</v>
      </c>
      <c r="E26" s="11">
        <f t="shared" si="8"/>
        <v>0.81303337499999995</v>
      </c>
      <c r="F26" s="11">
        <f t="shared" si="8"/>
        <v>0.67245712499999999</v>
      </c>
      <c r="G26" s="11">
        <f t="shared" si="8"/>
        <v>1.80416625E-4</v>
      </c>
      <c r="H26" s="11">
        <f t="shared" si="8"/>
        <v>0</v>
      </c>
      <c r="I26" s="11">
        <f t="shared" si="8"/>
        <v>7.4166662500000003E-5</v>
      </c>
    </row>
    <row r="27" spans="1:23" x14ac:dyDescent="0.2">
      <c r="A27" s="1" t="s">
        <v>11</v>
      </c>
      <c r="B27" s="11">
        <f t="shared" ref="B27:I27" si="9">B10/80000</f>
        <v>0.544925875</v>
      </c>
      <c r="C27" s="11">
        <f t="shared" si="9"/>
        <v>0.94096000000000002</v>
      </c>
      <c r="D27" s="11">
        <f t="shared" si="9"/>
        <v>0.50030462500000006</v>
      </c>
      <c r="E27" s="11">
        <f t="shared" si="9"/>
        <v>0.877644125</v>
      </c>
      <c r="F27" s="11">
        <f t="shared" si="9"/>
        <v>0.68968287499999992</v>
      </c>
      <c r="G27" s="11">
        <f t="shared" si="9"/>
        <v>6.0333337499999997E-4</v>
      </c>
      <c r="H27" s="11">
        <f t="shared" si="9"/>
        <v>0</v>
      </c>
      <c r="I27" s="11">
        <f t="shared" si="9"/>
        <v>1.81666625E-4</v>
      </c>
    </row>
    <row r="28" spans="1:23" x14ac:dyDescent="0.2">
      <c r="A28" s="1" t="s">
        <v>64</v>
      </c>
      <c r="B28" s="11">
        <f t="shared" ref="B28:I28" si="10">B11/80000</f>
        <v>0.57015625000000003</v>
      </c>
      <c r="C28" s="11">
        <f t="shared" si="10"/>
        <v>0.90191337500000013</v>
      </c>
      <c r="D28" s="11">
        <f t="shared" si="10"/>
        <v>0.50003374999999994</v>
      </c>
      <c r="E28" s="11">
        <f t="shared" si="10"/>
        <v>0.80249624999999991</v>
      </c>
      <c r="F28" s="11">
        <f t="shared" si="10"/>
        <v>0.59942037500000001</v>
      </c>
      <c r="G28" s="11">
        <f t="shared" si="10"/>
        <v>1.6666662499999998E-6</v>
      </c>
      <c r="H28" s="11">
        <f t="shared" si="10"/>
        <v>0</v>
      </c>
      <c r="I28" s="11">
        <f t="shared" si="10"/>
        <v>8.3333337499999997E-7</v>
      </c>
    </row>
    <row r="29" spans="1:23" x14ac:dyDescent="0.2">
      <c r="A29" s="1" t="s">
        <v>14</v>
      </c>
      <c r="B29" s="11">
        <f t="shared" ref="B29:I29" si="11">B12/80000</f>
        <v>0.55258625000000006</v>
      </c>
      <c r="C29" s="11">
        <f t="shared" si="11"/>
        <v>0.92420587500000007</v>
      </c>
      <c r="D29" s="11">
        <f t="shared" si="11"/>
        <v>0.499695</v>
      </c>
      <c r="E29" s="11">
        <f t="shared" si="11"/>
        <v>0.85078750000000003</v>
      </c>
      <c r="F29" s="11">
        <f t="shared" si="11"/>
        <v>0.62482537500000002</v>
      </c>
      <c r="G29" s="11">
        <f t="shared" si="11"/>
        <v>1.1666666250000001E-5</v>
      </c>
      <c r="H29" s="11">
        <f t="shared" si="11"/>
        <v>0</v>
      </c>
      <c r="I29" s="11">
        <f t="shared" si="11"/>
        <v>5.0000000000000004E-6</v>
      </c>
    </row>
    <row r="30" spans="1:23" x14ac:dyDescent="0.2">
      <c r="A30" s="1" t="s">
        <v>15</v>
      </c>
      <c r="B30" s="11">
        <f t="shared" ref="B30:I30" si="12">B13/80000</f>
        <v>0.53987212499999992</v>
      </c>
      <c r="C30" s="11">
        <f t="shared" si="12"/>
        <v>0.92615537499999989</v>
      </c>
      <c r="D30" s="11">
        <f t="shared" si="12"/>
        <v>0.49993162499999999</v>
      </c>
      <c r="E30" s="11">
        <f t="shared" si="12"/>
        <v>0.88287000000000004</v>
      </c>
      <c r="F30" s="11">
        <f t="shared" si="12"/>
        <v>0.65357787500000009</v>
      </c>
      <c r="G30" s="11">
        <f t="shared" si="12"/>
        <v>1.6250000000000002E-5</v>
      </c>
      <c r="H30" s="11">
        <f t="shared" si="12"/>
        <v>0</v>
      </c>
      <c r="I30" s="11">
        <f t="shared" si="12"/>
        <v>7.4999999999999993E-6</v>
      </c>
    </row>
    <row r="31" spans="1:23" x14ac:dyDescent="0.2">
      <c r="A31" s="1" t="s">
        <v>16</v>
      </c>
      <c r="B31" s="11">
        <f t="shared" ref="B31:I31" si="13">B14/80000</f>
        <v>0.526717875</v>
      </c>
      <c r="C31" s="11">
        <f t="shared" si="13"/>
        <v>0.94664837499999999</v>
      </c>
      <c r="D31" s="11">
        <f t="shared" si="13"/>
        <v>0.49977749999999999</v>
      </c>
      <c r="E31" s="11">
        <f t="shared" si="13"/>
        <v>0.91912749999999999</v>
      </c>
      <c r="F31" s="11">
        <f t="shared" si="13"/>
        <v>0.69406712500000001</v>
      </c>
      <c r="G31" s="11">
        <f t="shared" si="13"/>
        <v>9.4999999999999992E-5</v>
      </c>
      <c r="H31" s="11">
        <f t="shared" si="13"/>
        <v>0</v>
      </c>
      <c r="I31" s="11">
        <f t="shared" si="13"/>
        <v>9.1666662499999992E-6</v>
      </c>
    </row>
    <row r="32" spans="1:23" x14ac:dyDescent="0.2">
      <c r="A32" s="1" t="s">
        <v>65</v>
      </c>
      <c r="B32" s="11">
        <f t="shared" ref="B32:I32" si="14">B15/80000</f>
        <v>0.51689912500000001</v>
      </c>
      <c r="C32" s="11">
        <f t="shared" si="14"/>
        <v>0.94322250000000007</v>
      </c>
      <c r="D32" s="11">
        <f t="shared" si="14"/>
        <v>0.499712875</v>
      </c>
      <c r="E32" s="11">
        <f t="shared" si="14"/>
        <v>0.94057912500000007</v>
      </c>
      <c r="F32" s="11">
        <f t="shared" si="14"/>
        <v>0.64464587499999992</v>
      </c>
      <c r="G32" s="11">
        <f t="shared" si="14"/>
        <v>4.1666662500000002E-7</v>
      </c>
      <c r="H32" s="11">
        <f t="shared" si="14"/>
        <v>0</v>
      </c>
      <c r="I32" s="11">
        <f t="shared" si="14"/>
        <v>0</v>
      </c>
    </row>
    <row r="33" spans="1:19" x14ac:dyDescent="0.2">
      <c r="A33" s="1" t="s">
        <v>66</v>
      </c>
      <c r="B33" s="11">
        <f t="shared" ref="B33:I33" si="15">B16/80000</f>
        <v>0.52282375000000003</v>
      </c>
      <c r="C33" s="11">
        <f t="shared" si="15"/>
        <v>0.92458499999999999</v>
      </c>
      <c r="D33" s="11">
        <f t="shared" si="15"/>
        <v>0.50017037499999994</v>
      </c>
      <c r="E33" s="11">
        <f t="shared" si="15"/>
        <v>0.9181491249999999</v>
      </c>
      <c r="F33" s="11">
        <f t="shared" si="15"/>
        <v>0.58591212500000001</v>
      </c>
      <c r="G33" s="11">
        <f t="shared" si="15"/>
        <v>0</v>
      </c>
      <c r="H33" s="11">
        <f t="shared" si="15"/>
        <v>0</v>
      </c>
      <c r="I33" s="11">
        <f t="shared" si="15"/>
        <v>0</v>
      </c>
    </row>
    <row r="34" spans="1:19" x14ac:dyDescent="0.2">
      <c r="A34" s="1" t="s">
        <v>67</v>
      </c>
      <c r="B34" s="11">
        <f t="shared" ref="B34:I34" si="16">B17/80000</f>
        <v>0.52657287500000005</v>
      </c>
      <c r="C34" s="11">
        <f t="shared" si="16"/>
        <v>0.914589125</v>
      </c>
      <c r="D34" s="11">
        <f t="shared" si="16"/>
        <v>0.49934537499999998</v>
      </c>
      <c r="E34" s="11">
        <f t="shared" si="16"/>
        <v>0.90521037500000001</v>
      </c>
      <c r="F34" s="11">
        <f t="shared" si="16"/>
        <v>0.560645375</v>
      </c>
      <c r="G34" s="11">
        <f t="shared" si="16"/>
        <v>0</v>
      </c>
      <c r="H34" s="11">
        <f t="shared" si="16"/>
        <v>0</v>
      </c>
      <c r="I34" s="11">
        <f t="shared" si="16"/>
        <v>0</v>
      </c>
    </row>
    <row r="35" spans="1:19" x14ac:dyDescent="0.2">
      <c r="A35" s="1" t="s">
        <v>68</v>
      </c>
      <c r="B35" s="11">
        <f>AVERAGE(B20:B34)</f>
        <v>0.56862904166666661</v>
      </c>
      <c r="C35" s="11">
        <f t="shared" ref="C35:I35" si="17">AVERAGE(C20:C34)</f>
        <v>0.92591378333333341</v>
      </c>
      <c r="D35" s="11">
        <f t="shared" si="17"/>
        <v>0.50010338333333337</v>
      </c>
      <c r="E35" s="11">
        <f t="shared" si="17"/>
        <v>0.81887990833333313</v>
      </c>
      <c r="F35" s="11">
        <f t="shared" si="17"/>
        <v>0.65244421666666663</v>
      </c>
      <c r="G35" s="11">
        <f t="shared" si="17"/>
        <v>3.9630558327499987E-4</v>
      </c>
      <c r="H35" s="11">
        <f t="shared" si="17"/>
        <v>0</v>
      </c>
      <c r="I35" s="11">
        <f t="shared" si="17"/>
        <v>1.3013888580833331E-4</v>
      </c>
    </row>
    <row r="36" spans="1:19" x14ac:dyDescent="0.2">
      <c r="A36" s="1" t="s">
        <v>80</v>
      </c>
      <c r="B36" s="10">
        <f>AVERAGE(B20:B23)</f>
        <v>0.60672228124999994</v>
      </c>
      <c r="C36" s="10">
        <f t="shared" ref="C36:I36" si="18">AVERAGE(C20:C23)</f>
        <v>0.93165999999999993</v>
      </c>
      <c r="D36" s="10">
        <f t="shared" si="18"/>
        <v>0.50068000000000001</v>
      </c>
      <c r="E36" s="10">
        <f t="shared" si="18"/>
        <v>0.74130281249999996</v>
      </c>
      <c r="F36" s="10">
        <f t="shared" si="18"/>
        <v>0.6988346875</v>
      </c>
      <c r="G36" s="10">
        <f t="shared" si="18"/>
        <v>1.1506250937499999E-3</v>
      </c>
      <c r="H36" s="10">
        <f t="shared" si="18"/>
        <v>0</v>
      </c>
      <c r="I36" s="10">
        <f t="shared" si="18"/>
        <v>3.765625E-4</v>
      </c>
    </row>
    <row r="37" spans="1:19" x14ac:dyDescent="0.2">
      <c r="A37" s="1" t="s">
        <v>81</v>
      </c>
      <c r="B37" s="10">
        <f>AVERAGE(B24:B27)</f>
        <v>0.58672956249999997</v>
      </c>
      <c r="C37" s="10">
        <f t="shared" ref="C37:I37" si="19">AVERAGE(C24:C27)</f>
        <v>0.92018678125000009</v>
      </c>
      <c r="D37" s="10">
        <f t="shared" si="19"/>
        <v>0.50004106250000002</v>
      </c>
      <c r="E37" s="10">
        <f t="shared" si="19"/>
        <v>0.77469187500000003</v>
      </c>
      <c r="F37" s="10">
        <f t="shared" si="19"/>
        <v>0.65705759375000006</v>
      </c>
      <c r="G37" s="10">
        <f t="shared" si="19"/>
        <v>3.0427084375000003E-4</v>
      </c>
      <c r="H37" s="10">
        <f t="shared" si="19"/>
        <v>0</v>
      </c>
      <c r="I37" s="10">
        <f t="shared" si="19"/>
        <v>1.05833321875E-4</v>
      </c>
    </row>
    <row r="38" spans="1:19" x14ac:dyDescent="0.2">
      <c r="A38" s="1" t="s">
        <v>82</v>
      </c>
      <c r="B38" s="10">
        <f>AVERAGE(B28:B31)</f>
        <v>0.54733312500000009</v>
      </c>
      <c r="C38" s="10">
        <f t="shared" ref="C38:I38" si="20">AVERAGE(C28:C31)</f>
        <v>0.92473075000000005</v>
      </c>
      <c r="D38" s="10">
        <f t="shared" si="20"/>
        <v>0.49985946874999998</v>
      </c>
      <c r="E38" s="10">
        <f t="shared" si="20"/>
        <v>0.86382031250000002</v>
      </c>
      <c r="F38" s="10">
        <f t="shared" si="20"/>
        <v>0.64297268750000003</v>
      </c>
      <c r="G38" s="10">
        <f t="shared" si="20"/>
        <v>3.1145833124999999E-5</v>
      </c>
      <c r="H38" s="10">
        <f t="shared" si="20"/>
        <v>0</v>
      </c>
      <c r="I38" s="10">
        <f t="shared" si="20"/>
        <v>5.6249999062499999E-6</v>
      </c>
    </row>
    <row r="39" spans="1:19" x14ac:dyDescent="0.2">
      <c r="A39" s="1" t="s">
        <v>83</v>
      </c>
      <c r="B39" s="10">
        <f>AVERAGE(B32:B34)</f>
        <v>0.52209858333333337</v>
      </c>
      <c r="C39" s="10">
        <f t="shared" ref="C39:I39" si="21">AVERAGE(C32:C34)</f>
        <v>0.92746554166666673</v>
      </c>
      <c r="D39" s="10">
        <f t="shared" si="21"/>
        <v>0.49974287499999992</v>
      </c>
      <c r="E39" s="10">
        <f>AVERAGE(E32:E34)</f>
        <v>0.92131287499999992</v>
      </c>
      <c r="F39" s="10">
        <f t="shared" si="21"/>
        <v>0.59706779166666657</v>
      </c>
      <c r="G39" s="10">
        <f t="shared" si="21"/>
        <v>1.3888887500000002E-7</v>
      </c>
      <c r="H39" s="10">
        <f t="shared" si="21"/>
        <v>0</v>
      </c>
      <c r="I39" s="10">
        <f t="shared" si="21"/>
        <v>0</v>
      </c>
    </row>
    <row r="41" spans="1:19" x14ac:dyDescent="0.2">
      <c r="L41" t="s">
        <v>72</v>
      </c>
      <c r="M41" s="1" t="s">
        <v>60</v>
      </c>
      <c r="N41" s="1" t="s">
        <v>61</v>
      </c>
      <c r="O41" s="1" t="s">
        <v>62</v>
      </c>
      <c r="P41" s="1" t="s">
        <v>51</v>
      </c>
      <c r="Q41" s="1" t="s">
        <v>48</v>
      </c>
      <c r="R41" s="1" t="s">
        <v>49</v>
      </c>
      <c r="S41" s="1" t="s">
        <v>50</v>
      </c>
    </row>
    <row r="42" spans="1:19" x14ac:dyDescent="0.2">
      <c r="L42">
        <v>0.56862904166666661</v>
      </c>
      <c r="M42">
        <v>0.92565339999999996</v>
      </c>
      <c r="N42">
        <v>0.50022438333333341</v>
      </c>
      <c r="O42">
        <v>0.81877708333333332</v>
      </c>
      <c r="P42">
        <v>0.65166314166666661</v>
      </c>
      <c r="Q42">
        <v>0</v>
      </c>
      <c r="R42">
        <v>0</v>
      </c>
      <c r="S42">
        <v>0</v>
      </c>
    </row>
    <row r="43" spans="1:19" x14ac:dyDescent="0.2">
      <c r="L43">
        <v>0.5575</v>
      </c>
      <c r="M43">
        <v>0.75</v>
      </c>
      <c r="N43">
        <v>0.5</v>
      </c>
      <c r="O43">
        <v>0.625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UFLP</vt:lpstr>
      <vt:lpstr>UFLP-RAW</vt:lpstr>
      <vt:lpstr>UFLP-Result00</vt:lpstr>
      <vt:lpstr>UFLP-Result01</vt:lpstr>
      <vt:lpstr>MinIter</vt:lpstr>
      <vt:lpstr>UFLP-Small&amp;Medium</vt:lpstr>
      <vt:lpstr>UFLP-LargeScale</vt:lpstr>
      <vt:lpstr>UFLP-ExtraLargeScale</vt:lpstr>
      <vt:lpstr>notUpdate</vt:lpstr>
      <vt:lpstr>parameter</vt:lpstr>
      <vt:lpstr>notUpdateAnlysis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</dc:creator>
  <cp:lastModifiedBy>朱方方</cp:lastModifiedBy>
  <dcterms:created xsi:type="dcterms:W3CDTF">2022-11-02T05:32:43Z</dcterms:created>
  <dcterms:modified xsi:type="dcterms:W3CDTF">2023-06-26T02:45:50Z</dcterms:modified>
</cp:coreProperties>
</file>