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4" documentId="14_{F8FAE7CF-1AB6-449B-BC05-2BC42FEE3DE7}" xr6:coauthVersionLast="36" xr6:coauthVersionMax="36" xr10:uidLastSave="{3E1DDEAB-1CF4-41BF-9BD8-ADBA520E9F07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artilharia!$A$1:$K$51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notas!$A$1:$AN$54</definedName>
  </definedNames>
  <calcPr calcId="191029"/>
</workbook>
</file>

<file path=xl/calcChain.xml><?xml version="1.0" encoding="utf-8"?>
<calcChain xmlns="http://schemas.openxmlformats.org/spreadsheetml/2006/main">
  <c r="I57" i="4" l="1"/>
  <c r="I56" i="4"/>
  <c r="I58" i="4" l="1"/>
  <c r="H57" i="4"/>
  <c r="G57" i="4" l="1"/>
  <c r="D57" i="4"/>
  <c r="C57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K46" i="1"/>
  <c r="AM46" i="1" s="1"/>
  <c r="AL46" i="1"/>
  <c r="AK40" i="1"/>
  <c r="AM40" i="1" s="1"/>
  <c r="AL40" i="1"/>
  <c r="I7" i="6" l="1"/>
  <c r="J7" i="6" s="1"/>
  <c r="H8" i="6"/>
  <c r="AH12" i="3"/>
  <c r="AI12" i="3"/>
  <c r="AH40" i="3"/>
  <c r="AI40" i="3"/>
  <c r="AK30" i="1"/>
  <c r="AM30" i="1" s="1"/>
  <c r="AL30" i="1"/>
  <c r="AK51" i="1"/>
  <c r="AM51" i="1" s="1"/>
  <c r="AL51" i="1"/>
  <c r="AK53" i="1"/>
  <c r="AM53" i="1" s="1"/>
  <c r="AL53" i="1"/>
  <c r="H9" i="6" l="1"/>
  <c r="I8" i="6"/>
  <c r="J8" i="6" s="1"/>
  <c r="AH52" i="3"/>
  <c r="AI52" i="3"/>
  <c r="AH53" i="3"/>
  <c r="AI53" i="3"/>
  <c r="H10" i="6" l="1"/>
  <c r="I9" i="6"/>
  <c r="J9" i="6" s="1"/>
  <c r="G56" i="4"/>
  <c r="AK25" i="1"/>
  <c r="AM25" i="1" s="1"/>
  <c r="AL25" i="1"/>
  <c r="AK9" i="1"/>
  <c r="AM9" i="1" s="1"/>
  <c r="AL9" i="1"/>
  <c r="AK26" i="1"/>
  <c r="AM26" i="1" s="1"/>
  <c r="AL26" i="1"/>
  <c r="AK19" i="1"/>
  <c r="AM19" i="1" s="1"/>
  <c r="AL19" i="1"/>
  <c r="I10" i="6" l="1"/>
  <c r="J10" i="6" s="1"/>
  <c r="H11" i="6"/>
  <c r="G58" i="4"/>
  <c r="AK2" i="1"/>
  <c r="E57" i="4"/>
  <c r="B57" i="4"/>
  <c r="E56" i="4"/>
  <c r="E58" i="4" s="1"/>
  <c r="D56" i="4"/>
  <c r="C56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56" i="4" l="1"/>
  <c r="H12" i="6"/>
  <c r="I11" i="6"/>
  <c r="J11" i="6" s="1"/>
  <c r="C58" i="4"/>
  <c r="D58" i="4"/>
  <c r="B56" i="4"/>
  <c r="B58" i="4" s="1"/>
  <c r="F58" i="4"/>
  <c r="AL10" i="1"/>
  <c r="AK10" i="1"/>
  <c r="AM10" i="1" s="1"/>
  <c r="AL41" i="1"/>
  <c r="AK41" i="1"/>
  <c r="AM4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K3" i="1"/>
  <c r="AM3" i="1" s="1"/>
  <c r="AL3" i="1"/>
  <c r="I15" i="6" l="1"/>
  <c r="J15" i="6" s="1"/>
  <c r="H16" i="6"/>
  <c r="AK43" i="1"/>
  <c r="AM43" i="1" s="1"/>
  <c r="AL43" i="1"/>
  <c r="AL20" i="1"/>
  <c r="AK20" i="1"/>
  <c r="AM20" i="1" s="1"/>
  <c r="H17" i="6" l="1"/>
  <c r="I16" i="6"/>
  <c r="J16" i="6" s="1"/>
  <c r="AL24" i="1"/>
  <c r="AK24" i="1"/>
  <c r="AM24" i="1" s="1"/>
  <c r="AL45" i="1"/>
  <c r="AK45" i="1"/>
  <c r="AM45" i="1" s="1"/>
  <c r="AL37" i="1"/>
  <c r="AK37" i="1"/>
  <c r="AM37" i="1" s="1"/>
  <c r="AL29" i="1"/>
  <c r="AK29" i="1"/>
  <c r="AM29" i="1" s="1"/>
  <c r="AL42" i="1"/>
  <c r="AK42" i="1"/>
  <c r="AM42" i="1" s="1"/>
  <c r="AL38" i="1"/>
  <c r="AK38" i="1"/>
  <c r="AM38" i="1" s="1"/>
  <c r="AL27" i="1"/>
  <c r="AK27" i="1"/>
  <c r="AM27" i="1" s="1"/>
  <c r="AL32" i="1"/>
  <c r="AK32" i="1"/>
  <c r="AM32" i="1" s="1"/>
  <c r="AL22" i="1"/>
  <c r="AK22" i="1"/>
  <c r="AM22" i="1" s="1"/>
  <c r="AL6" i="1"/>
  <c r="AK6" i="1"/>
  <c r="AM6" i="1" s="1"/>
  <c r="AL48" i="1"/>
  <c r="AK48" i="1"/>
  <c r="AM48" i="1" s="1"/>
  <c r="AL5" i="1"/>
  <c r="AK5" i="1"/>
  <c r="AM5" i="1" s="1"/>
  <c r="AL44" i="1"/>
  <c r="AK44" i="1"/>
  <c r="AM44" i="1" s="1"/>
  <c r="AL34" i="1"/>
  <c r="AK34" i="1"/>
  <c r="AM34" i="1" s="1"/>
  <c r="AL13" i="1"/>
  <c r="AK13" i="1"/>
  <c r="AM13" i="1" s="1"/>
  <c r="AL31" i="1"/>
  <c r="AK31" i="1"/>
  <c r="AM31" i="1" s="1"/>
  <c r="AL18" i="1"/>
  <c r="AK18" i="1"/>
  <c r="AM18" i="1" s="1"/>
  <c r="AL4" i="1"/>
  <c r="AK4" i="1"/>
  <c r="AM4" i="1" s="1"/>
  <c r="AL17" i="1"/>
  <c r="AK17" i="1"/>
  <c r="AM17" i="1" s="1"/>
  <c r="AL15" i="1"/>
  <c r="AK15" i="1"/>
  <c r="AM15" i="1" s="1"/>
  <c r="AL39" i="1"/>
  <c r="AK39" i="1"/>
  <c r="AM39" i="1" s="1"/>
  <c r="AL8" i="1"/>
  <c r="AK8" i="1"/>
  <c r="AM8" i="1" s="1"/>
  <c r="AL28" i="1"/>
  <c r="AK28" i="1"/>
  <c r="AM28" i="1" s="1"/>
  <c r="AL12" i="1"/>
  <c r="AK12" i="1"/>
  <c r="AM12" i="1" s="1"/>
  <c r="AL47" i="1"/>
  <c r="AK47" i="1"/>
  <c r="AM47" i="1" s="1"/>
  <c r="AL23" i="1"/>
  <c r="AK23" i="1"/>
  <c r="AM23" i="1" s="1"/>
  <c r="AL14" i="1"/>
  <c r="AK14" i="1"/>
  <c r="AM14" i="1" s="1"/>
  <c r="AL33" i="1"/>
  <c r="AK33" i="1"/>
  <c r="AM33" i="1" s="1"/>
  <c r="AL2" i="1"/>
  <c r="AM2" i="1"/>
  <c r="AL35" i="1"/>
  <c r="AK35" i="1"/>
  <c r="AM35" i="1" s="1"/>
  <c r="AL49" i="1"/>
  <c r="AK49" i="1"/>
  <c r="AM49" i="1" s="1"/>
  <c r="AL52" i="1"/>
  <c r="AK52" i="1"/>
  <c r="AM52" i="1" s="1"/>
  <c r="AL16" i="1"/>
  <c r="AK16" i="1"/>
  <c r="AM16" i="1" s="1"/>
  <c r="AL11" i="1"/>
  <c r="AK11" i="1"/>
  <c r="AM11" i="1" s="1"/>
  <c r="AL21" i="1"/>
  <c r="AK21" i="1"/>
  <c r="AM21" i="1" s="1"/>
  <c r="AL50" i="1"/>
  <c r="AK50" i="1"/>
  <c r="AM50" i="1" s="1"/>
  <c r="AL36" i="1"/>
  <c r="AK36" i="1"/>
  <c r="AM36" i="1" s="1"/>
  <c r="AL7" i="1"/>
  <c r="AK7" i="1"/>
  <c r="AM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<sst xmlns="http://schemas.openxmlformats.org/spreadsheetml/2006/main" count="2789" uniqueCount="340">
  <si>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</si>
  <si>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</si>
  <si>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</si>
  <si>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</si>
  <si>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</si>
  <si>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</si>
  <si>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</si>
  <si>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</si>
  <si>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</si>
  <si>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</si>
  <si>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</si>
  <si>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</si>
  <si>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</si>
  <si>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</si>
  <si>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</si>
  <si>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</si>
  <si>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</si>
  <si>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</si>
  <si>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</si>
  <si>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</si>
  <si>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</si>
  <si>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</si>
  <si>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</si>
  <si>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</si>
  <si>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</si>
  <si>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</si>
  <si>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</si>
  <si>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</si>
  <si>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</si>
  <si>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</si>
  <si>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</si>
  <si>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</si>
  <si>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</si>
  <si>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</si>
  <si>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</si>
  <si>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</si>
  <si>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</si>
  <si>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</si>
  <si>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</si>
  <si>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</si>
  <si>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</si>
  <si>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</si>
  <si>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</si>
  <si>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</si>
  <si>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</si>
  <si>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</si>
  <si>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</si>
  <si>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</si>
  <si>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</si>
  <si>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</si>
  <si>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</si>
  <si>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</si>
  <si>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</si>
  <si>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</si>
  <si>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</si>
  <si>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</si>
  <si>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</si>
  <si>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</si>
  <si>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</si>
  <si>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</si>
  <si>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</si>
  <si>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</si>
  <si>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</si>
  <si>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</si>
  <si>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</si>
  <si>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</si>
  <si>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</si>
  <si>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</si>
  <si>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</si>
  <si>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</si>
  <si>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</si>
  <si>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</si>
  <si>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</si>
  <si>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</si>
  <si>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</si>
  <si>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</si>
  <si>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</si>
  <si>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</si>
  <si>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</si>
  <si>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</si>
  <si>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</si>
  <si>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</si>
  <si>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</si>
  <si>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</si>
  <si>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</si>
  <si>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</si>
  <si>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</si>
  <si>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</si>
  <si>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</si>
  <si>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</si>
  <si>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</si>
  <si>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</si>
  <si>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</si>
  <si>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</si>
  <si>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</si>
  <si>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</si>
  <si>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</si>
  <si>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</si>
  <si>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</si>
  <si>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</si>
  <si>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</si>
  <si>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</si>
  <si>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</si>
  <si>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</si>
  <si>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</si>
  <si>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</si>
  <si>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</si>
  <si>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</si>
  <si>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</si>
  <si>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</si>
  <si>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</si>
  <si>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</si>
  <si>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</si>
  <si>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</si>
  <si>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</si>
  <si>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</si>
  <si>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</si>
  <si>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</si>
  <si>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</si>
  <si>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</si>
  <si>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</si>
  <si>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</si>
  <si>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</si>
  <si>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</si>
  <si>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</si>
  <si>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</si>
  <si>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</si>
  <si>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</si>
  <si>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</si>
  <si>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</si>
  <si>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</si>
  <si>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</si>
  <si>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</si>
  <si>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</si>
  <si>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</si>
  <si>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</si>
  <si>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</si>
  <si>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</si>
  <si>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</si>
  <si>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</si>
  <si>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</si>
  <si>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</si>
  <si>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</si>
  <si>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</si>
  <si>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</si>
  <si>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</si>
  <si>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</si>
  <si>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</si>
  <si>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</si>
  <si>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</si>
  <si>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</si>
  <si>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</si>
  <si>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</si>
  <si>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</si>
  <si>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</si>
  <si>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</si>
  <si>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</si>
  <si>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</si>
  <si>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</si>
  <si>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</si>
  <si>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</si>
  <si>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</si>
  <si>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</si>
  <si>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</si>
  <si>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</si>
  <si>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</si>
  <si>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</si>
  <si>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</si>
  <si>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</si>
  <si>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</si>
  <si>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</si>
  <si>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</si>
  <si>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</si>
  <si>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</si>
  <si>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</si>
  <si>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</si>
  <si>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</si>
  <si>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</si>
  <si>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</si>
  <si>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</si>
  <si>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</si>
  <si>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</si>
  <si>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</si>
  <si>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</si>
  <si>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</si>
  <si>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</si>
  <si>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</si>
  <si>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</si>
  <si>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</si>
  <si>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</si>
  <si>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</si>
  <si>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</si>
  <si>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</si>
  <si>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</si>
  <si>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</si>
  <si>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</si>
  <si>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</si>
  <si>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</si>
  <si>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</si>
  <si>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</si>
  <si>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</si>
  <si>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</si>
  <si>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</si>
  <si>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</si>
  <si>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</si>
  <si>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</si>
  <si>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</si>
  <si>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</si>
  <si>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</si>
  <si>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</si>
  <si>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</si>
  <si>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</si>
  <si>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</si>
  <si>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</si>
  <si>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</si>
  <si>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</si>
  <si>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</si>
  <si>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</si>
  <si>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</si>
  <si>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</si>
  <si>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</si>
  <si>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</si>
  <si>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</si>
  <si>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</si>
  <si>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</si>
  <si>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</si>
  <si>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</si>
  <si>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</si>
  <si>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</si>
  <si>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</si>
  <si>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</si>
  <si>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</si>
  <si>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</si>
  <si>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</si>
  <si>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</si>
  <si>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</si>
  <si>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</si>
  <si>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</si>
  <si>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</si>
  <si>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</si>
  <si>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</si>
  <si>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</si>
  <si>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</si>
  <si>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</si>
  <si>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</si>
  <si>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</si>
  <si>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</si>
  <si>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</si>
  <si>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</si>
  <si>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</si>
  <si>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</si>
  <si>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</si>
  <si>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</si>
  <si>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</si>
  <si>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</si>
  <si>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</si>
  <si>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</si>
  <si>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</si>
  <si>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</si>
  <si>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</si>
  <si>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</si>
  <si>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</si>
  <si>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</si>
  <si>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</si>
  <si>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</si>
  <si>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</si>
  <si>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</si>
  <si>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</si>
  <si>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</si>
  <si>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</si>
  <si>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</si>
  <si>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</si>
  <si>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</si>
  <si>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</si>
  <si>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</si>
  <si>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</si>
  <si>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</si>
  <si>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</si>
  <si>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</si>
  <si>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</si>
  <si>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</si>
  <si>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</si>
  <si>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</si>
  <si>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</si>
  <si>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</si>
  <si>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</si>
  <si>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</si>
  <si>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</si>
  <si>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</si>
  <si>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</si>
  <si>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</si>
  <si>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</si>
  <si>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</si>
  <si>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</si>
  <si>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</si>
  <si>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</si>
  <si>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</si>
  <si>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</si>
  <si>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</si>
  <si>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</si>
  <si>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</si>
  <si>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</si>
  <si>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</si>
  <si>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</si>
  <si>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</si>
  <si>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</si>
  <si>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</si>
  <si>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</si>
  <si>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</si>
  <si>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</si>
  <si>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</si>
  <si>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</si>
  <si>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</si>
  <si>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</si>
  <si>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</si>
  <si>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</si>
  <si>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</si>
  <si>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</si>
  <si>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</si>
  <si>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</si>
  <si>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</si>
  <si>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</si>
  <si>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</si>
  <si>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</si>
  <si>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</si>
  <si>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</si>
  <si>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</si>
  <si>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</si>
  <si>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</si>
  <si>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</si>
  <si>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</si>
  <si>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</si>
  <si>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</si>
  <si>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</si>
  <si>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</si>
  <si>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</si>
  <si>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</si>
  <si>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</si>
  <si>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Setembro - já pago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</si>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</sst>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zoomScale="85" zoomScaleNormal="85" workbookViewId="0">
      <pane xSplit="1" topLeftCell="B1" activePane="topRight" state="frozen"/>
      <selection pane="topRight" activeCell="AH2" sqref="B2:AH53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4" width="10.5546875" customWidth="1"/>
  </cols>
  <sheetData>
    <row r="1" spans="1:40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K1" t="s">
        <v>57</v>
      </c>
      <c r="AL1" t="s">
        <v>58</v>
      </c>
      <c r="AM1" t="s">
        <v>59</v>
      </c>
      <c r="AN1" t="s">
        <v>62</v>
      </c>
    </row>
    <row r="2" spans="1:40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K2">
        <f>COUNT(B2:AJ2)</f>
        <v>32</v>
      </c>
      <c r="AL2" s="18">
        <f>AVERAGE(B2:AJ2)</f>
        <v>6.40625</v>
      </c>
      <c r="AM2">
        <f>IF(AK2&gt;1,_xlfn.STDEV.S(B2:AJ2),"")</f>
        <v>0.99545337377239262</v>
      </c>
      <c r="AN2">
        <v>1</v>
      </c>
    </row>
    <row r="3" spans="1:40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K3">
        <f>COUNT(B3:AJ3)</f>
        <v>31</v>
      </c>
      <c r="AL3" s="18">
        <f>AVERAGE(B3:AJ3)</f>
        <v>6.758064516129032</v>
      </c>
      <c r="AM3">
        <f>IF(AK3&gt;1,_xlfn.STDEV.S(B3:AJ3),"")</f>
        <v>0.72882288362737813</v>
      </c>
      <c r="AN3">
        <v>1</v>
      </c>
    </row>
    <row r="4" spans="1:40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K4">
        <f>COUNT(B4:AJ4)</f>
        <v>30</v>
      </c>
      <c r="AL4" s="18">
        <f>AVERAGE(B4:AJ4)</f>
        <v>5.9833333333333334</v>
      </c>
      <c r="AM4">
        <f>IF(AK4&gt;1,_xlfn.STDEV.S(B4:AJ4),"")</f>
        <v>0.79310969512781992</v>
      </c>
      <c r="AN4">
        <v>1</v>
      </c>
    </row>
    <row r="5" spans="1:40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K5">
        <f>COUNT(B5:AJ5)</f>
        <v>30</v>
      </c>
      <c r="AL5" s="18">
        <f>AVERAGE(B5:AJ5)</f>
        <v>6</v>
      </c>
      <c r="AM5">
        <f>IF(AK5&gt;1,_xlfn.STDEV.S(B5:AJ5),"")</f>
        <v>0.62972352992240255</v>
      </c>
      <c r="AN5">
        <v>1</v>
      </c>
    </row>
    <row r="6" spans="1:40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K6">
        <f>COUNT(B6:AJ6)</f>
        <v>29</v>
      </c>
      <c r="AL6" s="18">
        <f>AVERAGE(B6:AJ6)</f>
        <v>6.3793103448275863</v>
      </c>
      <c r="AM6">
        <f>IF(AK6&gt;1,_xlfn.STDEV.S(B6:AJ6),"")</f>
        <v>0.72770643136247193</v>
      </c>
      <c r="AN6">
        <v>1</v>
      </c>
    </row>
    <row r="7" spans="1:40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K7">
        <f>COUNT(B7:AJ7)</f>
        <v>26</v>
      </c>
      <c r="AL7" s="18">
        <f>AVERAGE(B7:AJ7)</f>
        <v>5.865384615384615</v>
      </c>
      <c r="AM7">
        <f>IF(AK7&gt;1,_xlfn.STDEV.S(B7:AJ7),"")</f>
        <v>0.74239736405367684</v>
      </c>
      <c r="AN7">
        <v>1</v>
      </c>
    </row>
    <row r="8" spans="1:40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K8">
        <f>COUNT(B8:AJ8)</f>
        <v>26</v>
      </c>
      <c r="AL8" s="18">
        <f>AVERAGE(B8:AJ8)</f>
        <v>6.8461538461538458</v>
      </c>
      <c r="AM8">
        <f>IF(AK8&gt;1,_xlfn.STDEV.S(B8:AJ8),"")</f>
        <v>0.59614143907684813</v>
      </c>
      <c r="AN8">
        <v>1</v>
      </c>
    </row>
    <row r="9" spans="1:40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K9">
        <f>COUNT(B9:AJ9)</f>
        <v>25</v>
      </c>
      <c r="AL9" s="18">
        <f>AVERAGE(B9:AJ9)</f>
        <v>6.7</v>
      </c>
      <c r="AM9">
        <f>IF(AK9&gt;1,_xlfn.STDEV.S(B9:AJ9),"")</f>
        <v>1</v>
      </c>
      <c r="AN9">
        <v>1</v>
      </c>
    </row>
    <row r="10" spans="1:40" x14ac:dyDescent="0.3">
      <c r="A10" t="s">
        <v>5</v>
      </c>
      <c r="B10">
        <v>10</v>
      </c>
      <c r="C10">
        <v>8.5</v>
      </c>
      <c r="D10">
        <v>8.5</v>
      </c>
      <c r="E10">
        <v>7.5</v>
      </c>
      <c r="F10">
        <v>7</v>
      </c>
      <c r="G10">
        <v>7.5</v>
      </c>
      <c r="H10">
        <v>7</v>
      </c>
      <c r="I10" t="s">
        <v>26</v>
      </c>
      <c r="J10">
        <v>8.5</v>
      </c>
      <c r="K10">
        <v>7.5</v>
      </c>
      <c r="L10">
        <v>8.5</v>
      </c>
      <c r="M10">
        <v>7</v>
      </c>
      <c r="N10">
        <v>7.5</v>
      </c>
      <c r="O10">
        <v>7.5</v>
      </c>
      <c r="P10">
        <v>7</v>
      </c>
      <c r="Q10">
        <v>7</v>
      </c>
      <c r="R10" t="s">
        <v>26</v>
      </c>
      <c r="S10" t="s">
        <v>26</v>
      </c>
      <c r="T10" t="s">
        <v>26</v>
      </c>
      <c r="U10">
        <v>7</v>
      </c>
      <c r="V10">
        <v>6</v>
      </c>
      <c r="W10">
        <v>7.5</v>
      </c>
      <c r="X10">
        <v>7</v>
      </c>
      <c r="Y10">
        <v>7</v>
      </c>
      <c r="Z10">
        <v>7</v>
      </c>
      <c r="AA10">
        <v>7</v>
      </c>
      <c r="AB10" t="s">
        <v>26</v>
      </c>
      <c r="AC10" t="s">
        <v>26</v>
      </c>
      <c r="AD10" t="s">
        <v>26</v>
      </c>
      <c r="AF10">
        <v>6.5</v>
      </c>
      <c r="AG10">
        <v>10</v>
      </c>
      <c r="AK10">
        <f>COUNT(B10:AJ10)</f>
        <v>24</v>
      </c>
      <c r="AL10" s="18">
        <f>AVERAGE(B10:AJ10)</f>
        <v>7.5625</v>
      </c>
      <c r="AM10">
        <f>IF(AK10&gt;1,_xlfn.STDEV.S(B10:AJ10),"")</f>
        <v>0.98148622883426351</v>
      </c>
      <c r="AN10">
        <v>0</v>
      </c>
    </row>
    <row r="11" spans="1:40" x14ac:dyDescent="0.3">
      <c r="A11" t="s">
        <v>25</v>
      </c>
      <c r="B11" t="s">
        <v>26</v>
      </c>
      <c r="C11" t="s">
        <v>26</v>
      </c>
      <c r="D11" t="s">
        <v>26</v>
      </c>
      <c r="E11">
        <v>4.5</v>
      </c>
      <c r="F11">
        <v>6</v>
      </c>
      <c r="G11">
        <v>4</v>
      </c>
      <c r="H11" t="s">
        <v>26</v>
      </c>
      <c r="I11" t="s">
        <v>26</v>
      </c>
      <c r="J11">
        <v>4.5</v>
      </c>
      <c r="K11" t="s">
        <v>26</v>
      </c>
      <c r="L11">
        <v>2.5</v>
      </c>
      <c r="M11">
        <v>4.5</v>
      </c>
      <c r="N11">
        <v>5.5</v>
      </c>
      <c r="O11">
        <v>6</v>
      </c>
      <c r="P11">
        <v>4.5</v>
      </c>
      <c r="Q11" t="s">
        <v>26</v>
      </c>
      <c r="R11" t="s">
        <v>26</v>
      </c>
      <c r="S11">
        <v>4</v>
      </c>
      <c r="T11">
        <v>6</v>
      </c>
      <c r="U11">
        <v>2.5</v>
      </c>
      <c r="V11">
        <v>5.5</v>
      </c>
      <c r="W11">
        <v>6</v>
      </c>
      <c r="X11">
        <v>6</v>
      </c>
      <c r="Y11" t="s">
        <v>26</v>
      </c>
      <c r="Z11">
        <v>5.5</v>
      </c>
      <c r="AA11" t="s">
        <v>26</v>
      </c>
      <c r="AB11" t="s">
        <v>26</v>
      </c>
      <c r="AC11">
        <v>4</v>
      </c>
      <c r="AD11">
        <v>4.5</v>
      </c>
      <c r="AE11">
        <v>4</v>
      </c>
      <c r="AF11">
        <v>2.5</v>
      </c>
      <c r="AG11">
        <v>3</v>
      </c>
      <c r="AH11">
        <v>5</v>
      </c>
      <c r="AK11">
        <f>COUNT(B11:AJ11)</f>
        <v>22</v>
      </c>
      <c r="AL11" s="18">
        <f>AVERAGE(B11:AJ11)</f>
        <v>4.5681818181818183</v>
      </c>
      <c r="AM11">
        <f>IF(AK11&gt;1,_xlfn.STDEV.S(B11:AJ11),"")</f>
        <v>1.1881904463496311</v>
      </c>
      <c r="AN11">
        <v>1</v>
      </c>
    </row>
    <row r="12" spans="1:40" x14ac:dyDescent="0.3">
      <c r="A12" t="s">
        <v>14</v>
      </c>
      <c r="B12">
        <v>7</v>
      </c>
      <c r="C12" t="s">
        <v>26</v>
      </c>
      <c r="D12">
        <v>7.5</v>
      </c>
      <c r="E12" t="s">
        <v>26</v>
      </c>
      <c r="F12">
        <v>6</v>
      </c>
      <c r="G12">
        <v>7</v>
      </c>
      <c r="H12">
        <v>4.5</v>
      </c>
      <c r="I12">
        <v>5.5</v>
      </c>
      <c r="J12" t="s">
        <v>26</v>
      </c>
      <c r="K12">
        <v>6</v>
      </c>
      <c r="L12">
        <v>6</v>
      </c>
      <c r="M12">
        <v>6</v>
      </c>
      <c r="N12" t="s">
        <v>26</v>
      </c>
      <c r="O12">
        <v>6</v>
      </c>
      <c r="P12">
        <v>5.5</v>
      </c>
      <c r="Q12">
        <v>5.5</v>
      </c>
      <c r="R12">
        <v>6</v>
      </c>
      <c r="S12">
        <v>4.5</v>
      </c>
      <c r="T12">
        <v>7</v>
      </c>
      <c r="U12" t="s">
        <v>26</v>
      </c>
      <c r="V12">
        <v>6</v>
      </c>
      <c r="W12" t="s">
        <v>26</v>
      </c>
      <c r="X12">
        <v>7</v>
      </c>
      <c r="Y12">
        <v>6</v>
      </c>
      <c r="Z12" t="s">
        <v>26</v>
      </c>
      <c r="AA12">
        <v>6</v>
      </c>
      <c r="AB12">
        <v>5.5</v>
      </c>
      <c r="AC12">
        <v>6</v>
      </c>
      <c r="AD12">
        <v>5.5</v>
      </c>
      <c r="AK12">
        <f>COUNT(B12:AJ12)</f>
        <v>22</v>
      </c>
      <c r="AL12" s="18">
        <f>AVERAGE(B12:AJ12)</f>
        <v>6</v>
      </c>
      <c r="AM12">
        <f>IF(AK12&gt;1,_xlfn.STDEV.S(B12:AJ12),"")</f>
        <v>0.7559289460184544</v>
      </c>
      <c r="AN12">
        <v>0</v>
      </c>
    </row>
    <row r="13" spans="1:40" x14ac:dyDescent="0.3">
      <c r="A13" t="s">
        <v>11</v>
      </c>
      <c r="B13">
        <v>5.5</v>
      </c>
      <c r="C13" t="s">
        <v>26</v>
      </c>
      <c r="D13">
        <v>7.5</v>
      </c>
      <c r="E13">
        <v>7.5</v>
      </c>
      <c r="F13">
        <v>7.5</v>
      </c>
      <c r="G13">
        <v>5.5</v>
      </c>
      <c r="H13" t="s">
        <v>26</v>
      </c>
      <c r="I13">
        <v>4.5</v>
      </c>
      <c r="J13">
        <v>7</v>
      </c>
      <c r="K13">
        <v>6</v>
      </c>
      <c r="L13" t="s">
        <v>26</v>
      </c>
      <c r="M13" t="s">
        <v>26</v>
      </c>
      <c r="N13">
        <v>6</v>
      </c>
      <c r="O13">
        <v>5.5</v>
      </c>
      <c r="P13">
        <v>6</v>
      </c>
      <c r="Q13" t="s">
        <v>26</v>
      </c>
      <c r="R13" t="s">
        <v>26</v>
      </c>
      <c r="S13">
        <v>4.5</v>
      </c>
      <c r="T13">
        <v>7</v>
      </c>
      <c r="U13" t="s">
        <v>26</v>
      </c>
      <c r="V13" t="s">
        <v>26</v>
      </c>
      <c r="W13" t="s">
        <v>26</v>
      </c>
      <c r="X13">
        <v>6</v>
      </c>
      <c r="Y13">
        <v>6</v>
      </c>
      <c r="Z13" t="s">
        <v>26</v>
      </c>
      <c r="AA13">
        <v>4.5</v>
      </c>
      <c r="AB13" t="s">
        <v>26</v>
      </c>
      <c r="AC13">
        <v>7</v>
      </c>
      <c r="AD13" t="s">
        <v>26</v>
      </c>
      <c r="AE13">
        <v>3</v>
      </c>
      <c r="AF13">
        <v>6</v>
      </c>
      <c r="AG13">
        <v>4.5</v>
      </c>
      <c r="AH13">
        <v>6</v>
      </c>
      <c r="AK13">
        <f>COUNT(B13:AJ13)</f>
        <v>21</v>
      </c>
      <c r="AL13" s="18">
        <f>AVERAGE(B13:AJ13)</f>
        <v>5.8571428571428568</v>
      </c>
      <c r="AM13">
        <f>IF(AK13&gt;1,_xlfn.STDEV.S(B13:AJ13),"")</f>
        <v>1.184724199369384</v>
      </c>
      <c r="AN13">
        <v>1</v>
      </c>
    </row>
    <row r="14" spans="1:40" x14ac:dyDescent="0.3">
      <c r="A14" t="s">
        <v>6</v>
      </c>
      <c r="B14">
        <v>7.5</v>
      </c>
      <c r="C14">
        <v>7</v>
      </c>
      <c r="D14">
        <v>7</v>
      </c>
      <c r="E14">
        <v>7.5</v>
      </c>
      <c r="F14">
        <v>6</v>
      </c>
      <c r="G14">
        <v>6</v>
      </c>
      <c r="H14" t="s">
        <v>26</v>
      </c>
      <c r="I14">
        <v>7.5</v>
      </c>
      <c r="J14" t="s">
        <v>26</v>
      </c>
      <c r="K14">
        <v>7.5</v>
      </c>
      <c r="L14" t="s">
        <v>26</v>
      </c>
      <c r="M14" t="s">
        <v>26</v>
      </c>
      <c r="N14">
        <v>6</v>
      </c>
      <c r="O14">
        <v>7</v>
      </c>
      <c r="P14">
        <v>6</v>
      </c>
      <c r="Q14" t="s">
        <v>26</v>
      </c>
      <c r="R14" t="s">
        <v>26</v>
      </c>
      <c r="S14">
        <v>6</v>
      </c>
      <c r="T14">
        <v>7</v>
      </c>
      <c r="U14">
        <v>7</v>
      </c>
      <c r="V14" t="s">
        <v>26</v>
      </c>
      <c r="W14">
        <v>6</v>
      </c>
      <c r="X14">
        <v>6</v>
      </c>
      <c r="Y14" t="s">
        <v>26</v>
      </c>
      <c r="Z14" t="s">
        <v>26</v>
      </c>
      <c r="AA14">
        <v>6</v>
      </c>
      <c r="AB14" t="s">
        <v>26</v>
      </c>
      <c r="AC14" t="s">
        <v>26</v>
      </c>
      <c r="AD14" t="s">
        <v>26</v>
      </c>
      <c r="AE14">
        <v>6</v>
      </c>
      <c r="AF14">
        <v>6.5</v>
      </c>
      <c r="AG14">
        <v>7</v>
      </c>
      <c r="AH14">
        <v>5.5</v>
      </c>
      <c r="AK14">
        <f>COUNT(B14:AJ14)</f>
        <v>21</v>
      </c>
      <c r="AL14" s="18">
        <f>AVERAGE(B14:AJ14)</f>
        <v>6.5714285714285712</v>
      </c>
      <c r="AM14">
        <f>IF(AK14&gt;1,_xlfn.STDEV.S(B14:AJ14),"")</f>
        <v>0.65737573513391634</v>
      </c>
      <c r="AN14">
        <v>1</v>
      </c>
    </row>
    <row r="15" spans="1:40" x14ac:dyDescent="0.3">
      <c r="A15" t="s">
        <v>19</v>
      </c>
      <c r="B15">
        <v>10</v>
      </c>
      <c r="C15" t="s">
        <v>26</v>
      </c>
      <c r="D15">
        <v>7</v>
      </c>
      <c r="E15">
        <v>7</v>
      </c>
      <c r="F15">
        <v>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6</v>
      </c>
      <c r="N15">
        <v>6</v>
      </c>
      <c r="O15">
        <v>6</v>
      </c>
      <c r="P15">
        <v>6</v>
      </c>
      <c r="Q15">
        <v>7</v>
      </c>
      <c r="R15" t="s">
        <v>26</v>
      </c>
      <c r="S15" t="s">
        <v>26</v>
      </c>
      <c r="T15">
        <v>6</v>
      </c>
      <c r="U15">
        <v>6</v>
      </c>
      <c r="V15">
        <v>7</v>
      </c>
      <c r="W15">
        <v>6</v>
      </c>
      <c r="X15" t="s">
        <v>26</v>
      </c>
      <c r="Y15">
        <v>8.5</v>
      </c>
      <c r="Z15">
        <v>6</v>
      </c>
      <c r="AA15">
        <v>6</v>
      </c>
      <c r="AB15">
        <v>5.5</v>
      </c>
      <c r="AC15" t="s">
        <v>26</v>
      </c>
      <c r="AD15" t="s">
        <v>26</v>
      </c>
      <c r="AE15">
        <v>6</v>
      </c>
      <c r="AF15">
        <v>6.5</v>
      </c>
      <c r="AG15">
        <v>6.5</v>
      </c>
      <c r="AK15">
        <f>COUNT(B15:AJ15)</f>
        <v>20</v>
      </c>
      <c r="AL15" s="18">
        <f>AVERAGE(B15:AJ15)</f>
        <v>6.55</v>
      </c>
      <c r="AM15">
        <f>IF(AK15&gt;1,_xlfn.STDEV.S(B15:AJ15),"")</f>
        <v>1.050062654772262</v>
      </c>
      <c r="AN15">
        <v>1</v>
      </c>
    </row>
    <row r="16" spans="1:40" x14ac:dyDescent="0.3">
      <c r="A16" t="s">
        <v>15</v>
      </c>
      <c r="B16">
        <v>7</v>
      </c>
      <c r="C16">
        <v>5.5</v>
      </c>
      <c r="D16" t="s">
        <v>26</v>
      </c>
      <c r="E16" t="s">
        <v>26</v>
      </c>
      <c r="F16" t="s">
        <v>26</v>
      </c>
      <c r="G16">
        <v>6</v>
      </c>
      <c r="H16">
        <v>4.5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>
        <v>6</v>
      </c>
      <c r="Q16">
        <v>5.5</v>
      </c>
      <c r="R16">
        <v>7</v>
      </c>
      <c r="S16">
        <v>6</v>
      </c>
      <c r="T16">
        <v>6</v>
      </c>
      <c r="U16">
        <v>7</v>
      </c>
      <c r="V16">
        <v>5.5</v>
      </c>
      <c r="W16">
        <v>6</v>
      </c>
      <c r="X16">
        <v>5.5</v>
      </c>
      <c r="Y16">
        <v>7</v>
      </c>
      <c r="Z16" t="s">
        <v>26</v>
      </c>
      <c r="AA16">
        <v>7</v>
      </c>
      <c r="AB16">
        <v>6</v>
      </c>
      <c r="AC16" t="s">
        <v>26</v>
      </c>
      <c r="AD16">
        <v>6</v>
      </c>
      <c r="AK16">
        <f>COUNT(B16:AJ16)</f>
        <v>17</v>
      </c>
      <c r="AL16" s="18">
        <f>AVERAGE(B16:AJ16)</f>
        <v>6.0882352941176467</v>
      </c>
      <c r="AM16">
        <f>IF(AK16&gt;1,_xlfn.STDEV.S(B16:AJ16),"")</f>
        <v>0.71228711990072591</v>
      </c>
      <c r="AN16">
        <v>1</v>
      </c>
    </row>
    <row r="17" spans="1:40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K17">
        <f>COUNT(B17:AJ17)</f>
        <v>15</v>
      </c>
      <c r="AL17" s="18">
        <f>AVERAGE(B17:AJ17)</f>
        <v>6.0333333333333332</v>
      </c>
      <c r="AM17">
        <f>IF(AK17&gt;1,_xlfn.STDEV.S(B17:AJ17),"")</f>
        <v>0.99043040187202558</v>
      </c>
      <c r="AN17">
        <v>0</v>
      </c>
    </row>
    <row r="18" spans="1:40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K18">
        <f>COUNT(B18:AJ18)</f>
        <v>14</v>
      </c>
      <c r="AL18" s="18">
        <f>AVERAGE(B18:AJ18)</f>
        <v>6.3571428571428568</v>
      </c>
      <c r="AM18">
        <f>IF(AK18&gt;1,_xlfn.STDEV.S(B18:AJ18),"")</f>
        <v>0.77032888651964082</v>
      </c>
      <c r="AN18">
        <v>1</v>
      </c>
    </row>
    <row r="19" spans="1:40" x14ac:dyDescent="0.3">
      <c r="A19" t="s">
        <v>16</v>
      </c>
      <c r="B19">
        <v>7.5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>
        <v>7</v>
      </c>
      <c r="W19">
        <v>7</v>
      </c>
      <c r="X19">
        <v>6</v>
      </c>
      <c r="Y19">
        <v>7</v>
      </c>
      <c r="Z19">
        <v>7.5</v>
      </c>
      <c r="AA19">
        <v>7</v>
      </c>
      <c r="AB19">
        <v>7</v>
      </c>
      <c r="AC19">
        <v>7.5</v>
      </c>
      <c r="AD19">
        <v>7</v>
      </c>
      <c r="AE19">
        <v>6</v>
      </c>
      <c r="AF19">
        <v>6.5</v>
      </c>
      <c r="AH19">
        <v>6.5</v>
      </c>
      <c r="AK19">
        <f>COUNT(B19:AJ19)</f>
        <v>13</v>
      </c>
      <c r="AL19" s="18">
        <f>AVERAGE(B19:AJ19)</f>
        <v>6.884615384615385</v>
      </c>
      <c r="AM19">
        <f>IF(AK19&gt;1,_xlfn.STDEV.S(B19:AJ19),"")</f>
        <v>0.50636968354183332</v>
      </c>
      <c r="AN19">
        <v>1</v>
      </c>
    </row>
    <row r="20" spans="1:40" x14ac:dyDescent="0.3">
      <c r="A20" t="s">
        <v>56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5.5</v>
      </c>
      <c r="R20" t="s">
        <v>26</v>
      </c>
      <c r="S20">
        <v>7</v>
      </c>
      <c r="T20" t="s">
        <v>26</v>
      </c>
      <c r="U20" t="s">
        <v>26</v>
      </c>
      <c r="V20">
        <v>7</v>
      </c>
      <c r="W20" t="s">
        <v>26</v>
      </c>
      <c r="X20">
        <v>6</v>
      </c>
      <c r="Y20">
        <v>7</v>
      </c>
      <c r="Z20">
        <v>7</v>
      </c>
      <c r="AA20" t="s">
        <v>26</v>
      </c>
      <c r="AB20">
        <v>7</v>
      </c>
      <c r="AC20">
        <v>4.5</v>
      </c>
      <c r="AD20">
        <v>7</v>
      </c>
      <c r="AE20">
        <v>6</v>
      </c>
      <c r="AF20">
        <v>5</v>
      </c>
      <c r="AG20">
        <v>6.5</v>
      </c>
      <c r="AH20">
        <v>6.5</v>
      </c>
      <c r="AK20">
        <f>COUNT(B20:AJ20)</f>
        <v>13</v>
      </c>
      <c r="AL20" s="18">
        <f>AVERAGE(B20:AJ20)</f>
        <v>6.3076923076923075</v>
      </c>
      <c r="AM20">
        <f>IF(AK20&gt;1,_xlfn.STDEV.S(B20:AJ20),"")</f>
        <v>0.85485041426510777</v>
      </c>
      <c r="AN20">
        <v>1</v>
      </c>
    </row>
    <row r="21" spans="1:40" x14ac:dyDescent="0.3">
      <c r="A21" t="s">
        <v>7</v>
      </c>
      <c r="B21">
        <v>6</v>
      </c>
      <c r="C21">
        <v>1.5</v>
      </c>
      <c r="D21">
        <v>4.5</v>
      </c>
      <c r="E21">
        <v>4</v>
      </c>
      <c r="F21">
        <v>7.5</v>
      </c>
      <c r="G21">
        <v>5.5</v>
      </c>
      <c r="H21">
        <v>6</v>
      </c>
      <c r="I21">
        <v>4.5</v>
      </c>
      <c r="J21">
        <v>3</v>
      </c>
      <c r="K21">
        <v>5.5</v>
      </c>
      <c r="L21">
        <v>2.5</v>
      </c>
      <c r="M21">
        <v>1.5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>
        <v>6</v>
      </c>
      <c r="AK21">
        <f>COUNT(B21:AJ21)</f>
        <v>13</v>
      </c>
      <c r="AL21" s="18">
        <f>AVERAGE(B21:AJ21)</f>
        <v>4.4615384615384617</v>
      </c>
      <c r="AM21">
        <f>IF(AK21&gt;1,_xlfn.STDEV.S(B21:AJ21),"")</f>
        <v>1.875961292039569</v>
      </c>
      <c r="AN21">
        <v>0</v>
      </c>
    </row>
    <row r="22" spans="1:40" x14ac:dyDescent="0.3">
      <c r="A22" t="s">
        <v>8</v>
      </c>
      <c r="B22">
        <v>6</v>
      </c>
      <c r="C22" t="s">
        <v>26</v>
      </c>
      <c r="D22">
        <v>4</v>
      </c>
      <c r="E22" t="s">
        <v>26</v>
      </c>
      <c r="F22" t="s">
        <v>26</v>
      </c>
      <c r="G22">
        <v>5.5</v>
      </c>
      <c r="H22">
        <v>4</v>
      </c>
      <c r="I22">
        <v>4.5</v>
      </c>
      <c r="J22">
        <v>7</v>
      </c>
      <c r="K22">
        <v>7</v>
      </c>
      <c r="L22" t="s">
        <v>26</v>
      </c>
      <c r="M22" t="s">
        <v>26</v>
      </c>
      <c r="N22" t="s">
        <v>26</v>
      </c>
      <c r="O22">
        <v>5.5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>
        <v>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>
        <v>7</v>
      </c>
      <c r="AB22" t="s">
        <v>26</v>
      </c>
      <c r="AC22">
        <v>7</v>
      </c>
      <c r="AD22" t="s">
        <v>26</v>
      </c>
      <c r="AK22">
        <f>COUNT(B22:AJ22)</f>
        <v>11</v>
      </c>
      <c r="AL22" s="18">
        <f>AVERAGE(B22:AJ22)</f>
        <v>5.7727272727272725</v>
      </c>
      <c r="AM22">
        <f>IF(AK22&gt;1,_xlfn.STDEV.S(B22:AJ22),"")</f>
        <v>1.1908743922772957</v>
      </c>
      <c r="AN22">
        <v>1</v>
      </c>
    </row>
    <row r="23" spans="1:40" x14ac:dyDescent="0.3">
      <c r="A23" t="s">
        <v>12</v>
      </c>
      <c r="B23">
        <v>8.5</v>
      </c>
      <c r="C23" t="s">
        <v>26</v>
      </c>
      <c r="D23">
        <v>7.5</v>
      </c>
      <c r="E23">
        <v>7.5</v>
      </c>
      <c r="F23" t="s">
        <v>26</v>
      </c>
      <c r="G23" t="s">
        <v>26</v>
      </c>
      <c r="H23">
        <v>6</v>
      </c>
      <c r="I23">
        <v>7.5</v>
      </c>
      <c r="J23" t="s">
        <v>26</v>
      </c>
      <c r="K23">
        <v>6</v>
      </c>
      <c r="L23">
        <v>7.5</v>
      </c>
      <c r="M23">
        <v>7</v>
      </c>
      <c r="N23">
        <v>6</v>
      </c>
      <c r="O23" t="s">
        <v>26</v>
      </c>
      <c r="P23" t="s">
        <v>26</v>
      </c>
      <c r="Q23" t="s">
        <v>26</v>
      </c>
      <c r="R23">
        <v>9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G23">
        <v>6.5</v>
      </c>
      <c r="AK23">
        <f>COUNT(B23:AJ23)</f>
        <v>11</v>
      </c>
      <c r="AL23" s="18">
        <f>AVERAGE(B23:AJ23)</f>
        <v>7.1818181818181817</v>
      </c>
      <c r="AM23">
        <f>IF(AK23&gt;1,_xlfn.STDEV.S(B23:AJ23),"")</f>
        <v>1.006795095159071</v>
      </c>
      <c r="AN23">
        <v>0</v>
      </c>
    </row>
    <row r="24" spans="1:40" x14ac:dyDescent="0.3">
      <c r="A24" t="s">
        <v>46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>
        <v>6</v>
      </c>
      <c r="I24">
        <v>5.5</v>
      </c>
      <c r="J24">
        <v>5.5</v>
      </c>
      <c r="K24">
        <v>4</v>
      </c>
      <c r="L24" t="s">
        <v>26</v>
      </c>
      <c r="M24">
        <v>4</v>
      </c>
      <c r="N24">
        <v>4.5</v>
      </c>
      <c r="O24">
        <v>7.5</v>
      </c>
      <c r="P24">
        <v>7</v>
      </c>
      <c r="Q24">
        <v>4.5</v>
      </c>
      <c r="R24" t="s">
        <v>26</v>
      </c>
      <c r="S24" t="s">
        <v>26</v>
      </c>
      <c r="T24" t="s">
        <v>26</v>
      </c>
      <c r="U24">
        <v>5.5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H24">
        <v>5</v>
      </c>
      <c r="AK24">
        <f>COUNT(B24:AJ24)</f>
        <v>11</v>
      </c>
      <c r="AL24" s="18">
        <f>AVERAGE(B24:AJ24)</f>
        <v>5.3636363636363633</v>
      </c>
      <c r="AM24">
        <f>IF(AK24&gt;1,_xlfn.STDEV.S(B24:AJ24),"")</f>
        <v>1.1421669994118444</v>
      </c>
      <c r="AN24">
        <v>0</v>
      </c>
    </row>
    <row r="25" spans="1:40" x14ac:dyDescent="0.3">
      <c r="A25" t="s">
        <v>45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>
        <v>7.5</v>
      </c>
      <c r="H25">
        <v>7.5</v>
      </c>
      <c r="I25" t="s">
        <v>26</v>
      </c>
      <c r="J25">
        <v>8.5</v>
      </c>
      <c r="K25">
        <v>8.5</v>
      </c>
      <c r="L25">
        <v>7.5</v>
      </c>
      <c r="M25">
        <v>7.5</v>
      </c>
      <c r="N25">
        <v>7.5</v>
      </c>
      <c r="O25">
        <v>9</v>
      </c>
      <c r="P25">
        <v>8.5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K25">
        <f>COUNT(B25:AJ25)</f>
        <v>9</v>
      </c>
      <c r="AL25" s="18">
        <f>AVERAGE(B25:AJ25)</f>
        <v>8</v>
      </c>
      <c r="AM25">
        <f>IF(AK25&gt;1,_xlfn.STDEV.S(B25:AJ25),"")</f>
        <v>0.61237243569579447</v>
      </c>
      <c r="AN25">
        <v>0</v>
      </c>
    </row>
    <row r="26" spans="1:40" x14ac:dyDescent="0.3">
      <c r="A26" t="s">
        <v>17</v>
      </c>
      <c r="B26" t="s">
        <v>26</v>
      </c>
      <c r="C26">
        <v>5.5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4.5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>
        <v>5.5</v>
      </c>
      <c r="Z26">
        <v>5.5</v>
      </c>
      <c r="AA26" t="s">
        <v>26</v>
      </c>
      <c r="AB26">
        <v>5.5</v>
      </c>
      <c r="AC26">
        <v>5.5</v>
      </c>
      <c r="AD26">
        <v>4</v>
      </c>
      <c r="AH26">
        <v>4</v>
      </c>
      <c r="AK26">
        <f>COUNT(B26:AJ26)</f>
        <v>8</v>
      </c>
      <c r="AL26" s="18">
        <f>AVERAGE(B26:AJ26)</f>
        <v>5</v>
      </c>
      <c r="AM26">
        <f>IF(AK26&gt;1,_xlfn.STDEV.S(B26:AJ26),"")</f>
        <v>0.70710678118654757</v>
      </c>
      <c r="AN26">
        <v>0</v>
      </c>
    </row>
    <row r="27" spans="1:40" x14ac:dyDescent="0.3">
      <c r="A27" t="s">
        <v>22</v>
      </c>
      <c r="B27" t="s">
        <v>26</v>
      </c>
      <c r="C27" t="s">
        <v>26</v>
      </c>
      <c r="D27">
        <v>7</v>
      </c>
      <c r="E27">
        <v>7</v>
      </c>
      <c r="F27">
        <v>5.5</v>
      </c>
      <c r="G27" t="s">
        <v>26</v>
      </c>
      <c r="H27" t="s">
        <v>26</v>
      </c>
      <c r="I27" t="s">
        <v>26</v>
      </c>
      <c r="J27" t="s">
        <v>26</v>
      </c>
      <c r="K27">
        <v>7</v>
      </c>
      <c r="L27">
        <v>7</v>
      </c>
      <c r="M27" t="s">
        <v>26</v>
      </c>
      <c r="N27">
        <v>7.5</v>
      </c>
      <c r="O27" t="s">
        <v>26</v>
      </c>
      <c r="P27" t="s">
        <v>26</v>
      </c>
      <c r="Q27" t="s">
        <v>26</v>
      </c>
      <c r="R27" t="s">
        <v>26</v>
      </c>
      <c r="S27">
        <v>7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K27">
        <f>COUNT(B27:AJ27)</f>
        <v>7</v>
      </c>
      <c r="AL27" s="18">
        <f>AVERAGE(B27:AJ27)</f>
        <v>6.8571428571428568</v>
      </c>
      <c r="AM27">
        <f>IF(AK27&gt;1,_xlfn.STDEV.S(B27:AJ27),"")</f>
        <v>0.62678317052800869</v>
      </c>
      <c r="AN27">
        <v>0</v>
      </c>
    </row>
    <row r="28" spans="1:40" x14ac:dyDescent="0.3">
      <c r="A28" t="s">
        <v>66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>
        <v>6</v>
      </c>
      <c r="W28">
        <v>6</v>
      </c>
      <c r="X28" t="s">
        <v>26</v>
      </c>
      <c r="Y28">
        <v>6</v>
      </c>
      <c r="Z28" t="s">
        <v>26</v>
      </c>
      <c r="AA28" t="s">
        <v>26</v>
      </c>
      <c r="AB28">
        <v>7</v>
      </c>
      <c r="AC28">
        <v>6</v>
      </c>
      <c r="AD28" t="s">
        <v>26</v>
      </c>
      <c r="AE28">
        <v>6</v>
      </c>
      <c r="AF28">
        <v>5</v>
      </c>
      <c r="AK28">
        <f>COUNT(B28:AJ28)</f>
        <v>7</v>
      </c>
      <c r="AL28" s="18">
        <f>AVERAGE(B28:AJ28)</f>
        <v>6</v>
      </c>
      <c r="AM28">
        <f>IF(AK28&gt;1,_xlfn.STDEV.S(B28:AJ28),"")</f>
        <v>0.57735026918962573</v>
      </c>
      <c r="AN28">
        <v>0</v>
      </c>
    </row>
    <row r="29" spans="1:40" x14ac:dyDescent="0.3">
      <c r="A29" t="s">
        <v>44</v>
      </c>
      <c r="B29" t="s">
        <v>26</v>
      </c>
      <c r="C29" t="s">
        <v>26</v>
      </c>
      <c r="D29" t="s">
        <v>26</v>
      </c>
      <c r="E29" t="s">
        <v>26</v>
      </c>
      <c r="F29">
        <v>5.5</v>
      </c>
      <c r="G29">
        <v>4.5</v>
      </c>
      <c r="H29">
        <v>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>
        <v>6</v>
      </c>
      <c r="R29" t="s">
        <v>26</v>
      </c>
      <c r="S29">
        <v>6</v>
      </c>
      <c r="T29">
        <v>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G29">
        <v>6.5</v>
      </c>
      <c r="AK29">
        <f>COUNT(B29:AJ29)</f>
        <v>7</v>
      </c>
      <c r="AL29" s="18">
        <f>AVERAGE(B29:AJ29)</f>
        <v>5.7857142857142856</v>
      </c>
      <c r="AM29">
        <f>IF(AK29&gt;1,_xlfn.STDEV.S(B29:AJ29),"")</f>
        <v>0.63620901028035015</v>
      </c>
      <c r="AN29">
        <v>0</v>
      </c>
    </row>
    <row r="30" spans="1:40" x14ac:dyDescent="0.3">
      <c r="A30" t="s">
        <v>84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>
        <v>4.5</v>
      </c>
      <c r="AC30">
        <v>6</v>
      </c>
      <c r="AD30" t="s">
        <v>26</v>
      </c>
      <c r="AE30">
        <v>6.5</v>
      </c>
      <c r="AF30">
        <v>6</v>
      </c>
      <c r="AG30">
        <v>6.5</v>
      </c>
      <c r="AH30">
        <v>5</v>
      </c>
      <c r="AK30">
        <f>COUNT(B30:AJ30)</f>
        <v>6</v>
      </c>
      <c r="AL30" s="18">
        <f>AVERAGE(B30:AJ30)</f>
        <v>5.75</v>
      </c>
      <c r="AM30">
        <f>IF(AK30&gt;1,_xlfn.STDEV.S(B30:AJ30),"")</f>
        <v>0.82158383625774922</v>
      </c>
      <c r="AN30">
        <v>1</v>
      </c>
    </row>
    <row r="31" spans="1:40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K31">
        <f>COUNT(B31:AJ31)</f>
        <v>6</v>
      </c>
      <c r="AL31" s="18">
        <f>AVERAGE(B31:AJ31)</f>
        <v>6.916666666666667</v>
      </c>
      <c r="AM31">
        <f>IF(AK31&gt;1,_xlfn.STDEV.S(B31:AJ31),"")</f>
        <v>0.49159604012508756</v>
      </c>
      <c r="AN31">
        <v>0</v>
      </c>
    </row>
    <row r="32" spans="1:40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K32">
        <f>COUNT(B32:AJ32)</f>
        <v>6</v>
      </c>
      <c r="AL32" s="18">
        <f>AVERAGE(B32:AJ32)</f>
        <v>4.916666666666667</v>
      </c>
      <c r="AM32">
        <f>IF(AK32&gt;1,_xlfn.STDEV.S(B32:AJ32),"")</f>
        <v>1.2006942436218593</v>
      </c>
      <c r="AN32">
        <v>0</v>
      </c>
    </row>
    <row r="33" spans="1:40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f>COUNT(B33:AJ33)</f>
        <v>4</v>
      </c>
      <c r="AL33" s="18">
        <f>AVERAGE(B33:AJ33)</f>
        <v>7.625</v>
      </c>
      <c r="AM33">
        <f>IF(AK33&gt;1,_xlfn.STDEV.S(B33:AJ33),"")</f>
        <v>0.62915286960589578</v>
      </c>
      <c r="AN33">
        <v>0</v>
      </c>
    </row>
    <row r="34" spans="1:40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K34">
        <f>COUNT(B34:AJ34)</f>
        <v>4</v>
      </c>
      <c r="AL34" s="18">
        <f>AVERAGE(B34:AJ34)</f>
        <v>6</v>
      </c>
      <c r="AM34">
        <f>IF(AK34&gt;1,_xlfn.STDEV.S(B34:AJ34),"")</f>
        <v>0.70710678118654757</v>
      </c>
      <c r="AN34">
        <v>0</v>
      </c>
    </row>
    <row r="35" spans="1:40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f>COUNT(B35:AJ35)</f>
        <v>3</v>
      </c>
      <c r="AL35" s="18">
        <f>AVERAGE(B35:AJ35)</f>
        <v>6.833333333333333</v>
      </c>
      <c r="AM35">
        <f>IF(AK35&gt;1,_xlfn.STDEV.S(B35:AJ35),"")</f>
        <v>0.76376261582597338</v>
      </c>
      <c r="AN35">
        <v>0</v>
      </c>
    </row>
    <row r="36" spans="1:40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K36">
        <f>COUNT(B36:AJ36)</f>
        <v>3</v>
      </c>
      <c r="AL36" s="18">
        <f>AVERAGE(B36:AJ36)</f>
        <v>5.333333333333333</v>
      </c>
      <c r="AM36">
        <f>IF(AK36&gt;1,_xlfn.STDEV.S(B36:AJ36),"")</f>
        <v>1.1547005383792526</v>
      </c>
      <c r="AN36">
        <v>0</v>
      </c>
    </row>
    <row r="37" spans="1:40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f>COUNT(B37:AJ37)</f>
        <v>3</v>
      </c>
      <c r="AL37" s="18">
        <f>AVERAGE(B37:AJ37)</f>
        <v>4.833333333333333</v>
      </c>
      <c r="AM37">
        <f>IF(AK37&gt;1,_xlfn.STDEV.S(B37:AJ37),"")</f>
        <v>0.57735026918962584</v>
      </c>
      <c r="AN37">
        <v>0</v>
      </c>
    </row>
    <row r="38" spans="1:40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K38">
        <f>COUNT(B38:AJ38)</f>
        <v>3</v>
      </c>
      <c r="AL38" s="18">
        <f>AVERAGE(B38:AJ38)</f>
        <v>4.166666666666667</v>
      </c>
      <c r="AM38">
        <f>IF(AK38&gt;1,_xlfn.STDEV.S(B38:AJ38),"")</f>
        <v>0.28867513459481287</v>
      </c>
      <c r="AN38">
        <v>0</v>
      </c>
    </row>
    <row r="39" spans="1:40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K39">
        <f>COUNT(B39:AJ39)</f>
        <v>3</v>
      </c>
      <c r="AL39" s="18">
        <f>AVERAGE(B39:AJ39)</f>
        <v>1.8333333333333333</v>
      </c>
      <c r="AM39">
        <f>IF(AK39&gt;1,_xlfn.STDEV.S(B39:AJ39),"")</f>
        <v>1.0408329997330663</v>
      </c>
      <c r="AN39">
        <v>0</v>
      </c>
    </row>
    <row r="40" spans="1:40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K40">
        <f>COUNT(B40:AJ40)</f>
        <v>3</v>
      </c>
      <c r="AL40" s="18">
        <f>AVERAGE(B40:AJ40)</f>
        <v>7.666666666666667</v>
      </c>
      <c r="AM40">
        <f>IF(AK40&gt;1,_xlfn.STDEV.S(B40:AJ40),"")</f>
        <v>1.1547005383792495</v>
      </c>
      <c r="AN40">
        <v>0</v>
      </c>
    </row>
    <row r="41" spans="1:40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K41">
        <f>COUNT(B41:AJ41)</f>
        <v>3</v>
      </c>
      <c r="AL41" s="18">
        <f>AVERAGE(B41:AJ41)</f>
        <v>4.5</v>
      </c>
      <c r="AM41">
        <f>IF(AK41&gt;1,_xlfn.STDEV.S(B41:AJ41),"")</f>
        <v>1.7320508075688772</v>
      </c>
      <c r="AN41">
        <v>0</v>
      </c>
    </row>
    <row r="42" spans="1:40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K42">
        <f>COUNT(B42:AJ42)</f>
        <v>2</v>
      </c>
      <c r="AL42" s="18">
        <f>AVERAGE(B42:AJ42)</f>
        <v>7.25</v>
      </c>
      <c r="AM42">
        <f>IF(AK42&gt;1,_xlfn.STDEV.S(B42:AJ42),"")</f>
        <v>0.35355339059327379</v>
      </c>
      <c r="AN42">
        <v>0</v>
      </c>
    </row>
    <row r="43" spans="1:40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K43">
        <f>COUNT(B43:AJ43)</f>
        <v>2</v>
      </c>
      <c r="AL43" s="18">
        <f>AVERAGE(B43:AJ43)</f>
        <v>3.5</v>
      </c>
      <c r="AM43">
        <f>IF(AK43&gt;1,_xlfn.STDEV.S(B43:AJ43),"")</f>
        <v>1.4142135623730951</v>
      </c>
      <c r="AN43">
        <v>0</v>
      </c>
    </row>
    <row r="44" spans="1:40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K44">
        <f>COUNT(B44:AJ44)</f>
        <v>2</v>
      </c>
      <c r="AL44" s="18">
        <f>AVERAGE(B44:AJ44)</f>
        <v>2</v>
      </c>
      <c r="AM44">
        <f>IF(AK44&gt;1,_xlfn.STDEV.S(B44:AJ44),"")</f>
        <v>0.70710678118654757</v>
      </c>
      <c r="AN44">
        <v>0</v>
      </c>
    </row>
    <row r="45" spans="1:40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K45">
        <f>COUNT(B45:AJ45)</f>
        <v>2</v>
      </c>
      <c r="AL45" s="18">
        <f>AVERAGE(B45:AJ45)</f>
        <v>5.25</v>
      </c>
      <c r="AM45">
        <f>IF(AK45&gt;1,_xlfn.STDEV.S(B45:AJ45),"")</f>
        <v>0.35355339059327379</v>
      </c>
      <c r="AN45">
        <v>0</v>
      </c>
    </row>
    <row r="46" spans="1:40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K46">
        <f>COUNT(B46:AJ46)</f>
        <v>1</v>
      </c>
      <c r="AL46" s="18">
        <f>AVERAGE(B46:AJ46)</f>
        <v>9</v>
      </c>
      <c r="AM46" t="str">
        <f>IF(AK46&gt;1,_xlfn.STDEV.S(B46:AJ46),"")</f>
        <v/>
      </c>
      <c r="AN46">
        <v>0</v>
      </c>
    </row>
    <row r="47" spans="1:40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K47">
        <f>COUNT(B47:AJ47)</f>
        <v>1</v>
      </c>
      <c r="AL47" s="18">
        <f>AVERAGE(B47:AJ47)</f>
        <v>7</v>
      </c>
      <c r="AM47" t="str">
        <f>IF(AK47&gt;1,_xlfn.STDEV.S(B47:AJ47),"")</f>
        <v/>
      </c>
      <c r="AN47">
        <v>0</v>
      </c>
    </row>
    <row r="48" spans="1:40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K48">
        <f>COUNT(B48:AJ48)</f>
        <v>1</v>
      </c>
      <c r="AL48" s="18">
        <f>AVERAGE(B48:AJ48)</f>
        <v>7</v>
      </c>
      <c r="AM48" t="str">
        <f>IF(AK48&gt;1,_xlfn.STDEV.S(B48:AJ48),"")</f>
        <v/>
      </c>
      <c r="AN48">
        <v>0</v>
      </c>
    </row>
    <row r="49" spans="1:40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K49">
        <f>COUNT(B49:AJ49)</f>
        <v>1</v>
      </c>
      <c r="AL49" s="18">
        <f>AVERAGE(B49:AJ49)</f>
        <v>7</v>
      </c>
      <c r="AM49" t="str">
        <f>IF(AK49&gt;1,_xlfn.STDEV.S(B49:AJ49),"")</f>
        <v/>
      </c>
      <c r="AN49">
        <v>0</v>
      </c>
    </row>
    <row r="50" spans="1:40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K50">
        <f>COUNT(B50:AJ50)</f>
        <v>1</v>
      </c>
      <c r="AL50" s="18">
        <f>AVERAGE(B50:AJ50)</f>
        <v>6</v>
      </c>
      <c r="AM50" t="str">
        <f>IF(AK50&gt;1,_xlfn.STDEV.S(B50:AJ50),"")</f>
        <v/>
      </c>
      <c r="AN50">
        <v>0</v>
      </c>
    </row>
    <row r="51" spans="1:40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K51">
        <f>COUNT(B51:AJ51)</f>
        <v>1</v>
      </c>
      <c r="AL51" s="18">
        <f>AVERAGE(B51:AJ51)</f>
        <v>4.5</v>
      </c>
      <c r="AM51" t="str">
        <f>IF(AK51&gt;1,_xlfn.STDEV.S(B51:AJ51),"")</f>
        <v/>
      </c>
      <c r="AN51">
        <v>0</v>
      </c>
    </row>
    <row r="52" spans="1:40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K52">
        <f>COUNT(B52:AJ52)</f>
        <v>1</v>
      </c>
      <c r="AL52" s="18">
        <f>AVERAGE(B52:AJ52)</f>
        <v>4.5</v>
      </c>
      <c r="AM52" t="str">
        <f>IF(AK52&gt;1,_xlfn.STDEV.S(B52:AJ52),"")</f>
        <v/>
      </c>
      <c r="AN52">
        <v>0</v>
      </c>
    </row>
    <row r="53" spans="1:40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K53">
        <f>COUNT(B53:AJ53)</f>
        <v>1</v>
      </c>
      <c r="AL53" s="18">
        <f>AVERAGE(B53:AJ53)</f>
        <v>4</v>
      </c>
      <c r="AM53" t="str">
        <f>IF(AK53&gt;1,_xlfn.STDEV.S(B53:AJ53),"")</f>
        <v/>
      </c>
      <c r="AN53">
        <v>0</v>
      </c>
    </row>
  </sheetData>
  <autoFilter ref="A1:AN54" xr:uid="{7217F6E2-94B9-43BA-8347-6F8651201F03}">
    <sortState ref="A2:AN53">
      <sortCondition descending="1" ref="AK1:AK54"/>
    </sortState>
  </autoFilter>
  <conditionalFormatting sqref="AA2:AI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0:AK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0:AM4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I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0:AL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I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 AK43 AK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 AM43 AM4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5 AL43 AL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6 AK44 AK48:AK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 AM44 AM48:AM5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 AL44 AL48:AL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H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H49 AB51:AH51 AD53:AH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L58"/>
  <sheetViews>
    <sheetView topLeftCell="A19" workbookViewId="0">
      <selection activeCell="I15" sqref="I15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2" bestFit="1" customWidth="1"/>
    <col min="11" max="12" width="10.44140625" bestFit="1" customWidth="1"/>
  </cols>
  <sheetData>
    <row r="1" spans="1:12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339</v>
      </c>
      <c r="J1" t="s">
        <v>338</v>
      </c>
    </row>
    <row r="2" spans="1:12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</row>
    <row r="3" spans="1:12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J3" s="20"/>
      <c r="L3" s="20"/>
    </row>
    <row r="4" spans="1:12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21">
        <v>25</v>
      </c>
    </row>
    <row r="5" spans="1:12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21">
        <v>77.78</v>
      </c>
      <c r="K5" s="20"/>
      <c r="L5" s="20"/>
    </row>
    <row r="6" spans="1:12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21">
        <v>50</v>
      </c>
      <c r="J6" s="20"/>
    </row>
    <row r="7" spans="1:12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  <c r="H7" s="19"/>
      <c r="I7" s="21">
        <v>77.78</v>
      </c>
    </row>
    <row r="8" spans="1:12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2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21">
        <v>77.78</v>
      </c>
    </row>
    <row r="10" spans="1:12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</row>
    <row r="11" spans="1:12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21">
        <v>77.78</v>
      </c>
    </row>
    <row r="12" spans="1:12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</row>
    <row r="13" spans="1:12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21">
        <v>77.78</v>
      </c>
    </row>
    <row r="14" spans="1:12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</row>
    <row r="15" spans="1:12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</row>
    <row r="16" spans="1:12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21">
        <v>77.78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21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21">
        <v>77.78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21">
        <v>77.78</v>
      </c>
      <c r="J24" s="19"/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21">
        <v>25</v>
      </c>
      <c r="J25" s="19"/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J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  <c r="J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21">
        <v>25</v>
      </c>
      <c r="F28" s="19"/>
      <c r="G28" s="19"/>
      <c r="H28" s="19"/>
      <c r="I28" s="21">
        <v>25</v>
      </c>
      <c r="J28" s="19">
        <v>15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21">
        <v>25</v>
      </c>
      <c r="J33" s="19"/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21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21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21">
        <v>77.78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21">
        <v>25</v>
      </c>
      <c r="I44" s="21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9" x14ac:dyDescent="0.3">
      <c r="A49" t="s">
        <v>80</v>
      </c>
      <c r="G49" s="19">
        <v>25</v>
      </c>
      <c r="H49" s="19"/>
      <c r="I49" s="19"/>
    </row>
    <row r="50" spans="1:9" x14ac:dyDescent="0.3">
      <c r="A50" t="s">
        <v>83</v>
      </c>
      <c r="G50" s="19"/>
      <c r="H50" s="19">
        <v>25</v>
      </c>
      <c r="I50" s="19"/>
    </row>
    <row r="51" spans="1:9" x14ac:dyDescent="0.3">
      <c r="A51" t="s">
        <v>86</v>
      </c>
      <c r="G51" s="19"/>
      <c r="H51" s="21">
        <v>25</v>
      </c>
      <c r="I51" s="19"/>
    </row>
    <row r="52" spans="1:9" x14ac:dyDescent="0.3">
      <c r="A52" t="s">
        <v>85</v>
      </c>
      <c r="G52" s="19"/>
      <c r="H52" s="19">
        <v>25</v>
      </c>
      <c r="I52" s="21">
        <v>50</v>
      </c>
    </row>
    <row r="53" spans="1:9" x14ac:dyDescent="0.3">
      <c r="A53" t="s">
        <v>81</v>
      </c>
      <c r="G53" s="19"/>
      <c r="H53" s="21">
        <v>25</v>
      </c>
      <c r="I53" s="19"/>
    </row>
    <row r="54" spans="1:9" x14ac:dyDescent="0.3">
      <c r="A54" t="s">
        <v>84</v>
      </c>
      <c r="G54" s="19"/>
      <c r="H54" s="19">
        <v>50</v>
      </c>
      <c r="I54" s="21">
        <v>77.78</v>
      </c>
    </row>
    <row r="56" spans="1:9" x14ac:dyDescent="0.3">
      <c r="A56" t="s">
        <v>74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  <c r="I56" s="20">
        <f>SUM(I3:I54)</f>
        <v>1722.2599999999998</v>
      </c>
    </row>
    <row r="57" spans="1:9" x14ac:dyDescent="0.3">
      <c r="A57" t="s">
        <v>75</v>
      </c>
      <c r="B57" s="20">
        <f>25*12+83.34*17</f>
        <v>1716.78</v>
      </c>
      <c r="C57" s="20">
        <f>22*25+70.84*17</f>
        <v>1754.28</v>
      </c>
      <c r="D57" s="20">
        <f>20*25+70.84*17</f>
        <v>1704.28</v>
      </c>
      <c r="E57" s="20">
        <f>14*25+77.78*17</f>
        <v>1672.26</v>
      </c>
      <c r="F57" s="20">
        <f>18*25+77.78*17</f>
        <v>1772.26</v>
      </c>
      <c r="G57" s="23">
        <f>16*77.78+25*16</f>
        <v>1644.48</v>
      </c>
      <c r="H57" s="23">
        <f>8*25+84.73*17</f>
        <v>1640.41</v>
      </c>
      <c r="I57" s="23">
        <f>3*25+77.78*3</f>
        <v>308.34000000000003</v>
      </c>
    </row>
    <row r="58" spans="1:9" x14ac:dyDescent="0.3">
      <c r="B58" s="24">
        <f t="shared" ref="B58:G58" si="1">B57/B56</f>
        <v>1.0000660194174757</v>
      </c>
      <c r="C58" s="24">
        <f t="shared" si="1"/>
        <v>1.0144568837897852</v>
      </c>
      <c r="D58" s="24">
        <f t="shared" si="1"/>
        <v>0.97149827849602099</v>
      </c>
      <c r="E58" s="24">
        <f t="shared" si="1"/>
        <v>0.98527037696051278</v>
      </c>
      <c r="F58" s="24">
        <f t="shared" si="1"/>
        <v>1</v>
      </c>
      <c r="G58" s="24">
        <f t="shared" si="1"/>
        <v>0.95483840999616798</v>
      </c>
      <c r="H58" s="24">
        <f t="shared" ref="H58:I58" si="2">H57/H56</f>
        <v>0.95627867390303189</v>
      </c>
      <c r="I58" s="24">
        <f t="shared" si="2"/>
        <v>0.17903220187428151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"/>
  <sheetViews>
    <sheetView topLeftCell="A64" workbookViewId="0">
      <selection activeCell="V93" sqref="V93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O53"/>
  <sheetViews>
    <sheetView zoomScaleNormal="100" workbookViewId="0">
      <pane xSplit="1" topLeftCell="B1" activePane="topRight" state="frozen"/>
      <selection pane="topRight" activeCell="O21" sqref="O21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</cols>
  <sheetData>
    <row r="1" spans="1:15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</row>
    <row r="2" spans="1:15" x14ac:dyDescent="0.3">
      <c r="A2" t="s">
        <v>2</v>
      </c>
      <c r="H2">
        <v>3</v>
      </c>
      <c r="L2">
        <v>1</v>
      </c>
      <c r="O2">
        <v>3</v>
      </c>
    </row>
    <row r="3" spans="1:15" x14ac:dyDescent="0.3">
      <c r="A3" t="s">
        <v>24</v>
      </c>
    </row>
    <row r="4" spans="1:15" x14ac:dyDescent="0.3">
      <c r="A4" t="s">
        <v>77</v>
      </c>
      <c r="G4">
        <v>3</v>
      </c>
    </row>
    <row r="5" spans="1:15" x14ac:dyDescent="0.3">
      <c r="A5" t="s">
        <v>7</v>
      </c>
      <c r="K5">
        <v>1</v>
      </c>
    </row>
    <row r="6" spans="1:15" x14ac:dyDescent="0.3">
      <c r="A6" t="s">
        <v>48</v>
      </c>
    </row>
    <row r="7" spans="1:15" x14ac:dyDescent="0.3">
      <c r="A7" t="s">
        <v>18</v>
      </c>
    </row>
    <row r="8" spans="1:15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</row>
    <row r="9" spans="1:15" x14ac:dyDescent="0.3">
      <c r="A9" t="s">
        <v>14</v>
      </c>
      <c r="E9">
        <v>1</v>
      </c>
      <c r="F9">
        <v>1</v>
      </c>
      <c r="J9">
        <v>1</v>
      </c>
    </row>
    <row r="10" spans="1:15" x14ac:dyDescent="0.3">
      <c r="A10" t="s">
        <v>54</v>
      </c>
      <c r="C10">
        <v>2</v>
      </c>
      <c r="D10">
        <v>3</v>
      </c>
    </row>
    <row r="11" spans="1:15" x14ac:dyDescent="0.3">
      <c r="A11" t="s">
        <v>66</v>
      </c>
      <c r="D11">
        <v>2</v>
      </c>
      <c r="I11">
        <v>3</v>
      </c>
      <c r="J11">
        <v>1</v>
      </c>
    </row>
    <row r="12" spans="1:15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</row>
    <row r="13" spans="1:15" x14ac:dyDescent="0.3">
      <c r="A13" t="s">
        <v>15</v>
      </c>
      <c r="F13">
        <v>1</v>
      </c>
      <c r="H13">
        <v>2</v>
      </c>
      <c r="I13">
        <v>1</v>
      </c>
    </row>
    <row r="14" spans="1:15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</row>
    <row r="15" spans="1:15" x14ac:dyDescent="0.3">
      <c r="A15" t="s">
        <v>52</v>
      </c>
    </row>
    <row r="16" spans="1:15" x14ac:dyDescent="0.3">
      <c r="A16" t="s">
        <v>78</v>
      </c>
    </row>
    <row r="17" spans="1:15" x14ac:dyDescent="0.3">
      <c r="A17" t="s">
        <v>12</v>
      </c>
      <c r="N17">
        <v>2</v>
      </c>
    </row>
    <row r="18" spans="1:15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</row>
    <row r="19" spans="1:15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</row>
    <row r="20" spans="1:15" x14ac:dyDescent="0.3">
      <c r="A20" t="s">
        <v>79</v>
      </c>
      <c r="G20">
        <v>1</v>
      </c>
    </row>
    <row r="21" spans="1:15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  <c r="O21">
        <v>4</v>
      </c>
    </row>
    <row r="22" spans="1:15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</row>
    <row r="23" spans="1:15" x14ac:dyDescent="0.3">
      <c r="A23" t="s">
        <v>80</v>
      </c>
      <c r="F23">
        <v>1</v>
      </c>
    </row>
    <row r="24" spans="1:15" x14ac:dyDescent="0.3">
      <c r="A24" t="s">
        <v>61</v>
      </c>
      <c r="D24">
        <v>1</v>
      </c>
    </row>
    <row r="25" spans="1:15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  <c r="N25">
        <v>3</v>
      </c>
    </row>
    <row r="26" spans="1:15" x14ac:dyDescent="0.3">
      <c r="A26" t="s">
        <v>43</v>
      </c>
    </row>
    <row r="27" spans="1:15" x14ac:dyDescent="0.3">
      <c r="A27" t="s">
        <v>68</v>
      </c>
      <c r="E27">
        <v>1</v>
      </c>
      <c r="I27">
        <v>1</v>
      </c>
      <c r="N27">
        <v>1</v>
      </c>
    </row>
    <row r="28" spans="1:15" x14ac:dyDescent="0.3">
      <c r="A28" t="s">
        <v>53</v>
      </c>
      <c r="N28">
        <v>1</v>
      </c>
    </row>
    <row r="29" spans="1:15" x14ac:dyDescent="0.3">
      <c r="A29" t="s">
        <v>51</v>
      </c>
    </row>
    <row r="30" spans="1:15" x14ac:dyDescent="0.3">
      <c r="A30" t="s">
        <v>10</v>
      </c>
      <c r="B30">
        <v>2</v>
      </c>
      <c r="C30">
        <v>3</v>
      </c>
      <c r="F30">
        <v>2</v>
      </c>
      <c r="I30">
        <v>2</v>
      </c>
      <c r="J30">
        <v>2</v>
      </c>
      <c r="K30">
        <v>1</v>
      </c>
      <c r="L30">
        <v>1</v>
      </c>
      <c r="M30">
        <v>1</v>
      </c>
      <c r="O30">
        <v>2</v>
      </c>
    </row>
    <row r="31" spans="1:15" x14ac:dyDescent="0.3">
      <c r="A31" t="s">
        <v>46</v>
      </c>
      <c r="B31">
        <v>1</v>
      </c>
      <c r="O31">
        <v>3</v>
      </c>
    </row>
    <row r="32" spans="1:15" x14ac:dyDescent="0.3">
      <c r="A32" t="s">
        <v>3</v>
      </c>
      <c r="F32">
        <v>3</v>
      </c>
      <c r="L32">
        <v>1</v>
      </c>
    </row>
    <row r="33" spans="1:15" x14ac:dyDescent="0.3">
      <c r="A33" t="s">
        <v>56</v>
      </c>
      <c r="C33">
        <v>3</v>
      </c>
      <c r="E33">
        <v>2</v>
      </c>
      <c r="F33">
        <v>1</v>
      </c>
      <c r="G33">
        <v>2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5" x14ac:dyDescent="0.3">
      <c r="A34" t="s">
        <v>60</v>
      </c>
      <c r="B34">
        <v>2</v>
      </c>
    </row>
    <row r="35" spans="1:15" x14ac:dyDescent="0.3">
      <c r="A35" t="s">
        <v>11</v>
      </c>
    </row>
    <row r="36" spans="1:15" x14ac:dyDescent="0.3">
      <c r="A36" t="s">
        <v>55</v>
      </c>
      <c r="B36">
        <v>2</v>
      </c>
      <c r="C36">
        <v>1</v>
      </c>
      <c r="D36">
        <v>1</v>
      </c>
      <c r="E36">
        <v>1</v>
      </c>
      <c r="F36">
        <v>3</v>
      </c>
      <c r="G36">
        <v>2</v>
      </c>
      <c r="H36">
        <v>3</v>
      </c>
      <c r="J36">
        <v>1</v>
      </c>
      <c r="K36">
        <v>1</v>
      </c>
      <c r="M36">
        <v>3</v>
      </c>
      <c r="N36">
        <v>4</v>
      </c>
    </row>
    <row r="37" spans="1:15" x14ac:dyDescent="0.3">
      <c r="A37" t="s">
        <v>21</v>
      </c>
    </row>
    <row r="38" spans="1:15" x14ac:dyDescent="0.3">
      <c r="A38" t="s">
        <v>81</v>
      </c>
      <c r="G38">
        <v>3</v>
      </c>
      <c r="K38">
        <v>1</v>
      </c>
    </row>
    <row r="39" spans="1:15" x14ac:dyDescent="0.3">
      <c r="A39" t="s">
        <v>63</v>
      </c>
      <c r="B39">
        <v>2</v>
      </c>
      <c r="D39">
        <v>1</v>
      </c>
    </row>
    <row r="40" spans="1:15" x14ac:dyDescent="0.3">
      <c r="A40" t="s">
        <v>83</v>
      </c>
    </row>
    <row r="41" spans="1:15" x14ac:dyDescent="0.3">
      <c r="A41" t="s">
        <v>22</v>
      </c>
    </row>
    <row r="42" spans="1:15" x14ac:dyDescent="0.3">
      <c r="A42" t="s">
        <v>44</v>
      </c>
      <c r="N42">
        <v>3</v>
      </c>
    </row>
    <row r="43" spans="1:15" x14ac:dyDescent="0.3">
      <c r="A43" t="s">
        <v>8</v>
      </c>
      <c r="B43">
        <v>1</v>
      </c>
      <c r="H43">
        <v>1</v>
      </c>
      <c r="J43">
        <v>2</v>
      </c>
    </row>
    <row r="44" spans="1:15" x14ac:dyDescent="0.3">
      <c r="A44" t="s">
        <v>82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2</v>
      </c>
      <c r="I44">
        <v>3</v>
      </c>
      <c r="J44">
        <v>4</v>
      </c>
      <c r="L44">
        <v>4</v>
      </c>
      <c r="M44">
        <v>1</v>
      </c>
      <c r="N44">
        <v>2</v>
      </c>
      <c r="O44">
        <v>1</v>
      </c>
    </row>
    <row r="45" spans="1:15" x14ac:dyDescent="0.3">
      <c r="A45" t="s">
        <v>49</v>
      </c>
      <c r="G45">
        <v>2</v>
      </c>
    </row>
    <row r="46" spans="1:15" x14ac:dyDescent="0.3">
      <c r="A46" t="s">
        <v>85</v>
      </c>
      <c r="K46">
        <v>4</v>
      </c>
      <c r="L46">
        <v>2</v>
      </c>
      <c r="M46">
        <v>5</v>
      </c>
    </row>
    <row r="47" spans="1:15" x14ac:dyDescent="0.3">
      <c r="A47" t="s">
        <v>5</v>
      </c>
      <c r="B47">
        <v>1</v>
      </c>
      <c r="C47">
        <v>2</v>
      </c>
      <c r="D47">
        <v>2</v>
      </c>
      <c r="E47">
        <v>3</v>
      </c>
      <c r="F47">
        <v>2</v>
      </c>
      <c r="G47">
        <v>3</v>
      </c>
      <c r="H47">
        <v>1</v>
      </c>
      <c r="M47">
        <v>4</v>
      </c>
      <c r="N47">
        <v>6</v>
      </c>
    </row>
    <row r="48" spans="1:15" x14ac:dyDescent="0.3">
      <c r="A48" t="s">
        <v>45</v>
      </c>
      <c r="K48">
        <v>1</v>
      </c>
    </row>
    <row r="49" spans="1:15" x14ac:dyDescent="0.3">
      <c r="A49" t="s">
        <v>23</v>
      </c>
      <c r="B49">
        <v>1</v>
      </c>
      <c r="D49">
        <v>1</v>
      </c>
      <c r="E49">
        <v>3</v>
      </c>
      <c r="O49">
        <v>2</v>
      </c>
    </row>
    <row r="50" spans="1:15" x14ac:dyDescent="0.3">
      <c r="A50" t="s">
        <v>17</v>
      </c>
      <c r="F50">
        <v>2</v>
      </c>
      <c r="J50">
        <v>1</v>
      </c>
      <c r="K50">
        <v>1</v>
      </c>
    </row>
    <row r="51" spans="1:15" x14ac:dyDescent="0.3">
      <c r="A51" t="s">
        <v>86</v>
      </c>
      <c r="K51">
        <v>5</v>
      </c>
    </row>
    <row r="52" spans="1:15" x14ac:dyDescent="0.3">
      <c r="A52" t="s">
        <v>16</v>
      </c>
      <c r="C52">
        <v>4</v>
      </c>
      <c r="D52">
        <v>3</v>
      </c>
      <c r="F52">
        <v>2</v>
      </c>
      <c r="G52">
        <v>5</v>
      </c>
      <c r="H52">
        <v>3</v>
      </c>
      <c r="I52">
        <v>2</v>
      </c>
      <c r="J52">
        <v>5</v>
      </c>
      <c r="K52">
        <v>3</v>
      </c>
      <c r="L52">
        <v>2</v>
      </c>
      <c r="M52">
        <v>3</v>
      </c>
      <c r="O52">
        <v>5</v>
      </c>
    </row>
    <row r="53" spans="1:15" x14ac:dyDescent="0.3">
      <c r="A53" t="s">
        <v>47</v>
      </c>
    </row>
  </sheetData>
  <autoFilter ref="A1:K51" xr:uid="{5167CA1B-91AA-4363-B433-E3207EDE53DF}">
    <sortState ref="A2:K53">
      <sortCondition ref="A1:A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2025-01-30T14:14:03Z</dcterms:modified>
</cp:coreProperties>
</file>