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10" documentId="14_{4875EC6F-1B3C-4B44-AFB1-EFEC8BDA871D}" xr6:coauthVersionLast="36" xr6:coauthVersionMax="36" xr10:uidLastSave="{1DFDC045-4FAE-4696-972C-D031573AE3E4}"/>
  <bookViews>
    <workbookView xWindow="0" yWindow="0" windowWidth="13800" windowHeight="3780" xr2:uid="{00000000-000D-0000-FFFF-FFFF00000000}"/>
  </bookViews>
  <sheets>
    <sheet name="notas" sheetId="1" r:id="rId1"/>
    <sheet name="conversão notas" sheetId="6" r:id="rId2"/>
    <sheet name="pagamento" sheetId="4" r:id="rId3"/>
    <sheet name="placares" sheetId="2" r:id="rId4"/>
    <sheet name="artilharia total" sheetId="3" r:id="rId5"/>
    <sheet name="artilharia" sheetId="7" r:id="rId6"/>
    <sheet name="extrato 2024" sheetId="5" r:id="rId7"/>
  </sheets>
  <definedNames>
    <definedName name="_xlnm._FilterDatabase" localSheetId="5" hidden="1">artilharia!$A$1:$Q$59</definedName>
    <definedName name="_xlnm._FilterDatabase" localSheetId="4" hidden="1">'artilharia total'!$A$1:$AI$51</definedName>
    <definedName name="_xlnm._FilterDatabase" localSheetId="6" hidden="1">'extrato 2024'!$A$1:$C$187</definedName>
    <definedName name="_xlnm._FilterDatabase" localSheetId="0" hidden="1">notas!$A$1:$AV$54</definedName>
  </definedNames>
  <calcPr calcId="191029"/>
</workbook>
</file>

<file path=xl/calcChain.xml><?xml version="1.0" encoding="utf-8"?>
<calcChain xmlns="http://schemas.openxmlformats.org/spreadsheetml/2006/main">
  <c r="AS60" i="1" l="1"/>
  <c r="AU60" i="1" s="1"/>
  <c r="AT60" i="1"/>
  <c r="AS58" i="1" l="1"/>
  <c r="AU58" i="1" s="1"/>
  <c r="AT58" i="1"/>
  <c r="AS59" i="1"/>
  <c r="AT59" i="1"/>
  <c r="AU59" i="1"/>
  <c r="J60" i="4" l="1"/>
  <c r="I60" i="4"/>
  <c r="AS40" i="1" l="1"/>
  <c r="AT40" i="1"/>
  <c r="AU40" i="1"/>
  <c r="AX40" i="1"/>
  <c r="AS41" i="1"/>
  <c r="AT41" i="1"/>
  <c r="AU41" i="1"/>
  <c r="AX41" i="1"/>
  <c r="AS42" i="1"/>
  <c r="AT42" i="1"/>
  <c r="AU42" i="1"/>
  <c r="AX42" i="1"/>
  <c r="AS43" i="1"/>
  <c r="AT43" i="1"/>
  <c r="AU43" i="1"/>
  <c r="AX43" i="1"/>
  <c r="AS44" i="1"/>
  <c r="AT44" i="1"/>
  <c r="AU44" i="1"/>
  <c r="AX44" i="1"/>
  <c r="AS45" i="1"/>
  <c r="AT45" i="1"/>
  <c r="AU45" i="1"/>
  <c r="AX45" i="1"/>
  <c r="AS46" i="1"/>
  <c r="AT46" i="1"/>
  <c r="AU46" i="1"/>
  <c r="AX46" i="1"/>
  <c r="AS47" i="1"/>
  <c r="AT47" i="1"/>
  <c r="AU47" i="1"/>
  <c r="AX47" i="1"/>
  <c r="AS48" i="1"/>
  <c r="AT48" i="1"/>
  <c r="AU48" i="1"/>
  <c r="AX48" i="1"/>
  <c r="AS49" i="1"/>
  <c r="AT49" i="1"/>
  <c r="AU49" i="1"/>
  <c r="AX49" i="1"/>
  <c r="AS50" i="1"/>
  <c r="AT50" i="1"/>
  <c r="AU50" i="1"/>
  <c r="AX50" i="1"/>
  <c r="AS51" i="1"/>
  <c r="AT51" i="1"/>
  <c r="AU51" i="1"/>
  <c r="AX51" i="1"/>
  <c r="AS52" i="1"/>
  <c r="AT52" i="1"/>
  <c r="AU52" i="1"/>
  <c r="AX52" i="1"/>
  <c r="AS53" i="1"/>
  <c r="AT53" i="1"/>
  <c r="AU53" i="1"/>
  <c r="AX53" i="1"/>
  <c r="AS54" i="1"/>
  <c r="AT54" i="1"/>
  <c r="AU54" i="1"/>
  <c r="AX54" i="1"/>
  <c r="AS55" i="1"/>
  <c r="AT55" i="1"/>
  <c r="AU55" i="1"/>
  <c r="AX55" i="1"/>
  <c r="AS56" i="1"/>
  <c r="AT56" i="1"/>
  <c r="AU56" i="1"/>
  <c r="AX56" i="1"/>
  <c r="AS57" i="1"/>
  <c r="AT57" i="1"/>
  <c r="AU57" i="1"/>
  <c r="AX57" i="1"/>
  <c r="J59" i="4" l="1"/>
  <c r="J61" i="4" l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2" i="1"/>
  <c r="E60" i="4" l="1"/>
  <c r="G60" i="4" l="1"/>
  <c r="H60" i="4"/>
  <c r="I59" i="4" l="1"/>
  <c r="I61" i="4" s="1"/>
  <c r="D60" i="4" l="1"/>
  <c r="C60" i="4"/>
  <c r="B10" i="6" l="1"/>
  <c r="H2" i="6"/>
  <c r="H3" i="6"/>
  <c r="H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3" i="6"/>
  <c r="B5" i="6"/>
  <c r="B6" i="6" s="1"/>
  <c r="E33" i="6" l="1"/>
  <c r="F33" i="6" s="1"/>
  <c r="E24" i="6"/>
  <c r="F24" i="6" s="1"/>
  <c r="E19" i="6"/>
  <c r="F19" i="6" s="1"/>
  <c r="E10" i="6"/>
  <c r="F10" i="6" s="1"/>
  <c r="E23" i="6"/>
  <c r="F23" i="6" s="1"/>
  <c r="E14" i="6"/>
  <c r="F14" i="6" s="1"/>
  <c r="E5" i="6"/>
  <c r="F5" i="6" s="1"/>
  <c r="E32" i="6"/>
  <c r="F32" i="6" s="1"/>
  <c r="E27" i="6"/>
  <c r="F27" i="6" s="1"/>
  <c r="E18" i="6"/>
  <c r="F18" i="6" s="1"/>
  <c r="E9" i="6"/>
  <c r="F9" i="6" s="1"/>
  <c r="E36" i="6"/>
  <c r="F36" i="6" s="1"/>
  <c r="E31" i="6"/>
  <c r="F31" i="6" s="1"/>
  <c r="E22" i="6"/>
  <c r="F22" i="6" s="1"/>
  <c r="E13" i="6"/>
  <c r="F13" i="6" s="1"/>
  <c r="E4" i="6"/>
  <c r="F4" i="6" s="1"/>
  <c r="E30" i="6"/>
  <c r="F30" i="6" s="1"/>
  <c r="E37" i="6"/>
  <c r="F37" i="6" s="1"/>
  <c r="E28" i="6"/>
  <c r="F28" i="6" s="1"/>
  <c r="E2" i="6"/>
  <c r="F2" i="6" s="1"/>
  <c r="E35" i="6"/>
  <c r="F35" i="6" s="1"/>
  <c r="E26" i="6"/>
  <c r="F26" i="6" s="1"/>
  <c r="E17" i="6"/>
  <c r="F17" i="6" s="1"/>
  <c r="E8" i="6"/>
  <c r="F8" i="6" s="1"/>
  <c r="E3" i="6"/>
  <c r="F3" i="6" s="1"/>
  <c r="E39" i="6"/>
  <c r="F39" i="6" s="1"/>
  <c r="E21" i="6"/>
  <c r="F21" i="6" s="1"/>
  <c r="E12" i="6"/>
  <c r="F12" i="6" s="1"/>
  <c r="E7" i="6"/>
  <c r="F7" i="6" s="1"/>
  <c r="I2" i="6"/>
  <c r="J2" i="6" s="1"/>
  <c r="E34" i="6"/>
  <c r="F34" i="6" s="1"/>
  <c r="E25" i="6"/>
  <c r="F25" i="6" s="1"/>
  <c r="E16" i="6"/>
  <c r="F16" i="6" s="1"/>
  <c r="E11" i="6"/>
  <c r="F11" i="6" s="1"/>
  <c r="E38" i="6"/>
  <c r="F38" i="6" s="1"/>
  <c r="E29" i="6"/>
  <c r="F29" i="6" s="1"/>
  <c r="E20" i="6"/>
  <c r="F20" i="6" s="1"/>
  <c r="E15" i="6"/>
  <c r="F15" i="6" s="1"/>
  <c r="E6" i="6"/>
  <c r="F6" i="6" s="1"/>
  <c r="I3" i="6"/>
  <c r="J3" i="6" s="1"/>
  <c r="H5" i="6"/>
  <c r="I4" i="6"/>
  <c r="J4" i="6" s="1"/>
  <c r="I5" i="6" l="1"/>
  <c r="J5" i="6" s="1"/>
  <c r="H6" i="6"/>
  <c r="F60" i="4"/>
  <c r="H59" i="4"/>
  <c r="H7" i="6" l="1"/>
  <c r="I6" i="6"/>
  <c r="J6" i="6" s="1"/>
  <c r="H61" i="4"/>
  <c r="AH46" i="3"/>
  <c r="AI46" i="3"/>
  <c r="AH47" i="3"/>
  <c r="AI47" i="3"/>
  <c r="AH48" i="3"/>
  <c r="AI48" i="3"/>
  <c r="AH49" i="3"/>
  <c r="AI49" i="3"/>
  <c r="AH50" i="3"/>
  <c r="AI50" i="3"/>
  <c r="AH51" i="3"/>
  <c r="AI51" i="3"/>
  <c r="I7" i="6" l="1"/>
  <c r="J7" i="6" s="1"/>
  <c r="H8" i="6"/>
  <c r="AH12" i="3"/>
  <c r="AI12" i="3"/>
  <c r="AH40" i="3"/>
  <c r="AI40" i="3"/>
  <c r="AS16" i="1"/>
  <c r="AU16" i="1" s="1"/>
  <c r="AT16" i="1"/>
  <c r="H9" i="6" l="1"/>
  <c r="I8" i="6"/>
  <c r="J8" i="6" s="1"/>
  <c r="AH52" i="3"/>
  <c r="AI52" i="3"/>
  <c r="AH53" i="3"/>
  <c r="AI53" i="3"/>
  <c r="H10" i="6" l="1"/>
  <c r="I9" i="6"/>
  <c r="J9" i="6" s="1"/>
  <c r="G59" i="4"/>
  <c r="AS27" i="1"/>
  <c r="AU27" i="1" s="1"/>
  <c r="AT27" i="1"/>
  <c r="AS9" i="1"/>
  <c r="AU9" i="1" s="1"/>
  <c r="AT9" i="1"/>
  <c r="AS28" i="1"/>
  <c r="AU28" i="1" s="1"/>
  <c r="AT28" i="1"/>
  <c r="AS13" i="1"/>
  <c r="AU13" i="1" s="1"/>
  <c r="AT13" i="1"/>
  <c r="I10" i="6" l="1"/>
  <c r="J10" i="6" s="1"/>
  <c r="H11" i="6"/>
  <c r="G61" i="4"/>
  <c r="AS2" i="1"/>
  <c r="B60" i="4"/>
  <c r="E59" i="4"/>
  <c r="D59" i="4"/>
  <c r="C59" i="4"/>
  <c r="F20" i="4"/>
  <c r="F19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61" i="4" l="1"/>
  <c r="F59" i="4"/>
  <c r="H12" i="6"/>
  <c r="I11" i="6"/>
  <c r="J11" i="6" s="1"/>
  <c r="C61" i="4"/>
  <c r="D61" i="4"/>
  <c r="B59" i="4"/>
  <c r="B61" i="4" s="1"/>
  <c r="F61" i="4"/>
  <c r="AT17" i="1"/>
  <c r="AS17" i="1"/>
  <c r="AU17" i="1" s="1"/>
  <c r="H13" i="6" l="1"/>
  <c r="I12" i="6"/>
  <c r="J12" i="6" s="1"/>
  <c r="AH45" i="3"/>
  <c r="AI45" i="3"/>
  <c r="H14" i="6" l="1"/>
  <c r="I13" i="6"/>
  <c r="J13" i="6" s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H15" i="6" l="1"/>
  <c r="I14" i="6"/>
  <c r="J14" i="6" s="1"/>
  <c r="AS3" i="1"/>
  <c r="AU3" i="1" s="1"/>
  <c r="AT3" i="1"/>
  <c r="I15" i="6" l="1"/>
  <c r="J15" i="6" s="1"/>
  <c r="H16" i="6"/>
  <c r="AT14" i="1"/>
  <c r="AS14" i="1"/>
  <c r="AU14" i="1" s="1"/>
  <c r="H17" i="6" l="1"/>
  <c r="I16" i="6"/>
  <c r="J16" i="6" s="1"/>
  <c r="AT20" i="1"/>
  <c r="AS20" i="1"/>
  <c r="AU20" i="1" s="1"/>
  <c r="AT37" i="1"/>
  <c r="AS37" i="1"/>
  <c r="AU37" i="1" s="1"/>
  <c r="AT18" i="1"/>
  <c r="AS18" i="1"/>
  <c r="AU18" i="1" s="1"/>
  <c r="AT38" i="1"/>
  <c r="AS38" i="1"/>
  <c r="AU38" i="1" s="1"/>
  <c r="AT29" i="1"/>
  <c r="AS29" i="1"/>
  <c r="AU29" i="1" s="1"/>
  <c r="AT32" i="1"/>
  <c r="AS32" i="1"/>
  <c r="AU32" i="1" s="1"/>
  <c r="AT15" i="1"/>
  <c r="AS15" i="1"/>
  <c r="AU15" i="1" s="1"/>
  <c r="AT6" i="1"/>
  <c r="AS6" i="1"/>
  <c r="AU6" i="1" s="1"/>
  <c r="AT5" i="1"/>
  <c r="AS5" i="1"/>
  <c r="AU5" i="1" s="1"/>
  <c r="AT34" i="1"/>
  <c r="AS34" i="1"/>
  <c r="AU34" i="1" s="1"/>
  <c r="AT11" i="1"/>
  <c r="AS11" i="1"/>
  <c r="AU11" i="1" s="1"/>
  <c r="AT31" i="1"/>
  <c r="AS31" i="1"/>
  <c r="AU31" i="1" s="1"/>
  <c r="AT22" i="1"/>
  <c r="AS22" i="1"/>
  <c r="AU22" i="1" s="1"/>
  <c r="AT4" i="1"/>
  <c r="AS4" i="1"/>
  <c r="AU4" i="1" s="1"/>
  <c r="AT24" i="1"/>
  <c r="AS24" i="1"/>
  <c r="AU24" i="1" s="1"/>
  <c r="AT19" i="1"/>
  <c r="AS19" i="1"/>
  <c r="AU19" i="1" s="1"/>
  <c r="AT39" i="1"/>
  <c r="AS39" i="1"/>
  <c r="AU39" i="1" s="1"/>
  <c r="AT8" i="1"/>
  <c r="AS8" i="1"/>
  <c r="AU8" i="1" s="1"/>
  <c r="AT30" i="1"/>
  <c r="AS30" i="1"/>
  <c r="AU30" i="1" s="1"/>
  <c r="AT23" i="1"/>
  <c r="AS23" i="1"/>
  <c r="AU23" i="1" s="1"/>
  <c r="AT26" i="1"/>
  <c r="AS26" i="1"/>
  <c r="AU26" i="1" s="1"/>
  <c r="AT12" i="1"/>
  <c r="AS12" i="1"/>
  <c r="AU12" i="1" s="1"/>
  <c r="AT33" i="1"/>
  <c r="AS33" i="1"/>
  <c r="AU33" i="1" s="1"/>
  <c r="AT2" i="1"/>
  <c r="AU2" i="1"/>
  <c r="AT35" i="1"/>
  <c r="AS35" i="1"/>
  <c r="AU35" i="1" s="1"/>
  <c r="AT21" i="1"/>
  <c r="AS21" i="1"/>
  <c r="AU21" i="1" s="1"/>
  <c r="AT10" i="1"/>
  <c r="AS10" i="1"/>
  <c r="AU10" i="1" s="1"/>
  <c r="AT25" i="1"/>
  <c r="AS25" i="1"/>
  <c r="AU25" i="1" s="1"/>
  <c r="AT36" i="1"/>
  <c r="AS36" i="1"/>
  <c r="AU36" i="1" s="1"/>
  <c r="AT7" i="1"/>
  <c r="AS7" i="1"/>
  <c r="AU7" i="1" s="1"/>
  <c r="H18" i="6" l="1"/>
  <c r="I17" i="6"/>
  <c r="J17" i="6" s="1"/>
  <c r="I18" i="6" l="1"/>
  <c r="J18" i="6" s="1"/>
  <c r="H19" i="6"/>
  <c r="I19" i="6" l="1"/>
  <c r="J19" i="6" s="1"/>
  <c r="H20" i="6"/>
  <c r="H21" i="6" l="1"/>
  <c r="I20" i="6"/>
  <c r="J20" i="6" s="1"/>
  <c r="H22" i="6" l="1"/>
  <c r="I21" i="6"/>
  <c r="J21" i="6" s="1"/>
  <c r="H23" i="6" l="1"/>
  <c r="I22" i="6"/>
  <c r="J22" i="6" s="1"/>
  <c r="I23" i="6" l="1"/>
  <c r="J23" i="6" s="1"/>
  <c r="H24" i="6"/>
  <c r="H25" i="6" l="1"/>
  <c r="I24" i="6"/>
  <c r="J24" i="6" s="1"/>
  <c r="H26" i="6" l="1"/>
  <c r="I25" i="6"/>
  <c r="J25" i="6" s="1"/>
  <c r="I26" i="6" l="1"/>
  <c r="J26" i="6" s="1"/>
  <c r="H27" i="6"/>
  <c r="H28" i="6" l="1"/>
  <c r="I27" i="6"/>
  <c r="J27" i="6" s="1"/>
  <c r="H29" i="6" l="1"/>
  <c r="I28" i="6"/>
  <c r="J28" i="6" s="1"/>
  <c r="H30" i="6" l="1"/>
  <c r="I29" i="6"/>
  <c r="J29" i="6" s="1"/>
  <c r="H31" i="6" l="1"/>
  <c r="I30" i="6"/>
  <c r="J30" i="6" s="1"/>
  <c r="H32" i="6" l="1"/>
  <c r="I31" i="6"/>
  <c r="J31" i="6" s="1"/>
  <c r="H33" i="6" l="1"/>
  <c r="I32" i="6"/>
  <c r="J32" i="6" s="1"/>
  <c r="H34" i="6" l="1"/>
  <c r="I33" i="6"/>
  <c r="J33" i="6" s="1"/>
  <c r="I34" i="6" l="1"/>
  <c r="J34" i="6" s="1"/>
  <c r="H35" i="6"/>
  <c r="H36" i="6" l="1"/>
  <c r="I35" i="6"/>
  <c r="J35" i="6" s="1"/>
  <c r="H37" i="6" l="1"/>
  <c r="I36" i="6"/>
  <c r="J36" i="6" s="1"/>
  <c r="I37" i="6" l="1"/>
  <c r="J37" i="6" s="1"/>
  <c r="H38" i="6"/>
  <c r="H39" i="6" l="1"/>
  <c r="I39" i="6" s="1"/>
  <c r="J39" i="6" s="1"/>
  <c r="I38" i="6"/>
  <c r="J38" i="6" s="1"/>
</calcChain>
</file>

<file path=xl/sharedStrings.xml><?xml version="1.0" encoding="utf-8"?>
<sst xmlns="http://schemas.openxmlformats.org/spreadsheetml/2006/main" count="3093" uniqueCount="350">
  <si>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</si>
  <si>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</si>
  <si>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</si>
  <si>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</si>
  <si>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</si>
  <si>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</si>
  <si>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</si>
  <si>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</si>
  <si>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</si>
  <si>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</si>
  <si>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</si>
  <si>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</si>
  <si>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</si>
  <si>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</si>
  <si>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</si>
  <si>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</si>
  <si>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</si>
  <si>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</si>
  <si>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</si>
  <si>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</si>
  <si>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</si>
  <si>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</si>
  <si>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</si>
  <si>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</si>
  <si>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</si>
  <si>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</si>
  <si>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</si>
  <si>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</si>
  <si>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</si>
  <si>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</si>
  <si>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</si>
  <si>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</si>
  <si>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</si>
  <si>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</si>
  <si>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</si>
  <si>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</si>
  <si>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</si>
  <si>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</si>
  <si>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</si>
  <si>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</si>
  <si>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</si>
  <si>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</si>
  <si>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</si>
  <si>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</si>
  <si>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</si>
  <si>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</si>
  <si>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</si>
  <si>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</si>
  <si>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</si>
  <si>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</si>
  <si>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</si>
  <si>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</si>
  <si>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</si>
  <si>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</si>
  <si>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</si>
  <si>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</si>
  <si>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</si>
  <si>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</si>
  <si>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</si>
  <si>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</si>
  <si>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</si>
  <si>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</si>
  <si>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</si>
  <si>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</si>
  <si>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</si>
  <si>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</si>
  <si>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</si>
  <si>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</si>
  <si>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</si>
  <si>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</si>
  <si>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</si>
  <si>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</si>
  <si>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</si>
  <si>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</si>
  <si>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</si>
  <si>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</si>
  <si>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</si>
  <si>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</si>
  <si>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</si>
  <si>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</si>
  <si>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</si>
  <si>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</si>
  <si>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</si>
  <si>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Rafael</t>
  </si>
  <si>
    <t>Drope</t>
  </si>
  <si>
    <t>Toninho</t>
  </si>
  <si>
    <t>Werneck</t>
  </si>
  <si>
    <t>data</t>
  </si>
  <si>
    <t>lançamento</t>
  </si>
  <si>
    <t>valor (R$)</t>
  </si>
  <si>
    <t>12/06/2024</t>
  </si>
  <si>
    <t>PIX TRANSF RICARDO12/06</t>
  </si>
  <si>
    <t>PIX TRANSF ROBERTO12/06</t>
  </si>
  <si>
    <t>14/06/2024</t>
  </si>
  <si>
    <t>PIX TRANSF  LUCCA V14/06</t>
  </si>
  <si>
    <t>PIX TRANSF  VINICIU14/06</t>
  </si>
  <si>
    <t>17/06/2024</t>
  </si>
  <si>
    <t>PIX TRANSF  MATHEUS15/06</t>
  </si>
  <si>
    <t>19/06/2024</t>
  </si>
  <si>
    <t>PIX TRANSF Matheus19/06</t>
  </si>
  <si>
    <t>26/06/2024</t>
  </si>
  <si>
    <t>PIX TRANSF JoÃ£o Pe26/06</t>
  </si>
  <si>
    <t>PIX TRANSF Matheus26/06</t>
  </si>
  <si>
    <t>27/06/2024</t>
  </si>
  <si>
    <t>PIX TRANSF PEDRO M27/06</t>
  </si>
  <si>
    <t>PIX TRANSF LUCCA M27/06</t>
  </si>
  <si>
    <t>PIX TRANSF TÃºlio C27/06</t>
  </si>
  <si>
    <t>PIX TRANSF Lucas M27/06</t>
  </si>
  <si>
    <t>PIX TRANSF ROBERTO27/06</t>
  </si>
  <si>
    <t>PIX TRANSF FELIPE 27/06</t>
  </si>
  <si>
    <t>PIX TRANSF Felipe 27/06</t>
  </si>
  <si>
    <t>PIX TRANSF Rodrigo27/06</t>
  </si>
  <si>
    <t>PIX TRANSF GUSTAVO27/06</t>
  </si>
  <si>
    <t>PIX TRANSF YURI LI27/06</t>
  </si>
  <si>
    <t>PIX TRANSF VinÃ­ciu27/06</t>
  </si>
  <si>
    <t>01/07/2024</t>
  </si>
  <si>
    <t>PIX TRANSF Murilo 01/07</t>
  </si>
  <si>
    <t>PIX TRANSF Joao Pe30/06</t>
  </si>
  <si>
    <t>PIX TRANSF Pedro H29/06</t>
  </si>
  <si>
    <t>02/07/2024</t>
  </si>
  <si>
    <t>PIX TRANSF JoÃ£o Pe02/07</t>
  </si>
  <si>
    <t>04/07/2024</t>
  </si>
  <si>
    <t>PIX TRANSF Matheus04/07</t>
  </si>
  <si>
    <t>PIX TRANSF RICARDO04/07</t>
  </si>
  <si>
    <t>10/07/2024</t>
  </si>
  <si>
    <t>PIX TRANSF RICARDO10/07</t>
  </si>
  <si>
    <t>11/07/2024</t>
  </si>
  <si>
    <t>PIX TRANSF Matheus11/07</t>
  </si>
  <si>
    <t>17/07/2024</t>
  </si>
  <si>
    <t>PIX TRANSF Matheus17/07</t>
  </si>
  <si>
    <t>19/07/2024</t>
  </si>
  <si>
    <t>PIX TRANSF FELIPE 19/07</t>
  </si>
  <si>
    <t>22/07/2024</t>
  </si>
  <si>
    <t>PIX TRANSF Silvio 21/07</t>
  </si>
  <si>
    <t>23/07/2024</t>
  </si>
  <si>
    <t>PIX TRANSF GEORGES23/07</t>
  </si>
  <si>
    <t>24/07/2024</t>
  </si>
  <si>
    <t>PIX TRANSF Matheus24/07</t>
  </si>
  <si>
    <t>25/07/2024</t>
  </si>
  <si>
    <t>PIX TRANSF THEO PA25/07</t>
  </si>
  <si>
    <t>31/07/2024</t>
  </si>
  <si>
    <t>PIX TRANSF JoÃ£o Pe31/07</t>
  </si>
  <si>
    <t>01/08/2024</t>
  </si>
  <si>
    <t>PIX TRANSF JoÃ£o Pe01/08</t>
  </si>
  <si>
    <t>PIX TRANSF PEDRO C01/08</t>
  </si>
  <si>
    <t>PIX TRANSF Joao Pe01/08</t>
  </si>
  <si>
    <t>PIX TRANSF Lucas M01/08</t>
  </si>
  <si>
    <t>PIX TRANSF GUILHER01/08</t>
  </si>
  <si>
    <t>PIX TRANSF MATEUS 01/08</t>
  </si>
  <si>
    <t>PIX TRANSF Rodrigo01/08</t>
  </si>
  <si>
    <t>PIX TRANSF Matheus01/08</t>
  </si>
  <si>
    <t>PIX TRANSF Felipe 01/08</t>
  </si>
  <si>
    <t>PIX TRANSF MIGUEL 01/08</t>
  </si>
  <si>
    <t>02/08/2024</t>
  </si>
  <si>
    <t>PIX TRANSF  ALINE S02/08</t>
  </si>
  <si>
    <t>PIX TRANSF  YURI DO02/08</t>
  </si>
  <si>
    <t>05/08/2024</t>
  </si>
  <si>
    <t>PIX TRANSF  JOAO PE05/08</t>
  </si>
  <si>
    <t>PIX TRANSF  ROBERTO04/08</t>
  </si>
  <si>
    <t>PIX TRANSF  LUCCA M05/08</t>
  </si>
  <si>
    <t>PIX TRANSF  GUSTAVO05/08</t>
  </si>
  <si>
    <t>06/08/2024</t>
  </si>
  <si>
    <t>PIX TRANSF  FABIANA06/08</t>
  </si>
  <si>
    <t>PIX TRANSF  VINICIU06/08</t>
  </si>
  <si>
    <t>PIX TRANSF  TULIO C06/08</t>
  </si>
  <si>
    <t>07/08/2024</t>
  </si>
  <si>
    <t>PIX TRANSF  CAIO H 07/08</t>
  </si>
  <si>
    <t>PIX TRANSF  MATHEUS07/08</t>
  </si>
  <si>
    <t>12/08/2024</t>
  </si>
  <si>
    <t>PIX TRANSF  JOAO PE12/08</t>
  </si>
  <si>
    <t>PIX TRANSF  PEDRO M12/08</t>
  </si>
  <si>
    <t>14/08/2024</t>
  </si>
  <si>
    <t>PIX TRANSF  MATHEUS14/08</t>
  </si>
  <si>
    <t>15/08/2024</t>
  </si>
  <si>
    <t>PIX TRANSF  RICARDO15/08</t>
  </si>
  <si>
    <t>PIX TRANSF  JOAO PE15/08</t>
  </si>
  <si>
    <t>16/08/2024</t>
  </si>
  <si>
    <t>PIX TRANSF  PEDRO H16/08</t>
  </si>
  <si>
    <t>PIX TRANSF  FELIPE 16/08</t>
  </si>
  <si>
    <t>PIX TRANSF  MURILO 16/08</t>
  </si>
  <si>
    <t>PIX TRANSF  ROBERTO16/08</t>
  </si>
  <si>
    <t>21/08/2024</t>
  </si>
  <si>
    <t>PIX TRANSF  RICARDO21/08</t>
  </si>
  <si>
    <t>PIX TRANSF  MATHEUS21/08</t>
  </si>
  <si>
    <t>29/08/2024</t>
  </si>
  <si>
    <t>PIX TRANSF  TULIO C29/08</t>
  </si>
  <si>
    <t>PIX TRANSF  ROBERTO29/08</t>
  </si>
  <si>
    <t>PIX TRANSF  ARTHUR 29/08</t>
  </si>
  <si>
    <t>PIX TRANSF  RODRIGO29/08</t>
  </si>
  <si>
    <t>PIX TRANSF  FELIPE 29/08</t>
  </si>
  <si>
    <t>PIX TRANSF  MATHEUS29/08</t>
  </si>
  <si>
    <t>PIX TRANSF  GUSTAVO29/08</t>
  </si>
  <si>
    <t>PIX TRANSF  GUILHER29/08</t>
  </si>
  <si>
    <t>PIX TRANSF  VINICIU29/08</t>
  </si>
  <si>
    <t>PIX TRANSF  JOAO PE29/08</t>
  </si>
  <si>
    <t>PIX TRANSF  LUCAS M29/08</t>
  </si>
  <si>
    <t>30/08/2024</t>
  </si>
  <si>
    <t>PIX TRANSF  JOAO PE30/08</t>
  </si>
  <si>
    <t>PIX TRANSF  PEDRO M30/08</t>
  </si>
  <si>
    <t>02/09/2024</t>
  </si>
  <si>
    <t>PIX TRANSF Joao Pe02/09</t>
  </si>
  <si>
    <t>PIX TRANSF LUCCA M02/09</t>
  </si>
  <si>
    <t>PIX TRANSF  FELIPE 02/09</t>
  </si>
  <si>
    <t>03/09/2024</t>
  </si>
  <si>
    <t>PIX TRANSF  MIGUEL 03/09</t>
  </si>
  <si>
    <t>04/09/2024</t>
  </si>
  <si>
    <t>PIX TRANSF  MURILO 04/09</t>
  </si>
  <si>
    <t>PIX TRANSF  PEDRO H04/09</t>
  </si>
  <si>
    <t>06/09/2024</t>
  </si>
  <si>
    <t>PIX TRANSF  DIEGO A06/09</t>
  </si>
  <si>
    <t>11/09/2024</t>
  </si>
  <si>
    <t>PIX TRANSF  MATHEUS11/09</t>
  </si>
  <si>
    <t>18/09/2024</t>
  </si>
  <si>
    <t>PIX TRANSF  JOAO PE18/09</t>
  </si>
  <si>
    <t>20/09/2024</t>
  </si>
  <si>
    <t>PIX TRANSF  MATHEUS20/09</t>
  </si>
  <si>
    <t>25/09/2024</t>
  </si>
  <si>
    <t>PIX TRANSF  MATHEUS25/09</t>
  </si>
  <si>
    <t>26/09/2024</t>
  </si>
  <si>
    <t>PIX TRANSF  RODRIGO26/09</t>
  </si>
  <si>
    <t>PIX TRANSF  JOAO PE26/09</t>
  </si>
  <si>
    <t>PIX TRANSF  VINICIU26/09</t>
  </si>
  <si>
    <t>PIX TRANSF  TULIO C26/09</t>
  </si>
  <si>
    <t>PIX TRANSF  GUILHER26/09</t>
  </si>
  <si>
    <t>PIX TRANSF  LUCAS A26/09</t>
  </si>
  <si>
    <t>PIX TRANSF  PEDRO H26/09</t>
  </si>
  <si>
    <t>PIX TRANSF  FELIPE 26/09</t>
  </si>
  <si>
    <t>PIX TRANSF  LUCCA V26/09</t>
  </si>
  <si>
    <t>27/09/2024</t>
  </si>
  <si>
    <t>PIX TRANSF  MIGUEL 27/09</t>
  </si>
  <si>
    <t>30/09/2024</t>
  </si>
  <si>
    <t>PIX TRANSF  FABIANA29/09</t>
  </si>
  <si>
    <t>PIX TRANSF  FELIPE 28/09</t>
  </si>
  <si>
    <t>PIX TRANSF  GUSTAVO28/09</t>
  </si>
  <si>
    <t>PIX TRANSF  LUCCA M28/09</t>
  </si>
  <si>
    <t>PIX TRANSF  LUCAS M28/09</t>
  </si>
  <si>
    <t>PIX TRANSF  OCTAVIO28/09</t>
  </si>
  <si>
    <t>PIX TRANSF  GUILHER28/09</t>
  </si>
  <si>
    <t>03/10/2024</t>
  </si>
  <si>
    <t>PIX TRANSF  OCTAVIO03/10</t>
  </si>
  <si>
    <t>PIX TRANSF  EDUARDO03/10</t>
  </si>
  <si>
    <t>PIX TRANSF  MATHEUS03/10</t>
  </si>
  <si>
    <t>07/10/2024</t>
  </si>
  <si>
    <t>PIX TRANSF  JOAO PE07/10</t>
  </si>
  <si>
    <t>PIX TRANSF  PEDRO M07/10</t>
  </si>
  <si>
    <t>PIX TRANSF  MURILO 07/10</t>
  </si>
  <si>
    <t>08/10/2024</t>
  </si>
  <si>
    <t>PIX TRANSF  PEDRO C08/10</t>
  </si>
  <si>
    <t>PIX TRANSF  JOAO PE08/10</t>
  </si>
  <si>
    <t>PIX TRANSF  PEDRO H08/10</t>
  </si>
  <si>
    <t>15/10/2024</t>
  </si>
  <si>
    <t>PIX TRANSF  PEDRO H15/10</t>
  </si>
  <si>
    <t>24/10/2024</t>
  </si>
  <si>
    <t>PIX TRANSF MATHEUS24/10</t>
  </si>
  <si>
    <t>25/10/2024</t>
  </si>
  <si>
    <t>PIX TRANSF SILVIO 25/10</t>
  </si>
  <si>
    <t>31/10/2024</t>
  </si>
  <si>
    <t>PIX TRANSF MATHEUS31/10</t>
  </si>
  <si>
    <t>PIX TRANSF TÃºlio C31/10</t>
  </si>
  <si>
    <t>PIX TRANSF EDUARDO31/10</t>
  </si>
  <si>
    <t>PIX TRANSF JoÃ£o Pe31/10</t>
  </si>
  <si>
    <t>PIX TRANSF RODRIGO31/10</t>
  </si>
  <si>
    <t>PIX TRANSF Joao Pe31/10</t>
  </si>
  <si>
    <t>PIX TRANSF Lucas M31/10</t>
  </si>
  <si>
    <t>PIX TRANSF GUILHER31/10</t>
  </si>
  <si>
    <t>01/11/2024</t>
  </si>
  <si>
    <t>PIX TRANSF OctÃ¡vio01/11</t>
  </si>
  <si>
    <t>PIX TRANSF Felipe 01/11</t>
  </si>
  <si>
    <t>PIX TRANSF LUCCA M01/11</t>
  </si>
  <si>
    <t>04/11/2024</t>
  </si>
  <si>
    <t>PIX TRANSF YURI LI02/11</t>
  </si>
  <si>
    <t>PIX TRANSF Miguel 04/11</t>
  </si>
  <si>
    <t>PIX TRANSF RODRIGO04/11</t>
  </si>
  <si>
    <t>PIX TRANSF CAIO H 02/11</t>
  </si>
  <si>
    <t>11/11/2024</t>
  </si>
  <si>
    <t>PIX TRANSF PEDRO C11/11</t>
  </si>
  <si>
    <t>PIX TRANSF GUSTAVO10/11</t>
  </si>
  <si>
    <t>PIX TRANSF PEDRO M10/11</t>
  </si>
  <si>
    <t>PIX TRANSF JoÃ£o Pe10/11</t>
  </si>
  <si>
    <t>PIX TRANSF FELIPE 11/11</t>
  </si>
  <si>
    <t>PIX QRS LUIS FELLIP11/11</t>
  </si>
  <si>
    <t>12/11/2024</t>
  </si>
  <si>
    <t>PIX TRANSF JoÃ£o Pe12/11</t>
  </si>
  <si>
    <t>PIX TRANSF VinÃ­ciu12/11</t>
  </si>
  <si>
    <t>14/11/2024</t>
  </si>
  <si>
    <t>PIX TRANSF MATHEUS14/11</t>
  </si>
  <si>
    <t>21/11/2024</t>
  </si>
  <si>
    <t>PIX QRS JoÃ£o Pedro 21/11</t>
  </si>
  <si>
    <t>PIX QRS LEONARDO GO18/11</t>
  </si>
  <si>
    <t>PIX QRS VINICIUS KU18/11</t>
  </si>
  <si>
    <t>22/11/2024</t>
  </si>
  <si>
    <t>PIX TRANSF OCTAVIO22/11</t>
  </si>
  <si>
    <t>27/11/2024</t>
  </si>
  <si>
    <t>PIX TRANSF Pedro H27/11</t>
  </si>
  <si>
    <t>28/11/2024</t>
  </si>
  <si>
    <t>PIX TRANSF RODRIGO28/11</t>
  </si>
  <si>
    <t>PIX TRANSF MATHEUS28/11</t>
  </si>
  <si>
    <t>PIX TRANSF Lucas M28/11</t>
  </si>
  <si>
    <t>PIX TRANSF JoÃ£o Pe28/11</t>
  </si>
  <si>
    <t>PIX QRS Vinicius Ku28/11</t>
  </si>
  <si>
    <t>PIX TRANSF THEO PA28/11</t>
  </si>
  <si>
    <t>PIX TRANSF VinÃ­ciu28/11</t>
  </si>
  <si>
    <t>PIX TRANSF LUCCA M28/11</t>
  </si>
  <si>
    <t>PIX TRANSF LUCIANO28/11</t>
  </si>
  <si>
    <t>PIX TRANSF Felipe 28/11</t>
  </si>
  <si>
    <t>PIX TRANSF TÃºlio C28/11</t>
  </si>
  <si>
    <t>PIX TRANSF OCTAVIO28/11</t>
  </si>
  <si>
    <t>29/11/2024</t>
  </si>
  <si>
    <t>PIX TRANSF YURI LI29/11</t>
  </si>
  <si>
    <t>PIX TRANSF Joao Pe29/11</t>
  </si>
  <si>
    <t>PIX TRANSF Bernard29/11</t>
  </si>
  <si>
    <t>PIX TRANSF GABRIEL29/11</t>
  </si>
  <si>
    <t>PIX TRANSF LUIS FE29/11</t>
  </si>
  <si>
    <t>PIX TRANSF DIEGO A29/11</t>
  </si>
  <si>
    <t>PIX TRANSF Murilo 29/11</t>
  </si>
  <si>
    <t>PIX TRANSF GUILHER29/11</t>
  </si>
  <si>
    <t>PIX TRANSF RICARDO29/11</t>
  </si>
  <si>
    <t>05/12/2024</t>
  </si>
  <si>
    <t>PIX TRANSF Pedro R05/12</t>
  </si>
  <si>
    <t>PIX TRANSF MATHEUS05/12</t>
  </si>
  <si>
    <t>PIX QRS Rafael Volo05/12</t>
  </si>
  <si>
    <t>PIX QRS Vinicius Ku05/12</t>
  </si>
  <si>
    <t>09/12/2024</t>
  </si>
  <si>
    <t>PIX TRANSF PEDRO M09/12</t>
  </si>
  <si>
    <t>10/12/2024</t>
  </si>
  <si>
    <t>PIX TRANSF Pedro R10/12</t>
  </si>
  <si>
    <t>11/12/2024</t>
  </si>
  <si>
    <t>PIX TRANSF MATHEUS11/12</t>
  </si>
  <si>
    <t>PIX TRANSF Pedro H11/12</t>
  </si>
  <si>
    <t>19/12/2024</t>
  </si>
  <si>
    <t>PIX TRANSF ANTONIO19/12</t>
  </si>
  <si>
    <t>Dezembro</t>
  </si>
  <si>
    <t>a</t>
  </si>
  <si>
    <t>b</t>
  </si>
  <si>
    <t>x</t>
  </si>
  <si>
    <t>y</t>
  </si>
  <si>
    <t>antiga</t>
  </si>
  <si>
    <t>nova</t>
  </si>
  <si>
    <t>Janeiro</t>
  </si>
  <si>
    <t>Matheus</t>
  </si>
  <si>
    <t>Pedro Goleiro</t>
  </si>
  <si>
    <t>Pedro Augusto</t>
  </si>
  <si>
    <t>Fevereiro</t>
  </si>
  <si>
    <t>Fernando</t>
  </si>
  <si>
    <t>Mateus (Spohr)</t>
  </si>
  <si>
    <t>Matheus Machado</t>
  </si>
  <si>
    <t>Mateus (Luiza)</t>
  </si>
  <si>
    <t>André</t>
  </si>
  <si>
    <t>Matheus  Machado</t>
  </si>
  <si>
    <t>Brito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</si>
</sst>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indexed="17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4" fontId="0" fillId="0" borderId="0" xfId="42" applyNumberFormat="1" applyFont="1" applyFill="1"/>
    <xf numFmtId="164" fontId="0" fillId="0" borderId="0" xfId="0" applyNumberFormat="1"/>
    <xf numFmtId="164" fontId="0" fillId="35" borderId="0" xfId="42" applyNumberFormat="1" applyFont="1" applyFill="1"/>
    <xf numFmtId="0" fontId="0" fillId="0" borderId="0" xfId="0" applyFill="1"/>
    <xf numFmtId="164" fontId="0" fillId="0" borderId="0" xfId="0" applyNumberFormat="1" applyFill="1"/>
    <xf numFmtId="10" fontId="0" fillId="0" borderId="0" xfId="43" applyNumberFormat="1" applyFont="1"/>
    <xf numFmtId="0" fontId="18" fillId="0" borderId="18" xfId="0" applyFont="1" applyBorder="1" applyAlignment="1">
      <alignment horizontal="left" vertical="center" indent="1"/>
    </xf>
    <xf numFmtId="0" fontId="18" fillId="0" borderId="18" xfId="0" applyFont="1" applyBorder="1" applyAlignment="1">
      <alignment horizontal="left" vertical="center"/>
    </xf>
    <xf numFmtId="0" fontId="18" fillId="0" borderId="18" xfId="0" applyFont="1" applyBorder="1" applyAlignment="1">
      <alignment horizontal="right" vertical="center" indent="1"/>
    </xf>
    <xf numFmtId="0" fontId="19" fillId="0" borderId="18" xfId="0" applyFont="1" applyBorder="1" applyAlignment="1">
      <alignment horizontal="left" vertical="center" indent="1"/>
    </xf>
    <xf numFmtId="4" fontId="20" fillId="0" borderId="18" xfId="0" applyNumberFormat="1" applyFont="1" applyBorder="1" applyAlignment="1">
      <alignment horizontal="right" vertical="center" inden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60"/>
  <sheetViews>
    <sheetView tabSelected="1" zoomScale="85" zoomScaleNormal="85" workbookViewId="0">
      <pane xSplit="1" topLeftCell="X1" activePane="topRight" state="frozen"/>
      <selection pane="topRight" activeCell="AP55" sqref="AP55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  <col min="21" max="23" width="10.5546875" bestFit="1" customWidth="1"/>
    <col min="24" max="24" width="9.5546875" bestFit="1" customWidth="1"/>
    <col min="25" max="25" width="10.5546875" bestFit="1" customWidth="1"/>
    <col min="26" max="26" width="11.5546875" bestFit="1" customWidth="1"/>
    <col min="27" max="27" width="10.5546875" bestFit="1" customWidth="1"/>
    <col min="28" max="42" width="10.5546875" customWidth="1"/>
  </cols>
  <sheetData>
    <row r="1" spans="1:50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E1" s="1">
        <v>45666</v>
      </c>
      <c r="AF1" s="1">
        <v>45672</v>
      </c>
      <c r="AG1" s="1">
        <v>45679</v>
      </c>
      <c r="AH1" s="1">
        <v>45686</v>
      </c>
      <c r="AI1" s="1">
        <v>45693</v>
      </c>
      <c r="AJ1" s="1">
        <v>45700</v>
      </c>
      <c r="AK1" s="1">
        <v>45707</v>
      </c>
      <c r="AL1" s="1">
        <v>45714</v>
      </c>
      <c r="AM1" s="1">
        <v>45721</v>
      </c>
      <c r="AN1" s="1">
        <v>45728</v>
      </c>
      <c r="AO1" s="1">
        <v>45735</v>
      </c>
      <c r="AP1" s="1">
        <v>45742</v>
      </c>
      <c r="AS1" t="s">
        <v>57</v>
      </c>
      <c r="AT1" t="s">
        <v>58</v>
      </c>
      <c r="AU1" t="s">
        <v>59</v>
      </c>
      <c r="AV1" t="s">
        <v>62</v>
      </c>
    </row>
    <row r="2" spans="1:50" x14ac:dyDescent="0.3">
      <c r="A2" t="s">
        <v>1</v>
      </c>
      <c r="B2">
        <v>8.5</v>
      </c>
      <c r="C2">
        <v>3</v>
      </c>
      <c r="D2">
        <v>7.5</v>
      </c>
      <c r="E2">
        <v>6</v>
      </c>
      <c r="F2">
        <v>7</v>
      </c>
      <c r="G2">
        <v>7</v>
      </c>
      <c r="H2">
        <v>5.5</v>
      </c>
      <c r="I2">
        <v>7.5</v>
      </c>
      <c r="J2">
        <v>5.5</v>
      </c>
      <c r="K2">
        <v>7</v>
      </c>
      <c r="L2">
        <v>7.5</v>
      </c>
      <c r="M2">
        <v>5.5</v>
      </c>
      <c r="N2">
        <v>6</v>
      </c>
      <c r="O2">
        <v>5.5</v>
      </c>
      <c r="P2">
        <v>7</v>
      </c>
      <c r="Q2">
        <v>7</v>
      </c>
      <c r="R2">
        <v>7</v>
      </c>
      <c r="S2">
        <v>7.5</v>
      </c>
      <c r="T2">
        <v>6</v>
      </c>
      <c r="U2">
        <v>5.5</v>
      </c>
      <c r="V2">
        <v>6</v>
      </c>
      <c r="W2">
        <v>6</v>
      </c>
      <c r="X2">
        <v>6</v>
      </c>
      <c r="Y2">
        <v>7</v>
      </c>
      <c r="Z2" t="s">
        <v>26</v>
      </c>
      <c r="AA2">
        <v>6</v>
      </c>
      <c r="AB2">
        <v>6</v>
      </c>
      <c r="AC2">
        <v>7.5</v>
      </c>
      <c r="AD2">
        <v>7</v>
      </c>
      <c r="AE2">
        <v>6</v>
      </c>
      <c r="AF2">
        <v>6</v>
      </c>
      <c r="AG2">
        <v>6</v>
      </c>
      <c r="AH2">
        <v>6.5</v>
      </c>
      <c r="AI2">
        <v>6.5</v>
      </c>
      <c r="AJ2">
        <v>4.5</v>
      </c>
      <c r="AK2">
        <v>5</v>
      </c>
      <c r="AL2">
        <v>4</v>
      </c>
      <c r="AM2">
        <v>4</v>
      </c>
      <c r="AN2">
        <v>5.5</v>
      </c>
      <c r="AO2">
        <v>5</v>
      </c>
      <c r="AP2">
        <v>5.5</v>
      </c>
      <c r="AS2">
        <f t="shared" ref="AS2:AS33" si="0">COUNT(B2:AR2)</f>
        <v>40</v>
      </c>
      <c r="AT2" s="18">
        <f t="shared" ref="AT2:AT33" si="1">AVERAGE(B2:AR2)</f>
        <v>6.125</v>
      </c>
      <c r="AU2">
        <f t="shared" ref="AU2:AU33" si="2">IF(AS2&gt;1,_xlfn.STDEV.S(B2:AR2),"")</f>
        <v>1.1137255565823276</v>
      </c>
      <c r="AV2">
        <v>1</v>
      </c>
      <c r="AX2">
        <f>AVERAGE(AI2:AK2)</f>
        <v>5.333333333333333</v>
      </c>
    </row>
    <row r="3" spans="1:50" x14ac:dyDescent="0.3">
      <c r="A3" t="s">
        <v>82</v>
      </c>
      <c r="B3">
        <v>9</v>
      </c>
      <c r="C3" t="s">
        <v>26</v>
      </c>
      <c r="D3">
        <v>7.5</v>
      </c>
      <c r="E3">
        <v>7</v>
      </c>
      <c r="F3">
        <v>6</v>
      </c>
      <c r="G3">
        <v>7</v>
      </c>
      <c r="H3">
        <v>6</v>
      </c>
      <c r="I3">
        <v>7</v>
      </c>
      <c r="J3">
        <v>7</v>
      </c>
      <c r="K3">
        <v>7</v>
      </c>
      <c r="L3">
        <v>6</v>
      </c>
      <c r="M3">
        <v>6</v>
      </c>
      <c r="N3">
        <v>7</v>
      </c>
      <c r="O3">
        <v>7</v>
      </c>
      <c r="P3">
        <v>7</v>
      </c>
      <c r="Q3">
        <v>7</v>
      </c>
      <c r="R3">
        <v>7.5</v>
      </c>
      <c r="S3">
        <v>7</v>
      </c>
      <c r="T3">
        <v>7.5</v>
      </c>
      <c r="U3">
        <v>7</v>
      </c>
      <c r="V3">
        <v>7</v>
      </c>
      <c r="W3">
        <v>7</v>
      </c>
      <c r="X3">
        <v>6</v>
      </c>
      <c r="Y3">
        <v>6</v>
      </c>
      <c r="Z3">
        <v>6</v>
      </c>
      <c r="AA3">
        <v>7</v>
      </c>
      <c r="AB3">
        <v>7</v>
      </c>
      <c r="AC3">
        <v>7</v>
      </c>
      <c r="AD3" t="s">
        <v>26</v>
      </c>
      <c r="AE3">
        <v>7</v>
      </c>
      <c r="AF3">
        <v>6</v>
      </c>
      <c r="AG3">
        <v>6</v>
      </c>
      <c r="AH3">
        <v>5</v>
      </c>
      <c r="AI3">
        <v>6.5</v>
      </c>
      <c r="AJ3">
        <v>5.5</v>
      </c>
      <c r="AK3">
        <v>6.5</v>
      </c>
      <c r="AL3">
        <v>5.5</v>
      </c>
      <c r="AN3">
        <v>6.5</v>
      </c>
      <c r="AO3">
        <v>5.5</v>
      </c>
      <c r="AP3">
        <v>6</v>
      </c>
      <c r="AS3">
        <f t="shared" si="0"/>
        <v>38</v>
      </c>
      <c r="AT3" s="18">
        <f t="shared" si="1"/>
        <v>6.6184210526315788</v>
      </c>
      <c r="AU3">
        <f t="shared" si="2"/>
        <v>0.74827920181516006</v>
      </c>
      <c r="AV3">
        <v>1</v>
      </c>
      <c r="AX3">
        <f t="shared" ref="AX3:AX39" si="3">AVERAGE(AI3:AK3)</f>
        <v>6.166666666666667</v>
      </c>
    </row>
    <row r="4" spans="1:50" x14ac:dyDescent="0.3">
      <c r="A4" t="s">
        <v>10</v>
      </c>
      <c r="B4">
        <v>4</v>
      </c>
      <c r="C4">
        <v>5.5</v>
      </c>
      <c r="D4">
        <v>7</v>
      </c>
      <c r="E4">
        <v>5.5</v>
      </c>
      <c r="F4">
        <v>5.5</v>
      </c>
      <c r="G4">
        <v>5.5</v>
      </c>
      <c r="H4">
        <v>6</v>
      </c>
      <c r="I4">
        <v>5.5</v>
      </c>
      <c r="J4">
        <v>6</v>
      </c>
      <c r="K4">
        <v>6</v>
      </c>
      <c r="L4">
        <v>5.5</v>
      </c>
      <c r="M4">
        <v>7</v>
      </c>
      <c r="N4">
        <v>7</v>
      </c>
      <c r="O4">
        <v>7</v>
      </c>
      <c r="P4">
        <v>4.5</v>
      </c>
      <c r="Q4">
        <v>5.5</v>
      </c>
      <c r="R4">
        <v>5.5</v>
      </c>
      <c r="S4">
        <v>7</v>
      </c>
      <c r="T4">
        <v>5.5</v>
      </c>
      <c r="U4">
        <v>7</v>
      </c>
      <c r="V4">
        <v>7</v>
      </c>
      <c r="W4" t="s">
        <v>26</v>
      </c>
      <c r="X4">
        <v>6</v>
      </c>
      <c r="Y4">
        <v>7</v>
      </c>
      <c r="Z4" t="s">
        <v>26</v>
      </c>
      <c r="AA4">
        <v>6</v>
      </c>
      <c r="AB4">
        <v>6</v>
      </c>
      <c r="AC4">
        <v>5.5</v>
      </c>
      <c r="AD4">
        <v>6</v>
      </c>
      <c r="AE4">
        <v>6.5</v>
      </c>
      <c r="AF4">
        <v>5</v>
      </c>
      <c r="AH4">
        <v>6.5</v>
      </c>
      <c r="AI4">
        <v>5</v>
      </c>
      <c r="AJ4">
        <v>5</v>
      </c>
      <c r="AK4">
        <v>5</v>
      </c>
      <c r="AL4">
        <v>5.5</v>
      </c>
      <c r="AM4">
        <v>4.5</v>
      </c>
      <c r="AN4">
        <v>5</v>
      </c>
      <c r="AO4">
        <v>5.5</v>
      </c>
      <c r="AP4">
        <v>5.5</v>
      </c>
      <c r="AS4">
        <f t="shared" si="0"/>
        <v>38</v>
      </c>
      <c r="AT4" s="18">
        <f t="shared" si="1"/>
        <v>5.8026315789473681</v>
      </c>
      <c r="AU4">
        <f t="shared" si="2"/>
        <v>0.80151439167172622</v>
      </c>
      <c r="AV4">
        <v>1</v>
      </c>
      <c r="AX4">
        <f t="shared" si="3"/>
        <v>5</v>
      </c>
    </row>
    <row r="5" spans="1:50" x14ac:dyDescent="0.3">
      <c r="A5" t="s">
        <v>4</v>
      </c>
      <c r="B5">
        <v>4.5</v>
      </c>
      <c r="C5" t="s">
        <v>26</v>
      </c>
      <c r="D5">
        <v>6</v>
      </c>
      <c r="E5">
        <v>5.5</v>
      </c>
      <c r="F5">
        <v>6</v>
      </c>
      <c r="G5" t="s">
        <v>26</v>
      </c>
      <c r="H5">
        <v>7</v>
      </c>
      <c r="I5">
        <v>5.5</v>
      </c>
      <c r="J5">
        <v>6</v>
      </c>
      <c r="K5">
        <v>5.5</v>
      </c>
      <c r="L5">
        <v>7</v>
      </c>
      <c r="M5">
        <v>6</v>
      </c>
      <c r="N5">
        <v>7</v>
      </c>
      <c r="O5">
        <v>5.5</v>
      </c>
      <c r="P5">
        <v>5.5</v>
      </c>
      <c r="Q5">
        <v>7</v>
      </c>
      <c r="R5">
        <v>6</v>
      </c>
      <c r="S5">
        <v>6</v>
      </c>
      <c r="T5">
        <v>7</v>
      </c>
      <c r="U5">
        <v>6</v>
      </c>
      <c r="V5">
        <v>5.5</v>
      </c>
      <c r="W5">
        <v>5.5</v>
      </c>
      <c r="X5">
        <v>6</v>
      </c>
      <c r="Y5">
        <v>5.5</v>
      </c>
      <c r="Z5" t="s">
        <v>26</v>
      </c>
      <c r="AA5">
        <v>7</v>
      </c>
      <c r="AB5">
        <v>6</v>
      </c>
      <c r="AC5">
        <v>6</v>
      </c>
      <c r="AD5">
        <v>6</v>
      </c>
      <c r="AE5">
        <v>6.5</v>
      </c>
      <c r="AF5">
        <v>6</v>
      </c>
      <c r="AG5">
        <v>6</v>
      </c>
      <c r="AH5">
        <v>5</v>
      </c>
      <c r="AI5">
        <v>6</v>
      </c>
      <c r="AL5">
        <v>3</v>
      </c>
      <c r="AM5">
        <v>4</v>
      </c>
      <c r="AN5">
        <v>5.5</v>
      </c>
      <c r="AO5">
        <v>5</v>
      </c>
      <c r="AP5">
        <v>4.5</v>
      </c>
      <c r="AS5">
        <f t="shared" si="0"/>
        <v>36</v>
      </c>
      <c r="AT5" s="18">
        <f t="shared" si="1"/>
        <v>5.7777777777777777</v>
      </c>
      <c r="AU5">
        <f t="shared" si="2"/>
        <v>0.8655670680001335</v>
      </c>
      <c r="AV5">
        <v>1</v>
      </c>
      <c r="AX5">
        <f t="shared" si="3"/>
        <v>6</v>
      </c>
    </row>
    <row r="6" spans="1:50" x14ac:dyDescent="0.3">
      <c r="A6" t="s">
        <v>20</v>
      </c>
      <c r="B6" t="s">
        <v>26</v>
      </c>
      <c r="C6" t="s">
        <v>26</v>
      </c>
      <c r="D6">
        <v>7</v>
      </c>
      <c r="E6">
        <v>7</v>
      </c>
      <c r="F6">
        <v>7</v>
      </c>
      <c r="G6">
        <v>7</v>
      </c>
      <c r="H6">
        <v>7.5</v>
      </c>
      <c r="I6">
        <v>7</v>
      </c>
      <c r="J6">
        <v>7.5</v>
      </c>
      <c r="K6">
        <v>7</v>
      </c>
      <c r="L6">
        <v>6</v>
      </c>
      <c r="M6">
        <v>5.5</v>
      </c>
      <c r="N6">
        <v>5.5</v>
      </c>
      <c r="O6" t="s">
        <v>26</v>
      </c>
      <c r="P6">
        <v>7</v>
      </c>
      <c r="Q6">
        <v>4.5</v>
      </c>
      <c r="R6">
        <v>6</v>
      </c>
      <c r="S6">
        <v>7</v>
      </c>
      <c r="T6">
        <v>6</v>
      </c>
      <c r="U6">
        <v>7</v>
      </c>
      <c r="V6">
        <v>6</v>
      </c>
      <c r="W6">
        <v>6</v>
      </c>
      <c r="X6">
        <v>5.5</v>
      </c>
      <c r="Y6">
        <v>6</v>
      </c>
      <c r="Z6">
        <v>6</v>
      </c>
      <c r="AA6">
        <v>7</v>
      </c>
      <c r="AB6">
        <v>5.5</v>
      </c>
      <c r="AC6">
        <v>6</v>
      </c>
      <c r="AD6">
        <v>7</v>
      </c>
      <c r="AE6">
        <v>6</v>
      </c>
      <c r="AF6">
        <v>6</v>
      </c>
      <c r="AG6">
        <v>6.5</v>
      </c>
      <c r="AI6">
        <v>5.5</v>
      </c>
      <c r="AJ6">
        <v>5</v>
      </c>
      <c r="AK6">
        <v>5.5</v>
      </c>
      <c r="AL6">
        <v>5</v>
      </c>
      <c r="AM6">
        <v>5</v>
      </c>
      <c r="AN6">
        <v>5.5</v>
      </c>
      <c r="AP6">
        <v>5</v>
      </c>
      <c r="AS6">
        <f t="shared" si="0"/>
        <v>36</v>
      </c>
      <c r="AT6" s="18">
        <f t="shared" si="1"/>
        <v>6.1527777777777777</v>
      </c>
      <c r="AU6">
        <f t="shared" si="2"/>
        <v>0.80905098236359041</v>
      </c>
      <c r="AV6">
        <v>1</v>
      </c>
      <c r="AX6">
        <f t="shared" si="3"/>
        <v>5.333333333333333</v>
      </c>
    </row>
    <row r="7" spans="1:50" x14ac:dyDescent="0.3">
      <c r="A7" t="s">
        <v>2</v>
      </c>
      <c r="B7">
        <v>7</v>
      </c>
      <c r="C7" t="s">
        <v>26</v>
      </c>
      <c r="D7">
        <v>4.5</v>
      </c>
      <c r="E7">
        <v>4.5</v>
      </c>
      <c r="F7">
        <v>5.5</v>
      </c>
      <c r="G7">
        <v>5.5</v>
      </c>
      <c r="H7">
        <v>7</v>
      </c>
      <c r="I7" t="s">
        <v>26</v>
      </c>
      <c r="J7">
        <v>6</v>
      </c>
      <c r="K7">
        <v>6</v>
      </c>
      <c r="L7">
        <v>5.5</v>
      </c>
      <c r="M7">
        <v>6</v>
      </c>
      <c r="N7" t="s">
        <v>26</v>
      </c>
      <c r="O7">
        <v>5.5</v>
      </c>
      <c r="P7">
        <v>6</v>
      </c>
      <c r="Q7">
        <v>4.5</v>
      </c>
      <c r="R7">
        <v>6</v>
      </c>
      <c r="S7">
        <v>7</v>
      </c>
      <c r="T7">
        <v>5.5</v>
      </c>
      <c r="U7">
        <v>5.5</v>
      </c>
      <c r="V7">
        <v>5.5</v>
      </c>
      <c r="W7">
        <v>5.5</v>
      </c>
      <c r="X7">
        <v>6</v>
      </c>
      <c r="Y7">
        <v>5.5</v>
      </c>
      <c r="Z7" t="s">
        <v>26</v>
      </c>
      <c r="AA7">
        <v>7</v>
      </c>
      <c r="AB7">
        <v>6</v>
      </c>
      <c r="AC7">
        <v>6</v>
      </c>
      <c r="AD7" t="s">
        <v>26</v>
      </c>
      <c r="AE7">
        <v>7</v>
      </c>
      <c r="AH7">
        <v>6.5</v>
      </c>
      <c r="AI7">
        <v>4.5</v>
      </c>
      <c r="AK7">
        <v>5</v>
      </c>
      <c r="AL7">
        <v>5</v>
      </c>
      <c r="AM7">
        <v>5.5</v>
      </c>
      <c r="AN7">
        <v>4</v>
      </c>
      <c r="AS7">
        <f t="shared" si="0"/>
        <v>31</v>
      </c>
      <c r="AT7" s="18">
        <f t="shared" si="1"/>
        <v>5.693548387096774</v>
      </c>
      <c r="AU7">
        <f t="shared" si="2"/>
        <v>0.81319759135197045</v>
      </c>
      <c r="AV7">
        <v>1</v>
      </c>
      <c r="AX7">
        <f t="shared" si="3"/>
        <v>4.75</v>
      </c>
    </row>
    <row r="8" spans="1:50" x14ac:dyDescent="0.3">
      <c r="A8" t="s">
        <v>9</v>
      </c>
      <c r="B8">
        <v>7</v>
      </c>
      <c r="C8" t="s">
        <v>26</v>
      </c>
      <c r="D8">
        <v>7</v>
      </c>
      <c r="E8">
        <v>6</v>
      </c>
      <c r="F8">
        <v>7.5</v>
      </c>
      <c r="G8">
        <v>7</v>
      </c>
      <c r="H8">
        <v>7</v>
      </c>
      <c r="I8" t="s">
        <v>26</v>
      </c>
      <c r="J8">
        <v>6</v>
      </c>
      <c r="K8" t="s">
        <v>26</v>
      </c>
      <c r="L8">
        <v>7</v>
      </c>
      <c r="M8">
        <v>7</v>
      </c>
      <c r="N8">
        <v>7.5</v>
      </c>
      <c r="O8">
        <v>6</v>
      </c>
      <c r="P8">
        <v>6</v>
      </c>
      <c r="Q8">
        <v>7</v>
      </c>
      <c r="R8" t="s">
        <v>26</v>
      </c>
      <c r="S8">
        <v>6</v>
      </c>
      <c r="T8">
        <v>7.5</v>
      </c>
      <c r="U8" t="s">
        <v>26</v>
      </c>
      <c r="V8">
        <v>6</v>
      </c>
      <c r="W8">
        <v>7</v>
      </c>
      <c r="X8">
        <v>7</v>
      </c>
      <c r="Y8" t="s">
        <v>26</v>
      </c>
      <c r="Z8">
        <v>7.5</v>
      </c>
      <c r="AA8">
        <v>7</v>
      </c>
      <c r="AB8">
        <v>7</v>
      </c>
      <c r="AC8">
        <v>6</v>
      </c>
      <c r="AD8">
        <v>7</v>
      </c>
      <c r="AE8">
        <v>8</v>
      </c>
      <c r="AF8">
        <v>6.5</v>
      </c>
      <c r="AH8">
        <v>7.5</v>
      </c>
      <c r="AI8">
        <v>5.5</v>
      </c>
      <c r="AJ8">
        <v>5.5</v>
      </c>
      <c r="AK8">
        <v>5.5</v>
      </c>
      <c r="AM8">
        <v>7</v>
      </c>
      <c r="AS8">
        <f t="shared" si="0"/>
        <v>30</v>
      </c>
      <c r="AT8" s="18">
        <f t="shared" si="1"/>
        <v>6.7166666666666668</v>
      </c>
      <c r="AU8">
        <f t="shared" si="2"/>
        <v>0.69086818610695455</v>
      </c>
      <c r="AV8">
        <v>1</v>
      </c>
      <c r="AX8">
        <f t="shared" si="3"/>
        <v>5.5</v>
      </c>
    </row>
    <row r="9" spans="1:50" x14ac:dyDescent="0.3">
      <c r="A9" t="s">
        <v>23</v>
      </c>
      <c r="B9">
        <v>8.5</v>
      </c>
      <c r="C9" t="s">
        <v>26</v>
      </c>
      <c r="D9" t="s">
        <v>26</v>
      </c>
      <c r="E9">
        <v>7</v>
      </c>
      <c r="F9">
        <v>7</v>
      </c>
      <c r="G9" t="s">
        <v>26</v>
      </c>
      <c r="H9">
        <v>10</v>
      </c>
      <c r="I9">
        <v>7</v>
      </c>
      <c r="J9" t="s">
        <v>26</v>
      </c>
      <c r="K9">
        <v>6</v>
      </c>
      <c r="L9">
        <v>7</v>
      </c>
      <c r="M9">
        <v>6</v>
      </c>
      <c r="N9">
        <v>6</v>
      </c>
      <c r="O9">
        <v>6</v>
      </c>
      <c r="P9">
        <v>7</v>
      </c>
      <c r="Q9">
        <v>5.5</v>
      </c>
      <c r="R9">
        <v>7.5</v>
      </c>
      <c r="S9">
        <v>7</v>
      </c>
      <c r="T9">
        <v>7</v>
      </c>
      <c r="U9">
        <v>6</v>
      </c>
      <c r="V9">
        <v>7</v>
      </c>
      <c r="W9">
        <v>7</v>
      </c>
      <c r="X9">
        <v>7</v>
      </c>
      <c r="Y9" t="s">
        <v>26</v>
      </c>
      <c r="Z9">
        <v>6</v>
      </c>
      <c r="AA9">
        <v>6</v>
      </c>
      <c r="AB9" t="s">
        <v>26</v>
      </c>
      <c r="AC9">
        <v>6</v>
      </c>
      <c r="AD9" t="s">
        <v>26</v>
      </c>
      <c r="AF9">
        <v>7</v>
      </c>
      <c r="AG9">
        <v>5.5</v>
      </c>
      <c r="AH9">
        <v>5.5</v>
      </c>
      <c r="AI9">
        <v>5.5</v>
      </c>
      <c r="AJ9">
        <v>5.5</v>
      </c>
      <c r="AK9">
        <v>6.5</v>
      </c>
      <c r="AL9">
        <v>4.5</v>
      </c>
      <c r="AS9">
        <f t="shared" si="0"/>
        <v>29</v>
      </c>
      <c r="AT9" s="18">
        <f t="shared" si="1"/>
        <v>6.5344827586206895</v>
      </c>
      <c r="AU9">
        <f t="shared" si="2"/>
        <v>1.0516231882424716</v>
      </c>
      <c r="AV9">
        <v>1</v>
      </c>
      <c r="AX9">
        <f t="shared" si="3"/>
        <v>5.833333333333333</v>
      </c>
    </row>
    <row r="10" spans="1:50" x14ac:dyDescent="0.3">
      <c r="A10" t="s">
        <v>25</v>
      </c>
      <c r="B10" t="s">
        <v>26</v>
      </c>
      <c r="C10" t="s">
        <v>26</v>
      </c>
      <c r="D10" t="s">
        <v>26</v>
      </c>
      <c r="E10">
        <v>4.5</v>
      </c>
      <c r="F10">
        <v>6</v>
      </c>
      <c r="G10">
        <v>4</v>
      </c>
      <c r="H10" t="s">
        <v>26</v>
      </c>
      <c r="I10" t="s">
        <v>26</v>
      </c>
      <c r="J10">
        <v>4.5</v>
      </c>
      <c r="K10" t="s">
        <v>26</v>
      </c>
      <c r="L10">
        <v>2.5</v>
      </c>
      <c r="M10">
        <v>4.5</v>
      </c>
      <c r="N10">
        <v>5.5</v>
      </c>
      <c r="O10">
        <v>6</v>
      </c>
      <c r="P10">
        <v>4.5</v>
      </c>
      <c r="Q10" t="s">
        <v>26</v>
      </c>
      <c r="R10" t="s">
        <v>26</v>
      </c>
      <c r="S10">
        <v>4</v>
      </c>
      <c r="T10">
        <v>6</v>
      </c>
      <c r="U10">
        <v>2.5</v>
      </c>
      <c r="V10">
        <v>5.5</v>
      </c>
      <c r="W10">
        <v>6</v>
      </c>
      <c r="X10">
        <v>6</v>
      </c>
      <c r="Y10" t="s">
        <v>26</v>
      </c>
      <c r="Z10">
        <v>5.5</v>
      </c>
      <c r="AA10" t="s">
        <v>26</v>
      </c>
      <c r="AB10" t="s">
        <v>26</v>
      </c>
      <c r="AC10">
        <v>4</v>
      </c>
      <c r="AD10">
        <v>4.5</v>
      </c>
      <c r="AE10">
        <v>4</v>
      </c>
      <c r="AF10">
        <v>2.5</v>
      </c>
      <c r="AG10">
        <v>3</v>
      </c>
      <c r="AH10">
        <v>5</v>
      </c>
      <c r="AK10">
        <v>5</v>
      </c>
      <c r="AL10">
        <v>2.5</v>
      </c>
      <c r="AM10">
        <v>4</v>
      </c>
      <c r="AO10">
        <v>5.5</v>
      </c>
      <c r="AP10">
        <v>5.5</v>
      </c>
      <c r="AS10">
        <f t="shared" si="0"/>
        <v>27</v>
      </c>
      <c r="AT10" s="18">
        <f t="shared" si="1"/>
        <v>4.5555555555555554</v>
      </c>
      <c r="AU10">
        <f t="shared" si="2"/>
        <v>1.1794175007289147</v>
      </c>
      <c r="AV10">
        <v>1</v>
      </c>
      <c r="AX10">
        <f t="shared" si="3"/>
        <v>5</v>
      </c>
    </row>
    <row r="11" spans="1:50" x14ac:dyDescent="0.3">
      <c r="A11" t="s">
        <v>11</v>
      </c>
      <c r="B11">
        <v>5.5</v>
      </c>
      <c r="C11" t="s">
        <v>26</v>
      </c>
      <c r="D11">
        <v>7.5</v>
      </c>
      <c r="E11">
        <v>7.5</v>
      </c>
      <c r="F11">
        <v>7.5</v>
      </c>
      <c r="G11">
        <v>5.5</v>
      </c>
      <c r="H11" t="s">
        <v>26</v>
      </c>
      <c r="I11">
        <v>4.5</v>
      </c>
      <c r="J11">
        <v>7</v>
      </c>
      <c r="K11">
        <v>6</v>
      </c>
      <c r="L11" t="s">
        <v>26</v>
      </c>
      <c r="M11" t="s">
        <v>26</v>
      </c>
      <c r="N11">
        <v>6</v>
      </c>
      <c r="O11">
        <v>5.5</v>
      </c>
      <c r="P11">
        <v>6</v>
      </c>
      <c r="Q11" t="s">
        <v>26</v>
      </c>
      <c r="R11" t="s">
        <v>26</v>
      </c>
      <c r="S11">
        <v>4.5</v>
      </c>
      <c r="T11">
        <v>7</v>
      </c>
      <c r="U11" t="s">
        <v>26</v>
      </c>
      <c r="V11" t="s">
        <v>26</v>
      </c>
      <c r="W11" t="s">
        <v>26</v>
      </c>
      <c r="X11">
        <v>6</v>
      </c>
      <c r="Y11">
        <v>6</v>
      </c>
      <c r="Z11" t="s">
        <v>26</v>
      </c>
      <c r="AA11">
        <v>4.5</v>
      </c>
      <c r="AB11" t="s">
        <v>26</v>
      </c>
      <c r="AC11">
        <v>7</v>
      </c>
      <c r="AD11" t="s">
        <v>26</v>
      </c>
      <c r="AE11">
        <v>3</v>
      </c>
      <c r="AF11">
        <v>6</v>
      </c>
      <c r="AG11">
        <v>4.5</v>
      </c>
      <c r="AH11">
        <v>6</v>
      </c>
      <c r="AI11">
        <v>6</v>
      </c>
      <c r="AJ11">
        <v>5.5</v>
      </c>
      <c r="AK11">
        <v>7</v>
      </c>
      <c r="AL11">
        <v>5</v>
      </c>
      <c r="AM11">
        <v>4.5</v>
      </c>
      <c r="AN11">
        <v>4.5</v>
      </c>
      <c r="AO11">
        <v>5</v>
      </c>
      <c r="AP11">
        <v>5</v>
      </c>
      <c r="AS11">
        <f t="shared" si="0"/>
        <v>29</v>
      </c>
      <c r="AT11" s="18">
        <f t="shared" si="1"/>
        <v>5.7068965517241379</v>
      </c>
      <c r="AU11">
        <f t="shared" si="2"/>
        <v>1.1141720290623103</v>
      </c>
      <c r="AV11">
        <v>1</v>
      </c>
      <c r="AX11">
        <f t="shared" si="3"/>
        <v>6.166666666666667</v>
      </c>
    </row>
    <row r="12" spans="1:50" x14ac:dyDescent="0.3">
      <c r="A12" t="s">
        <v>6</v>
      </c>
      <c r="B12">
        <v>7.5</v>
      </c>
      <c r="C12">
        <v>7</v>
      </c>
      <c r="D12">
        <v>7</v>
      </c>
      <c r="E12">
        <v>7.5</v>
      </c>
      <c r="F12">
        <v>6</v>
      </c>
      <c r="G12">
        <v>6</v>
      </c>
      <c r="H12" t="s">
        <v>26</v>
      </c>
      <c r="I12">
        <v>7.5</v>
      </c>
      <c r="J12" t="s">
        <v>26</v>
      </c>
      <c r="K12">
        <v>7.5</v>
      </c>
      <c r="L12" t="s">
        <v>26</v>
      </c>
      <c r="M12" t="s">
        <v>26</v>
      </c>
      <c r="N12">
        <v>6</v>
      </c>
      <c r="O12">
        <v>7</v>
      </c>
      <c r="P12">
        <v>6</v>
      </c>
      <c r="Q12" t="s">
        <v>26</v>
      </c>
      <c r="R12" t="s">
        <v>26</v>
      </c>
      <c r="S12">
        <v>6</v>
      </c>
      <c r="T12">
        <v>7</v>
      </c>
      <c r="U12">
        <v>7</v>
      </c>
      <c r="V12" t="s">
        <v>26</v>
      </c>
      <c r="W12">
        <v>6</v>
      </c>
      <c r="X12">
        <v>6</v>
      </c>
      <c r="Y12" t="s">
        <v>26</v>
      </c>
      <c r="Z12" t="s">
        <v>26</v>
      </c>
      <c r="AA12">
        <v>6</v>
      </c>
      <c r="AB12" t="s">
        <v>26</v>
      </c>
      <c r="AC12" t="s">
        <v>26</v>
      </c>
      <c r="AD12" t="s">
        <v>26</v>
      </c>
      <c r="AE12">
        <v>6</v>
      </c>
      <c r="AF12">
        <v>6.5</v>
      </c>
      <c r="AG12">
        <v>7</v>
      </c>
      <c r="AH12">
        <v>5.5</v>
      </c>
      <c r="AJ12">
        <v>5.5</v>
      </c>
      <c r="AK12">
        <v>5</v>
      </c>
      <c r="AL12">
        <v>4.5</v>
      </c>
      <c r="AM12">
        <v>5.5</v>
      </c>
      <c r="AN12">
        <v>6.5</v>
      </c>
      <c r="AO12">
        <v>6</v>
      </c>
      <c r="AP12">
        <v>5</v>
      </c>
      <c r="AS12">
        <f t="shared" si="0"/>
        <v>28</v>
      </c>
      <c r="AT12" s="18">
        <f t="shared" si="1"/>
        <v>6.2857142857142856</v>
      </c>
      <c r="AU12">
        <f t="shared" si="2"/>
        <v>0.82134230050763668</v>
      </c>
      <c r="AV12">
        <v>1</v>
      </c>
      <c r="AX12">
        <f t="shared" si="3"/>
        <v>5.25</v>
      </c>
    </row>
    <row r="13" spans="1:50" x14ac:dyDescent="0.3">
      <c r="A13" t="s">
        <v>16</v>
      </c>
      <c r="B13">
        <v>7.5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H13" t="s">
        <v>26</v>
      </c>
      <c r="I13" t="s">
        <v>26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t="s">
        <v>26</v>
      </c>
      <c r="R13" t="s">
        <v>26</v>
      </c>
      <c r="S13" t="s">
        <v>26</v>
      </c>
      <c r="T13" t="s">
        <v>26</v>
      </c>
      <c r="U13" t="s">
        <v>26</v>
      </c>
      <c r="V13">
        <v>7</v>
      </c>
      <c r="W13">
        <v>7</v>
      </c>
      <c r="X13">
        <v>6</v>
      </c>
      <c r="Y13">
        <v>7</v>
      </c>
      <c r="Z13">
        <v>7.5</v>
      </c>
      <c r="AA13">
        <v>7</v>
      </c>
      <c r="AB13">
        <v>7</v>
      </c>
      <c r="AC13">
        <v>7.5</v>
      </c>
      <c r="AD13">
        <v>7</v>
      </c>
      <c r="AE13">
        <v>6</v>
      </c>
      <c r="AF13">
        <v>6.5</v>
      </c>
      <c r="AH13">
        <v>6.5</v>
      </c>
      <c r="AI13">
        <v>6.5</v>
      </c>
      <c r="AJ13">
        <v>5.5</v>
      </c>
      <c r="AK13">
        <v>5.5</v>
      </c>
      <c r="AL13">
        <v>6</v>
      </c>
      <c r="AM13">
        <v>5</v>
      </c>
      <c r="AN13">
        <v>5</v>
      </c>
      <c r="AO13">
        <v>5</v>
      </c>
      <c r="AP13">
        <v>5.5</v>
      </c>
      <c r="AS13">
        <f t="shared" si="0"/>
        <v>21</v>
      </c>
      <c r="AT13" s="18">
        <f t="shared" si="1"/>
        <v>6.3571428571428568</v>
      </c>
      <c r="AU13">
        <f t="shared" si="2"/>
        <v>0.85356395693083698</v>
      </c>
      <c r="AV13">
        <v>1</v>
      </c>
      <c r="AX13">
        <f t="shared" si="3"/>
        <v>5.833333333333333</v>
      </c>
    </row>
    <row r="14" spans="1:50" x14ac:dyDescent="0.3">
      <c r="A14" t="s">
        <v>56</v>
      </c>
      <c r="B14" t="s">
        <v>26</v>
      </c>
      <c r="C14" t="s">
        <v>26</v>
      </c>
      <c r="D14" t="s">
        <v>26</v>
      </c>
      <c r="E14" t="s">
        <v>26</v>
      </c>
      <c r="F14" t="s">
        <v>26</v>
      </c>
      <c r="G14" t="s">
        <v>26</v>
      </c>
      <c r="H14" t="s">
        <v>26</v>
      </c>
      <c r="I14" t="s">
        <v>26</v>
      </c>
      <c r="J14" t="s">
        <v>26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>
        <v>5.5</v>
      </c>
      <c r="R14" t="s">
        <v>26</v>
      </c>
      <c r="S14">
        <v>7</v>
      </c>
      <c r="T14" t="s">
        <v>26</v>
      </c>
      <c r="U14" t="s">
        <v>26</v>
      </c>
      <c r="V14">
        <v>7</v>
      </c>
      <c r="W14" t="s">
        <v>26</v>
      </c>
      <c r="X14">
        <v>6</v>
      </c>
      <c r="Y14">
        <v>7</v>
      </c>
      <c r="Z14">
        <v>7</v>
      </c>
      <c r="AA14" t="s">
        <v>26</v>
      </c>
      <c r="AB14">
        <v>7</v>
      </c>
      <c r="AC14">
        <v>4.5</v>
      </c>
      <c r="AD14">
        <v>7</v>
      </c>
      <c r="AE14">
        <v>6</v>
      </c>
      <c r="AF14">
        <v>5</v>
      </c>
      <c r="AG14">
        <v>6.5</v>
      </c>
      <c r="AH14">
        <v>6.5</v>
      </c>
      <c r="AI14">
        <v>6.5</v>
      </c>
      <c r="AJ14">
        <v>5</v>
      </c>
      <c r="AK14">
        <v>5</v>
      </c>
      <c r="AL14">
        <v>6</v>
      </c>
      <c r="AM14">
        <v>5</v>
      </c>
      <c r="AO14">
        <v>5</v>
      </c>
      <c r="AP14">
        <v>5.5</v>
      </c>
      <c r="AS14">
        <f t="shared" si="0"/>
        <v>20</v>
      </c>
      <c r="AT14" s="18">
        <f t="shared" si="1"/>
        <v>6</v>
      </c>
      <c r="AU14">
        <f t="shared" si="2"/>
        <v>0.87358908803672808</v>
      </c>
      <c r="AV14">
        <v>1</v>
      </c>
      <c r="AX14">
        <f t="shared" si="3"/>
        <v>5.5</v>
      </c>
    </row>
    <row r="15" spans="1:50" x14ac:dyDescent="0.3">
      <c r="A15" t="s">
        <v>8</v>
      </c>
      <c r="B15">
        <v>6</v>
      </c>
      <c r="C15" t="s">
        <v>26</v>
      </c>
      <c r="D15">
        <v>4</v>
      </c>
      <c r="E15" t="s">
        <v>26</v>
      </c>
      <c r="F15" t="s">
        <v>26</v>
      </c>
      <c r="G15">
        <v>5.5</v>
      </c>
      <c r="H15">
        <v>4</v>
      </c>
      <c r="I15">
        <v>4.5</v>
      </c>
      <c r="J15">
        <v>7</v>
      </c>
      <c r="K15">
        <v>7</v>
      </c>
      <c r="L15" t="s">
        <v>26</v>
      </c>
      <c r="M15" t="s">
        <v>26</v>
      </c>
      <c r="N15" t="s">
        <v>26</v>
      </c>
      <c r="O15">
        <v>5.5</v>
      </c>
      <c r="P15" t="s">
        <v>26</v>
      </c>
      <c r="Q15" t="s">
        <v>26</v>
      </c>
      <c r="R15" t="s">
        <v>26</v>
      </c>
      <c r="S15" t="s">
        <v>26</v>
      </c>
      <c r="T15" t="s">
        <v>26</v>
      </c>
      <c r="U15">
        <v>6</v>
      </c>
      <c r="V15" t="s">
        <v>26</v>
      </c>
      <c r="W15" t="s">
        <v>26</v>
      </c>
      <c r="X15" t="s">
        <v>26</v>
      </c>
      <c r="Y15" t="s">
        <v>26</v>
      </c>
      <c r="Z15" t="s">
        <v>26</v>
      </c>
      <c r="AA15">
        <v>7</v>
      </c>
      <c r="AB15" t="s">
        <v>26</v>
      </c>
      <c r="AC15">
        <v>7</v>
      </c>
      <c r="AD15" t="s">
        <v>26</v>
      </c>
      <c r="AI15">
        <v>5</v>
      </c>
      <c r="AJ15">
        <v>5</v>
      </c>
      <c r="AN15">
        <v>5</v>
      </c>
      <c r="AP15">
        <v>5.5</v>
      </c>
      <c r="AS15">
        <f t="shared" si="0"/>
        <v>15</v>
      </c>
      <c r="AT15" s="18">
        <f t="shared" si="1"/>
        <v>5.6</v>
      </c>
      <c r="AU15">
        <f t="shared" si="2"/>
        <v>1.0555973258234959</v>
      </c>
      <c r="AV15">
        <v>1</v>
      </c>
      <c r="AX15">
        <f t="shared" si="3"/>
        <v>5</v>
      </c>
    </row>
    <row r="16" spans="1:50" x14ac:dyDescent="0.3">
      <c r="A16" t="s">
        <v>84</v>
      </c>
      <c r="B16" t="s">
        <v>26</v>
      </c>
      <c r="C16" t="s">
        <v>26</v>
      </c>
      <c r="D16" t="s">
        <v>26</v>
      </c>
      <c r="E16" t="s">
        <v>26</v>
      </c>
      <c r="F16" t="s">
        <v>26</v>
      </c>
      <c r="G16" t="s">
        <v>26</v>
      </c>
      <c r="H16" t="s">
        <v>26</v>
      </c>
      <c r="I16" t="s">
        <v>26</v>
      </c>
      <c r="J16" t="s">
        <v>26</v>
      </c>
      <c r="K16" t="s">
        <v>26</v>
      </c>
      <c r="L16" t="s">
        <v>26</v>
      </c>
      <c r="M16" t="s">
        <v>26</v>
      </c>
      <c r="N16" t="s">
        <v>26</v>
      </c>
      <c r="O16" t="s">
        <v>26</v>
      </c>
      <c r="P16" t="s">
        <v>26</v>
      </c>
      <c r="Q16" t="s">
        <v>26</v>
      </c>
      <c r="R16" t="s">
        <v>26</v>
      </c>
      <c r="S16" t="s">
        <v>26</v>
      </c>
      <c r="T16" t="s">
        <v>26</v>
      </c>
      <c r="U16" t="s">
        <v>26</v>
      </c>
      <c r="V16" t="s">
        <v>26</v>
      </c>
      <c r="W16" t="s">
        <v>26</v>
      </c>
      <c r="X16" t="s">
        <v>26</v>
      </c>
      <c r="Y16" t="s">
        <v>26</v>
      </c>
      <c r="Z16" t="s">
        <v>26</v>
      </c>
      <c r="AA16" t="s">
        <v>26</v>
      </c>
      <c r="AB16">
        <v>4.5</v>
      </c>
      <c r="AC16">
        <v>6</v>
      </c>
      <c r="AD16" t="s">
        <v>26</v>
      </c>
      <c r="AE16">
        <v>6.5</v>
      </c>
      <c r="AF16">
        <v>6</v>
      </c>
      <c r="AG16">
        <v>6.5</v>
      </c>
      <c r="AH16">
        <v>5</v>
      </c>
      <c r="AI16">
        <v>5.5</v>
      </c>
      <c r="AL16">
        <v>5</v>
      </c>
      <c r="AO16">
        <v>5.5</v>
      </c>
      <c r="AP16">
        <v>6</v>
      </c>
      <c r="AS16">
        <f t="shared" si="0"/>
        <v>10</v>
      </c>
      <c r="AT16" s="18">
        <f t="shared" si="1"/>
        <v>5.65</v>
      </c>
      <c r="AU16">
        <f t="shared" si="2"/>
        <v>0.66874675492462743</v>
      </c>
      <c r="AV16">
        <v>1</v>
      </c>
      <c r="AX16">
        <f t="shared" si="3"/>
        <v>5.5</v>
      </c>
    </row>
    <row r="17" spans="1:50" x14ac:dyDescent="0.3">
      <c r="A17" t="s">
        <v>5</v>
      </c>
      <c r="B17">
        <v>10</v>
      </c>
      <c r="C17">
        <v>8.5</v>
      </c>
      <c r="D17">
        <v>8.5</v>
      </c>
      <c r="E17">
        <v>7.5</v>
      </c>
      <c r="F17">
        <v>7</v>
      </c>
      <c r="G17">
        <v>7.5</v>
      </c>
      <c r="H17">
        <v>7</v>
      </c>
      <c r="I17" t="s">
        <v>26</v>
      </c>
      <c r="J17">
        <v>8.5</v>
      </c>
      <c r="K17">
        <v>7.5</v>
      </c>
      <c r="L17">
        <v>8.5</v>
      </c>
      <c r="M17">
        <v>7</v>
      </c>
      <c r="N17">
        <v>7.5</v>
      </c>
      <c r="O17">
        <v>7.5</v>
      </c>
      <c r="P17">
        <v>7</v>
      </c>
      <c r="Q17">
        <v>7</v>
      </c>
      <c r="R17" t="s">
        <v>26</v>
      </c>
      <c r="S17" t="s">
        <v>26</v>
      </c>
      <c r="T17" t="s">
        <v>26</v>
      </c>
      <c r="U17">
        <v>7</v>
      </c>
      <c r="V17">
        <v>6</v>
      </c>
      <c r="W17">
        <v>7.5</v>
      </c>
      <c r="X17">
        <v>7</v>
      </c>
      <c r="Y17">
        <v>7</v>
      </c>
      <c r="Z17">
        <v>7</v>
      </c>
      <c r="AA17">
        <v>7</v>
      </c>
      <c r="AB17" t="s">
        <v>26</v>
      </c>
      <c r="AC17" t="s">
        <v>26</v>
      </c>
      <c r="AD17" t="s">
        <v>26</v>
      </c>
      <c r="AF17">
        <v>6.5</v>
      </c>
      <c r="AG17">
        <v>10</v>
      </c>
      <c r="AI17">
        <v>6.5</v>
      </c>
      <c r="AJ17">
        <v>5.5</v>
      </c>
      <c r="AK17">
        <v>6.5</v>
      </c>
      <c r="AL17">
        <v>6</v>
      </c>
      <c r="AO17">
        <v>6</v>
      </c>
      <c r="AP17">
        <v>5</v>
      </c>
      <c r="AS17">
        <f t="shared" si="0"/>
        <v>30</v>
      </c>
      <c r="AT17" s="18">
        <f t="shared" si="1"/>
        <v>7.2333333333333334</v>
      </c>
      <c r="AU17">
        <f t="shared" si="2"/>
        <v>1.1275035999126957</v>
      </c>
      <c r="AV17">
        <v>1</v>
      </c>
      <c r="AX17">
        <f t="shared" si="3"/>
        <v>6.166666666666667</v>
      </c>
    </row>
    <row r="18" spans="1:50" x14ac:dyDescent="0.3">
      <c r="A18" t="s">
        <v>44</v>
      </c>
      <c r="B18" t="s">
        <v>26</v>
      </c>
      <c r="C18" t="s">
        <v>26</v>
      </c>
      <c r="D18" t="s">
        <v>26</v>
      </c>
      <c r="E18" t="s">
        <v>26</v>
      </c>
      <c r="F18">
        <v>5.5</v>
      </c>
      <c r="G18">
        <v>4.5</v>
      </c>
      <c r="H18">
        <v>6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  <c r="Q18">
        <v>6</v>
      </c>
      <c r="R18" t="s">
        <v>26</v>
      </c>
      <c r="S18">
        <v>6</v>
      </c>
      <c r="T18">
        <v>6</v>
      </c>
      <c r="U18" t="s">
        <v>26</v>
      </c>
      <c r="V18" t="s">
        <v>26</v>
      </c>
      <c r="W18" t="s">
        <v>26</v>
      </c>
      <c r="X18" t="s">
        <v>26</v>
      </c>
      <c r="Y18" t="s">
        <v>26</v>
      </c>
      <c r="Z18" t="s">
        <v>26</v>
      </c>
      <c r="AA18" t="s">
        <v>26</v>
      </c>
      <c r="AB18" t="s">
        <v>26</v>
      </c>
      <c r="AC18" t="s">
        <v>26</v>
      </c>
      <c r="AD18" t="s">
        <v>26</v>
      </c>
      <c r="AG18">
        <v>6.5</v>
      </c>
      <c r="AI18">
        <v>4</v>
      </c>
      <c r="AJ18">
        <v>3.5</v>
      </c>
      <c r="AK18">
        <v>3</v>
      </c>
      <c r="AL18">
        <v>5</v>
      </c>
      <c r="AN18">
        <v>5</v>
      </c>
      <c r="AO18">
        <v>5</v>
      </c>
      <c r="AS18">
        <f t="shared" si="0"/>
        <v>13</v>
      </c>
      <c r="AT18" s="18">
        <f t="shared" si="1"/>
        <v>5.0769230769230766</v>
      </c>
      <c r="AU18">
        <f t="shared" si="2"/>
        <v>1.0771519903228184</v>
      </c>
      <c r="AV18">
        <v>1</v>
      </c>
      <c r="AX18">
        <f t="shared" si="3"/>
        <v>3.5</v>
      </c>
    </row>
    <row r="19" spans="1:50" x14ac:dyDescent="0.3">
      <c r="A19" t="s">
        <v>19</v>
      </c>
      <c r="B19">
        <v>10</v>
      </c>
      <c r="C19" t="s">
        <v>26</v>
      </c>
      <c r="D19">
        <v>7</v>
      </c>
      <c r="E19">
        <v>7</v>
      </c>
      <c r="F19">
        <v>6</v>
      </c>
      <c r="G19" t="s">
        <v>26</v>
      </c>
      <c r="H19" t="s">
        <v>26</v>
      </c>
      <c r="I19" t="s">
        <v>26</v>
      </c>
      <c r="J19" t="s">
        <v>26</v>
      </c>
      <c r="K19" t="s">
        <v>26</v>
      </c>
      <c r="L19" t="s">
        <v>26</v>
      </c>
      <c r="M19">
        <v>6</v>
      </c>
      <c r="N19">
        <v>6</v>
      </c>
      <c r="O19">
        <v>6</v>
      </c>
      <c r="P19">
        <v>6</v>
      </c>
      <c r="Q19">
        <v>7</v>
      </c>
      <c r="R19" t="s">
        <v>26</v>
      </c>
      <c r="S19" t="s">
        <v>26</v>
      </c>
      <c r="T19">
        <v>6</v>
      </c>
      <c r="U19">
        <v>6</v>
      </c>
      <c r="V19">
        <v>7</v>
      </c>
      <c r="W19">
        <v>6</v>
      </c>
      <c r="X19" t="s">
        <v>26</v>
      </c>
      <c r="Y19">
        <v>8.5</v>
      </c>
      <c r="Z19">
        <v>6</v>
      </c>
      <c r="AA19">
        <v>6</v>
      </c>
      <c r="AB19">
        <v>5.5</v>
      </c>
      <c r="AC19" t="s">
        <v>26</v>
      </c>
      <c r="AD19" t="s">
        <v>26</v>
      </c>
      <c r="AE19">
        <v>6</v>
      </c>
      <c r="AF19">
        <v>6.5</v>
      </c>
      <c r="AG19">
        <v>6.5</v>
      </c>
      <c r="AL19">
        <v>4.5</v>
      </c>
      <c r="AM19">
        <v>5.5</v>
      </c>
      <c r="AS19">
        <f t="shared" si="0"/>
        <v>22</v>
      </c>
      <c r="AT19" s="18">
        <f t="shared" si="1"/>
        <v>6.4090909090909092</v>
      </c>
      <c r="AU19">
        <f t="shared" si="2"/>
        <v>1.1087999050492527</v>
      </c>
      <c r="AV19">
        <v>0.5</v>
      </c>
      <c r="AX19" t="e">
        <f t="shared" si="3"/>
        <v>#DIV/0!</v>
      </c>
    </row>
    <row r="20" spans="1:50" x14ac:dyDescent="0.3">
      <c r="A20" t="s">
        <v>46</v>
      </c>
      <c r="B20" t="s">
        <v>26</v>
      </c>
      <c r="C20" t="s">
        <v>26</v>
      </c>
      <c r="D20" t="s">
        <v>26</v>
      </c>
      <c r="E20" t="s">
        <v>26</v>
      </c>
      <c r="F20" t="s">
        <v>26</v>
      </c>
      <c r="G20" t="s">
        <v>26</v>
      </c>
      <c r="H20">
        <v>6</v>
      </c>
      <c r="I20">
        <v>5.5</v>
      </c>
      <c r="J20">
        <v>5.5</v>
      </c>
      <c r="K20">
        <v>4</v>
      </c>
      <c r="L20" t="s">
        <v>26</v>
      </c>
      <c r="M20">
        <v>4</v>
      </c>
      <c r="N20">
        <v>4.5</v>
      </c>
      <c r="O20">
        <v>7.5</v>
      </c>
      <c r="P20">
        <v>7</v>
      </c>
      <c r="Q20">
        <v>4.5</v>
      </c>
      <c r="R20" t="s">
        <v>26</v>
      </c>
      <c r="S20" t="s">
        <v>26</v>
      </c>
      <c r="T20" t="s">
        <v>26</v>
      </c>
      <c r="U20">
        <v>5.5</v>
      </c>
      <c r="V20" t="s">
        <v>26</v>
      </c>
      <c r="W20" t="s">
        <v>26</v>
      </c>
      <c r="X20" t="s">
        <v>26</v>
      </c>
      <c r="Y20" t="s">
        <v>26</v>
      </c>
      <c r="Z20" t="s">
        <v>26</v>
      </c>
      <c r="AA20" t="s">
        <v>26</v>
      </c>
      <c r="AB20" t="s">
        <v>26</v>
      </c>
      <c r="AC20" t="s">
        <v>26</v>
      </c>
      <c r="AD20" t="s">
        <v>26</v>
      </c>
      <c r="AH20">
        <v>5</v>
      </c>
      <c r="AI20">
        <v>5.5</v>
      </c>
      <c r="AJ20">
        <v>3.5</v>
      </c>
      <c r="AS20">
        <f t="shared" si="0"/>
        <v>13</v>
      </c>
      <c r="AT20" s="18">
        <f t="shared" si="1"/>
        <v>5.2307692307692308</v>
      </c>
      <c r="AU20">
        <f t="shared" si="2"/>
        <v>1.1657505560686472</v>
      </c>
      <c r="AV20">
        <v>0.5</v>
      </c>
      <c r="AX20">
        <f t="shared" si="3"/>
        <v>4.5</v>
      </c>
    </row>
    <row r="21" spans="1:50" x14ac:dyDescent="0.3">
      <c r="A21" t="s">
        <v>15</v>
      </c>
      <c r="B21">
        <v>7</v>
      </c>
      <c r="C21">
        <v>5.5</v>
      </c>
      <c r="D21" t="s">
        <v>26</v>
      </c>
      <c r="E21" t="s">
        <v>26</v>
      </c>
      <c r="F21" t="s">
        <v>26</v>
      </c>
      <c r="G21">
        <v>6</v>
      </c>
      <c r="H21">
        <v>4.5</v>
      </c>
      <c r="I21" t="s">
        <v>26</v>
      </c>
      <c r="J21" t="s">
        <v>26</v>
      </c>
      <c r="K21" t="s">
        <v>26</v>
      </c>
      <c r="L21" t="s">
        <v>26</v>
      </c>
      <c r="M21" t="s">
        <v>26</v>
      </c>
      <c r="N21" t="s">
        <v>26</v>
      </c>
      <c r="O21" t="s">
        <v>26</v>
      </c>
      <c r="P21">
        <v>6</v>
      </c>
      <c r="Q21">
        <v>5.5</v>
      </c>
      <c r="R21">
        <v>7</v>
      </c>
      <c r="S21">
        <v>6</v>
      </c>
      <c r="T21">
        <v>6</v>
      </c>
      <c r="U21">
        <v>7</v>
      </c>
      <c r="V21">
        <v>5.5</v>
      </c>
      <c r="W21">
        <v>6</v>
      </c>
      <c r="X21">
        <v>5.5</v>
      </c>
      <c r="Y21">
        <v>7</v>
      </c>
      <c r="Z21" t="s">
        <v>26</v>
      </c>
      <c r="AA21">
        <v>7</v>
      </c>
      <c r="AB21">
        <v>6</v>
      </c>
      <c r="AC21" t="s">
        <v>26</v>
      </c>
      <c r="AD21">
        <v>6</v>
      </c>
      <c r="AS21">
        <f t="shared" si="0"/>
        <v>17</v>
      </c>
      <c r="AT21" s="18">
        <f t="shared" si="1"/>
        <v>6.0882352941176467</v>
      </c>
      <c r="AU21">
        <f t="shared" si="2"/>
        <v>0.71228711990072591</v>
      </c>
      <c r="AV21">
        <v>0</v>
      </c>
      <c r="AX21" t="e">
        <f t="shared" si="3"/>
        <v>#DIV/0!</v>
      </c>
    </row>
    <row r="22" spans="1:50" x14ac:dyDescent="0.3">
      <c r="A22" t="s">
        <v>55</v>
      </c>
      <c r="B22" t="s">
        <v>26</v>
      </c>
      <c r="C22" t="s">
        <v>26</v>
      </c>
      <c r="D22" t="s">
        <v>26</v>
      </c>
      <c r="E22" t="s">
        <v>26</v>
      </c>
      <c r="F22" t="s">
        <v>26</v>
      </c>
      <c r="G22" t="s">
        <v>26</v>
      </c>
      <c r="H22" t="s">
        <v>26</v>
      </c>
      <c r="I22" t="s">
        <v>26</v>
      </c>
      <c r="J22" t="s">
        <v>26</v>
      </c>
      <c r="K22" t="s">
        <v>26</v>
      </c>
      <c r="L22" t="s">
        <v>26</v>
      </c>
      <c r="M22" t="s">
        <v>26</v>
      </c>
      <c r="N22" t="s">
        <v>26</v>
      </c>
      <c r="O22">
        <v>6</v>
      </c>
      <c r="P22" t="s">
        <v>26</v>
      </c>
      <c r="Q22">
        <v>4.5</v>
      </c>
      <c r="R22" t="s">
        <v>26</v>
      </c>
      <c r="S22" t="s">
        <v>26</v>
      </c>
      <c r="T22">
        <v>7</v>
      </c>
      <c r="U22">
        <v>7</v>
      </c>
      <c r="V22">
        <v>6</v>
      </c>
      <c r="W22">
        <v>6</v>
      </c>
      <c r="X22">
        <v>6</v>
      </c>
      <c r="Y22">
        <v>7.5</v>
      </c>
      <c r="Z22">
        <v>6</v>
      </c>
      <c r="AA22">
        <v>6</v>
      </c>
      <c r="AB22" t="s">
        <v>26</v>
      </c>
      <c r="AC22">
        <v>6</v>
      </c>
      <c r="AD22">
        <v>7</v>
      </c>
      <c r="AF22">
        <v>7</v>
      </c>
      <c r="AG22">
        <v>7</v>
      </c>
      <c r="AS22">
        <f t="shared" si="0"/>
        <v>14</v>
      </c>
      <c r="AT22" s="18">
        <f t="shared" si="1"/>
        <v>6.3571428571428568</v>
      </c>
      <c r="AU22">
        <f t="shared" si="2"/>
        <v>0.77032888651964082</v>
      </c>
      <c r="AV22">
        <v>0</v>
      </c>
      <c r="AX22" t="e">
        <f t="shared" si="3"/>
        <v>#DIV/0!</v>
      </c>
    </row>
    <row r="23" spans="1:50" x14ac:dyDescent="0.3">
      <c r="A23" t="s">
        <v>14</v>
      </c>
      <c r="B23">
        <v>7</v>
      </c>
      <c r="C23" t="s">
        <v>26</v>
      </c>
      <c r="D23">
        <v>7.5</v>
      </c>
      <c r="E23" t="s">
        <v>26</v>
      </c>
      <c r="F23">
        <v>6</v>
      </c>
      <c r="G23">
        <v>7</v>
      </c>
      <c r="H23">
        <v>4.5</v>
      </c>
      <c r="I23">
        <v>5.5</v>
      </c>
      <c r="J23" t="s">
        <v>26</v>
      </c>
      <c r="K23">
        <v>6</v>
      </c>
      <c r="L23">
        <v>6</v>
      </c>
      <c r="M23">
        <v>6</v>
      </c>
      <c r="N23" t="s">
        <v>26</v>
      </c>
      <c r="O23">
        <v>6</v>
      </c>
      <c r="P23">
        <v>5.5</v>
      </c>
      <c r="Q23">
        <v>5.5</v>
      </c>
      <c r="R23">
        <v>6</v>
      </c>
      <c r="S23">
        <v>4.5</v>
      </c>
      <c r="T23">
        <v>7</v>
      </c>
      <c r="U23" t="s">
        <v>26</v>
      </c>
      <c r="V23">
        <v>6</v>
      </c>
      <c r="W23" t="s">
        <v>26</v>
      </c>
      <c r="X23">
        <v>7</v>
      </c>
      <c r="Y23">
        <v>6</v>
      </c>
      <c r="Z23" t="s">
        <v>26</v>
      </c>
      <c r="AA23">
        <v>6</v>
      </c>
      <c r="AB23">
        <v>5.5</v>
      </c>
      <c r="AC23">
        <v>6</v>
      </c>
      <c r="AD23">
        <v>5.5</v>
      </c>
      <c r="AI23">
        <v>5</v>
      </c>
      <c r="AL23">
        <v>5.5</v>
      </c>
      <c r="AM23">
        <v>5</v>
      </c>
      <c r="AN23">
        <v>5</v>
      </c>
      <c r="AO23">
        <v>5</v>
      </c>
      <c r="AP23">
        <v>5</v>
      </c>
      <c r="AS23">
        <f t="shared" si="0"/>
        <v>28</v>
      </c>
      <c r="AT23" s="18">
        <f t="shared" si="1"/>
        <v>5.8035714285714288</v>
      </c>
      <c r="AU23">
        <f t="shared" si="2"/>
        <v>0.77387057146247817</v>
      </c>
      <c r="AV23">
        <v>0</v>
      </c>
      <c r="AX23">
        <f t="shared" si="3"/>
        <v>5</v>
      </c>
    </row>
    <row r="24" spans="1:50" x14ac:dyDescent="0.3">
      <c r="A24" t="s">
        <v>3</v>
      </c>
      <c r="B24">
        <v>7.5</v>
      </c>
      <c r="C24">
        <v>6</v>
      </c>
      <c r="D24">
        <v>7.5</v>
      </c>
      <c r="E24">
        <v>4</v>
      </c>
      <c r="F24">
        <v>6</v>
      </c>
      <c r="G24">
        <v>5.5</v>
      </c>
      <c r="H24">
        <v>4.5</v>
      </c>
      <c r="I24">
        <v>5.5</v>
      </c>
      <c r="J24">
        <v>5.5</v>
      </c>
      <c r="K24" t="s">
        <v>26</v>
      </c>
      <c r="L24" t="s">
        <v>26</v>
      </c>
      <c r="M24" t="s">
        <v>26</v>
      </c>
      <c r="N24" t="s">
        <v>26</v>
      </c>
      <c r="O24">
        <v>7</v>
      </c>
      <c r="P24">
        <v>6</v>
      </c>
      <c r="Q24">
        <v>6</v>
      </c>
      <c r="R24">
        <v>7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>
        <v>6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E24">
        <v>6.5</v>
      </c>
      <c r="AI24">
        <v>5</v>
      </c>
      <c r="AL24">
        <v>5.5</v>
      </c>
      <c r="AS24">
        <f t="shared" si="0"/>
        <v>17</v>
      </c>
      <c r="AT24" s="18">
        <f t="shared" si="1"/>
        <v>5.9411764705882355</v>
      </c>
      <c r="AU24">
        <f t="shared" si="2"/>
        <v>0.96634545034980535</v>
      </c>
      <c r="AV24">
        <v>0</v>
      </c>
      <c r="AX24">
        <f t="shared" si="3"/>
        <v>5</v>
      </c>
    </row>
    <row r="25" spans="1:50" x14ac:dyDescent="0.3">
      <c r="A25" t="s">
        <v>7</v>
      </c>
      <c r="B25">
        <v>6</v>
      </c>
      <c r="C25">
        <v>1.5</v>
      </c>
      <c r="D25">
        <v>4.5</v>
      </c>
      <c r="E25">
        <v>4</v>
      </c>
      <c r="F25">
        <v>7.5</v>
      </c>
      <c r="G25">
        <v>5.5</v>
      </c>
      <c r="H25">
        <v>6</v>
      </c>
      <c r="I25">
        <v>4.5</v>
      </c>
      <c r="J25">
        <v>3</v>
      </c>
      <c r="K25">
        <v>5.5</v>
      </c>
      <c r="L25">
        <v>2.5</v>
      </c>
      <c r="M25">
        <v>1.5</v>
      </c>
      <c r="N25" t="s">
        <v>26</v>
      </c>
      <c r="O25" t="s">
        <v>26</v>
      </c>
      <c r="P25" t="s">
        <v>26</v>
      </c>
      <c r="Q25" t="s">
        <v>26</v>
      </c>
      <c r="R25" t="s">
        <v>26</v>
      </c>
      <c r="S25" t="s">
        <v>26</v>
      </c>
      <c r="T25" t="s">
        <v>26</v>
      </c>
      <c r="U25" t="s">
        <v>26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  <c r="AB25" t="s">
        <v>26</v>
      </c>
      <c r="AC25" t="s">
        <v>26</v>
      </c>
      <c r="AD25">
        <v>6</v>
      </c>
      <c r="AS25">
        <f t="shared" si="0"/>
        <v>13</v>
      </c>
      <c r="AT25" s="18">
        <f t="shared" si="1"/>
        <v>4.4615384615384617</v>
      </c>
      <c r="AU25">
        <f t="shared" si="2"/>
        <v>1.875961292039569</v>
      </c>
      <c r="AV25">
        <v>0</v>
      </c>
      <c r="AX25" t="e">
        <f t="shared" si="3"/>
        <v>#DIV/0!</v>
      </c>
    </row>
    <row r="26" spans="1:50" x14ac:dyDescent="0.3">
      <c r="A26" t="s">
        <v>12</v>
      </c>
      <c r="B26">
        <v>8.5</v>
      </c>
      <c r="C26" t="s">
        <v>26</v>
      </c>
      <c r="D26">
        <v>7.5</v>
      </c>
      <c r="E26">
        <v>7.5</v>
      </c>
      <c r="F26" t="s">
        <v>26</v>
      </c>
      <c r="G26" t="s">
        <v>26</v>
      </c>
      <c r="H26">
        <v>6</v>
      </c>
      <c r="I26">
        <v>7.5</v>
      </c>
      <c r="J26" t="s">
        <v>26</v>
      </c>
      <c r="K26">
        <v>6</v>
      </c>
      <c r="L26">
        <v>7.5</v>
      </c>
      <c r="M26">
        <v>7</v>
      </c>
      <c r="N26">
        <v>6</v>
      </c>
      <c r="O26" t="s">
        <v>26</v>
      </c>
      <c r="P26" t="s">
        <v>26</v>
      </c>
      <c r="Q26" t="s">
        <v>26</v>
      </c>
      <c r="R26">
        <v>9</v>
      </c>
      <c r="S26" t="s">
        <v>26</v>
      </c>
      <c r="T26" t="s">
        <v>26</v>
      </c>
      <c r="U26" t="s">
        <v>26</v>
      </c>
      <c r="V26" t="s">
        <v>26</v>
      </c>
      <c r="W26" t="s">
        <v>26</v>
      </c>
      <c r="X26" t="s">
        <v>26</v>
      </c>
      <c r="Y26" t="s">
        <v>26</v>
      </c>
      <c r="Z26" t="s">
        <v>26</v>
      </c>
      <c r="AA26" t="s">
        <v>26</v>
      </c>
      <c r="AB26" t="s">
        <v>26</v>
      </c>
      <c r="AC26" t="s">
        <v>26</v>
      </c>
      <c r="AD26" t="s">
        <v>26</v>
      </c>
      <c r="AG26">
        <v>6.5</v>
      </c>
      <c r="AN26">
        <v>6</v>
      </c>
      <c r="AS26">
        <f t="shared" si="0"/>
        <v>12</v>
      </c>
      <c r="AT26" s="18">
        <f t="shared" si="1"/>
        <v>7.083333333333333</v>
      </c>
      <c r="AU26">
        <f t="shared" si="2"/>
        <v>1.0187633620614673</v>
      </c>
      <c r="AV26">
        <v>0</v>
      </c>
      <c r="AX26" t="e">
        <f t="shared" si="3"/>
        <v>#DIV/0!</v>
      </c>
    </row>
    <row r="27" spans="1:50" x14ac:dyDescent="0.3">
      <c r="A27" t="s">
        <v>45</v>
      </c>
      <c r="B27" t="s">
        <v>26</v>
      </c>
      <c r="C27" t="s">
        <v>26</v>
      </c>
      <c r="D27" t="s">
        <v>26</v>
      </c>
      <c r="E27" t="s">
        <v>26</v>
      </c>
      <c r="F27" t="s">
        <v>26</v>
      </c>
      <c r="G27">
        <v>7.5</v>
      </c>
      <c r="H27">
        <v>7.5</v>
      </c>
      <c r="I27" t="s">
        <v>26</v>
      </c>
      <c r="J27">
        <v>8.5</v>
      </c>
      <c r="K27">
        <v>8.5</v>
      </c>
      <c r="L27">
        <v>7.5</v>
      </c>
      <c r="M27">
        <v>7.5</v>
      </c>
      <c r="N27">
        <v>7.5</v>
      </c>
      <c r="O27">
        <v>9</v>
      </c>
      <c r="P27">
        <v>8.5</v>
      </c>
      <c r="Q27" t="s">
        <v>26</v>
      </c>
      <c r="R27" t="s">
        <v>26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 t="s">
        <v>26</v>
      </c>
      <c r="Y27" t="s">
        <v>26</v>
      </c>
      <c r="Z27" t="s">
        <v>26</v>
      </c>
      <c r="AA27" t="s">
        <v>26</v>
      </c>
      <c r="AB27" t="s">
        <v>26</v>
      </c>
      <c r="AC27" t="s">
        <v>26</v>
      </c>
      <c r="AD27" t="s">
        <v>26</v>
      </c>
      <c r="AS27">
        <f t="shared" si="0"/>
        <v>9</v>
      </c>
      <c r="AT27" s="18">
        <f t="shared" si="1"/>
        <v>8</v>
      </c>
      <c r="AU27">
        <f t="shared" si="2"/>
        <v>0.61237243569579447</v>
      </c>
      <c r="AV27">
        <v>0</v>
      </c>
      <c r="AX27" t="e">
        <f t="shared" si="3"/>
        <v>#DIV/0!</v>
      </c>
    </row>
    <row r="28" spans="1:50" x14ac:dyDescent="0.3">
      <c r="A28" t="s">
        <v>17</v>
      </c>
      <c r="B28" t="s">
        <v>26</v>
      </c>
      <c r="C28">
        <v>5.5</v>
      </c>
      <c r="D28" t="s">
        <v>26</v>
      </c>
      <c r="E28" t="s">
        <v>26</v>
      </c>
      <c r="F28" t="s">
        <v>26</v>
      </c>
      <c r="G28" t="s">
        <v>26</v>
      </c>
      <c r="H28" t="s">
        <v>26</v>
      </c>
      <c r="I28" t="s">
        <v>26</v>
      </c>
      <c r="J28" t="s">
        <v>26</v>
      </c>
      <c r="K28" t="s">
        <v>26</v>
      </c>
      <c r="L28" t="s">
        <v>26</v>
      </c>
      <c r="M28" t="s">
        <v>26</v>
      </c>
      <c r="N28" t="s">
        <v>26</v>
      </c>
      <c r="O28" t="s">
        <v>26</v>
      </c>
      <c r="P28" t="s">
        <v>26</v>
      </c>
      <c r="Q28" t="s">
        <v>26</v>
      </c>
      <c r="R28">
        <v>4.5</v>
      </c>
      <c r="S28" t="s">
        <v>26</v>
      </c>
      <c r="T28" t="s">
        <v>26</v>
      </c>
      <c r="U28" t="s">
        <v>26</v>
      </c>
      <c r="V28" t="s">
        <v>26</v>
      </c>
      <c r="W28" t="s">
        <v>26</v>
      </c>
      <c r="X28" t="s">
        <v>26</v>
      </c>
      <c r="Y28">
        <v>5.5</v>
      </c>
      <c r="Z28">
        <v>5.5</v>
      </c>
      <c r="AA28" t="s">
        <v>26</v>
      </c>
      <c r="AB28">
        <v>5.5</v>
      </c>
      <c r="AC28">
        <v>5.5</v>
      </c>
      <c r="AD28">
        <v>4</v>
      </c>
      <c r="AH28">
        <v>4</v>
      </c>
      <c r="AS28">
        <f t="shared" si="0"/>
        <v>8</v>
      </c>
      <c r="AT28" s="18">
        <f t="shared" si="1"/>
        <v>5</v>
      </c>
      <c r="AU28">
        <f t="shared" si="2"/>
        <v>0.70710678118654757</v>
      </c>
      <c r="AV28">
        <v>0</v>
      </c>
      <c r="AX28" t="e">
        <f t="shared" si="3"/>
        <v>#DIV/0!</v>
      </c>
    </row>
    <row r="29" spans="1:50" x14ac:dyDescent="0.3">
      <c r="A29" t="s">
        <v>22</v>
      </c>
      <c r="B29" t="s">
        <v>26</v>
      </c>
      <c r="C29" t="s">
        <v>26</v>
      </c>
      <c r="D29">
        <v>7</v>
      </c>
      <c r="E29">
        <v>7</v>
      </c>
      <c r="F29">
        <v>5.5</v>
      </c>
      <c r="G29" t="s">
        <v>26</v>
      </c>
      <c r="H29" t="s">
        <v>26</v>
      </c>
      <c r="I29" t="s">
        <v>26</v>
      </c>
      <c r="J29" t="s">
        <v>26</v>
      </c>
      <c r="K29">
        <v>7</v>
      </c>
      <c r="L29">
        <v>7</v>
      </c>
      <c r="M29" t="s">
        <v>26</v>
      </c>
      <c r="N29">
        <v>7.5</v>
      </c>
      <c r="O29" t="s">
        <v>26</v>
      </c>
      <c r="P29" t="s">
        <v>26</v>
      </c>
      <c r="Q29" t="s">
        <v>26</v>
      </c>
      <c r="R29" t="s">
        <v>26</v>
      </c>
      <c r="S29">
        <v>7</v>
      </c>
      <c r="T29" t="s">
        <v>26</v>
      </c>
      <c r="U29" t="s">
        <v>26</v>
      </c>
      <c r="V29" t="s">
        <v>26</v>
      </c>
      <c r="W29" t="s">
        <v>26</v>
      </c>
      <c r="X29" t="s">
        <v>26</v>
      </c>
      <c r="Y29" t="s">
        <v>26</v>
      </c>
      <c r="Z29" t="s">
        <v>26</v>
      </c>
      <c r="AA29" t="s">
        <v>26</v>
      </c>
      <c r="AB29" t="s">
        <v>26</v>
      </c>
      <c r="AC29" t="s">
        <v>26</v>
      </c>
      <c r="AD29" t="s">
        <v>26</v>
      </c>
      <c r="AS29">
        <f t="shared" si="0"/>
        <v>7</v>
      </c>
      <c r="AT29" s="18">
        <f t="shared" si="1"/>
        <v>6.8571428571428568</v>
      </c>
      <c r="AU29">
        <f t="shared" si="2"/>
        <v>0.62678317052800869</v>
      </c>
      <c r="AV29">
        <v>0</v>
      </c>
      <c r="AX29" t="e">
        <f t="shared" si="3"/>
        <v>#DIV/0!</v>
      </c>
    </row>
    <row r="30" spans="1:50" x14ac:dyDescent="0.3">
      <c r="A30" t="s">
        <v>66</v>
      </c>
      <c r="B30" t="s">
        <v>26</v>
      </c>
      <c r="C30" t="s">
        <v>26</v>
      </c>
      <c r="D30" t="s">
        <v>26</v>
      </c>
      <c r="E30" t="s">
        <v>26</v>
      </c>
      <c r="F30" t="s">
        <v>26</v>
      </c>
      <c r="G30" t="s">
        <v>26</v>
      </c>
      <c r="H30" t="s">
        <v>26</v>
      </c>
      <c r="I30" t="s">
        <v>26</v>
      </c>
      <c r="J30" t="s">
        <v>26</v>
      </c>
      <c r="K30" t="s">
        <v>26</v>
      </c>
      <c r="L30" t="s">
        <v>26</v>
      </c>
      <c r="M30" t="s">
        <v>26</v>
      </c>
      <c r="N30" t="s">
        <v>26</v>
      </c>
      <c r="O30" t="s">
        <v>26</v>
      </c>
      <c r="P30" t="s">
        <v>26</v>
      </c>
      <c r="Q30" t="s">
        <v>26</v>
      </c>
      <c r="R30" t="s">
        <v>26</v>
      </c>
      <c r="S30" t="s">
        <v>26</v>
      </c>
      <c r="T30" t="s">
        <v>26</v>
      </c>
      <c r="U30" t="s">
        <v>26</v>
      </c>
      <c r="V30">
        <v>6</v>
      </c>
      <c r="W30">
        <v>6</v>
      </c>
      <c r="X30" t="s">
        <v>26</v>
      </c>
      <c r="Y30">
        <v>6</v>
      </c>
      <c r="Z30" t="s">
        <v>26</v>
      </c>
      <c r="AA30" t="s">
        <v>26</v>
      </c>
      <c r="AB30">
        <v>7</v>
      </c>
      <c r="AC30">
        <v>6</v>
      </c>
      <c r="AD30" t="s">
        <v>26</v>
      </c>
      <c r="AE30">
        <v>6</v>
      </c>
      <c r="AF30">
        <v>5</v>
      </c>
      <c r="AM30">
        <v>4.5</v>
      </c>
      <c r="AP30">
        <v>5</v>
      </c>
      <c r="AS30">
        <f t="shared" si="0"/>
        <v>9</v>
      </c>
      <c r="AT30" s="18">
        <f t="shared" si="1"/>
        <v>5.7222222222222223</v>
      </c>
      <c r="AU30">
        <f t="shared" si="2"/>
        <v>0.754615428178117</v>
      </c>
      <c r="AV30">
        <v>0</v>
      </c>
      <c r="AX30" t="e">
        <f t="shared" si="3"/>
        <v>#DIV/0!</v>
      </c>
    </row>
    <row r="31" spans="1:50" x14ac:dyDescent="0.3">
      <c r="A31" t="s">
        <v>48</v>
      </c>
      <c r="B31" t="s">
        <v>26</v>
      </c>
      <c r="C31" t="s">
        <v>26</v>
      </c>
      <c r="D31" t="s">
        <v>26</v>
      </c>
      <c r="E31" t="s">
        <v>26</v>
      </c>
      <c r="F31" t="s">
        <v>26</v>
      </c>
      <c r="G31" t="s">
        <v>26</v>
      </c>
      <c r="H31" t="s">
        <v>26</v>
      </c>
      <c r="I31">
        <v>7</v>
      </c>
      <c r="J31" t="s">
        <v>26</v>
      </c>
      <c r="K31">
        <v>7</v>
      </c>
      <c r="L31">
        <v>7.5</v>
      </c>
      <c r="M31" t="s">
        <v>26</v>
      </c>
      <c r="N31" t="s">
        <v>26</v>
      </c>
      <c r="O31" t="s">
        <v>26</v>
      </c>
      <c r="P31" t="s">
        <v>26</v>
      </c>
      <c r="Q31" t="s">
        <v>26</v>
      </c>
      <c r="R31">
        <v>7</v>
      </c>
      <c r="S31" t="s">
        <v>26</v>
      </c>
      <c r="T31" t="s">
        <v>26</v>
      </c>
      <c r="U31">
        <v>7</v>
      </c>
      <c r="V31" t="s">
        <v>26</v>
      </c>
      <c r="W31" t="s">
        <v>26</v>
      </c>
      <c r="X31" t="s">
        <v>26</v>
      </c>
      <c r="Y31" t="s">
        <v>26</v>
      </c>
      <c r="Z31" t="s">
        <v>26</v>
      </c>
      <c r="AA31" t="s">
        <v>26</v>
      </c>
      <c r="AB31" t="s">
        <v>26</v>
      </c>
      <c r="AC31" t="s">
        <v>26</v>
      </c>
      <c r="AD31">
        <v>6</v>
      </c>
      <c r="AS31">
        <f t="shared" si="0"/>
        <v>6</v>
      </c>
      <c r="AT31" s="18">
        <f t="shared" si="1"/>
        <v>6.916666666666667</v>
      </c>
      <c r="AU31">
        <f t="shared" si="2"/>
        <v>0.49159604012508756</v>
      </c>
      <c r="AV31">
        <v>0</v>
      </c>
      <c r="AX31" t="e">
        <f t="shared" si="3"/>
        <v>#DIV/0!</v>
      </c>
    </row>
    <row r="32" spans="1:50" x14ac:dyDescent="0.3">
      <c r="A32" t="s">
        <v>68</v>
      </c>
      <c r="B32" t="s">
        <v>26</v>
      </c>
      <c r="C32" t="s">
        <v>26</v>
      </c>
      <c r="D32" t="s">
        <v>26</v>
      </c>
      <c r="E32" t="s">
        <v>26</v>
      </c>
      <c r="F32" t="s">
        <v>26</v>
      </c>
      <c r="G32" t="s">
        <v>26</v>
      </c>
      <c r="H32" t="s">
        <v>26</v>
      </c>
      <c r="I32" t="s">
        <v>26</v>
      </c>
      <c r="J32" t="s">
        <v>26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 t="s">
        <v>26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  <c r="X32">
        <v>6</v>
      </c>
      <c r="Y32" t="s">
        <v>26</v>
      </c>
      <c r="Z32">
        <v>5.5</v>
      </c>
      <c r="AA32">
        <v>4</v>
      </c>
      <c r="AB32">
        <v>3</v>
      </c>
      <c r="AC32" t="s">
        <v>26</v>
      </c>
      <c r="AD32" t="s">
        <v>26</v>
      </c>
      <c r="AG32">
        <v>6</v>
      </c>
      <c r="AH32">
        <v>5</v>
      </c>
      <c r="AJ32">
        <v>4.5</v>
      </c>
      <c r="AK32">
        <v>5</v>
      </c>
      <c r="AO32">
        <v>4</v>
      </c>
      <c r="AP32">
        <v>5.5</v>
      </c>
      <c r="AS32">
        <f t="shared" si="0"/>
        <v>10</v>
      </c>
      <c r="AT32" s="18">
        <f t="shared" si="1"/>
        <v>4.8499999999999996</v>
      </c>
      <c r="AU32">
        <f t="shared" si="2"/>
        <v>0.97325342137709581</v>
      </c>
      <c r="AV32">
        <v>0</v>
      </c>
      <c r="AX32">
        <f t="shared" si="3"/>
        <v>4.75</v>
      </c>
    </row>
    <row r="33" spans="1:50" x14ac:dyDescent="0.3">
      <c r="A33" t="s">
        <v>24</v>
      </c>
      <c r="B33" t="s">
        <v>26</v>
      </c>
      <c r="C33" t="s">
        <v>26</v>
      </c>
      <c r="D33" t="s">
        <v>26</v>
      </c>
      <c r="E33">
        <v>7.5</v>
      </c>
      <c r="F33" t="s">
        <v>26</v>
      </c>
      <c r="G33" t="s">
        <v>26</v>
      </c>
      <c r="H33" t="s">
        <v>26</v>
      </c>
      <c r="I33" t="s">
        <v>26</v>
      </c>
      <c r="J33">
        <v>8.5</v>
      </c>
      <c r="K33" t="s">
        <v>26</v>
      </c>
      <c r="L33">
        <v>7.5</v>
      </c>
      <c r="M33" t="s">
        <v>26</v>
      </c>
      <c r="N33">
        <v>7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 t="s">
        <v>26</v>
      </c>
      <c r="Y33" t="s">
        <v>26</v>
      </c>
      <c r="Z33" t="s">
        <v>26</v>
      </c>
      <c r="AA33" t="s">
        <v>26</v>
      </c>
      <c r="AB33" t="s">
        <v>26</v>
      </c>
      <c r="AC33" t="s">
        <v>26</v>
      </c>
      <c r="AD33" t="s">
        <v>26</v>
      </c>
      <c r="AS33">
        <f t="shared" si="0"/>
        <v>4</v>
      </c>
      <c r="AT33" s="18">
        <f t="shared" si="1"/>
        <v>7.625</v>
      </c>
      <c r="AU33">
        <f t="shared" si="2"/>
        <v>0.62915286960589578</v>
      </c>
      <c r="AV33">
        <v>0</v>
      </c>
      <c r="AX33" t="e">
        <f t="shared" si="3"/>
        <v>#DIV/0!</v>
      </c>
    </row>
    <row r="34" spans="1:50" x14ac:dyDescent="0.3">
      <c r="A34" t="s">
        <v>61</v>
      </c>
      <c r="B34" t="s">
        <v>26</v>
      </c>
      <c r="C34" t="s">
        <v>26</v>
      </c>
      <c r="D34" t="s">
        <v>26</v>
      </c>
      <c r="E34" t="s">
        <v>26</v>
      </c>
      <c r="F34" t="s">
        <v>26</v>
      </c>
      <c r="G34" t="s">
        <v>26</v>
      </c>
      <c r="H34" t="s">
        <v>26</v>
      </c>
      <c r="I34" t="s">
        <v>26</v>
      </c>
      <c r="J34" t="s">
        <v>26</v>
      </c>
      <c r="K34" t="s">
        <v>26</v>
      </c>
      <c r="L34" t="s">
        <v>26</v>
      </c>
      <c r="M34" t="s">
        <v>26</v>
      </c>
      <c r="N34" t="s">
        <v>26</v>
      </c>
      <c r="O34" t="s">
        <v>26</v>
      </c>
      <c r="P34" t="s">
        <v>26</v>
      </c>
      <c r="Q34" t="s">
        <v>26</v>
      </c>
      <c r="R34">
        <v>7</v>
      </c>
      <c r="S34">
        <v>5.5</v>
      </c>
      <c r="T34">
        <v>5.5</v>
      </c>
      <c r="U34" t="s">
        <v>26</v>
      </c>
      <c r="V34" t="s">
        <v>26</v>
      </c>
      <c r="W34">
        <v>6</v>
      </c>
      <c r="X34" t="s">
        <v>26</v>
      </c>
      <c r="Y34" t="s">
        <v>26</v>
      </c>
      <c r="Z34" t="s">
        <v>26</v>
      </c>
      <c r="AA34" t="s">
        <v>26</v>
      </c>
      <c r="AB34" t="s">
        <v>26</v>
      </c>
      <c r="AC34" t="s">
        <v>26</v>
      </c>
      <c r="AD34" t="s">
        <v>26</v>
      </c>
      <c r="AS34">
        <f t="shared" ref="AS34:AS39" si="4">COUNT(B34:AR34)</f>
        <v>4</v>
      </c>
      <c r="AT34" s="18">
        <f t="shared" ref="AT34:AT39" si="5">AVERAGE(B34:AR34)</f>
        <v>6</v>
      </c>
      <c r="AU34">
        <f t="shared" ref="AU34:AU39" si="6">IF(AS34&gt;1,_xlfn.STDEV.S(B34:AR34),"")</f>
        <v>0.70710678118654757</v>
      </c>
      <c r="AV34">
        <v>0</v>
      </c>
      <c r="AX34" t="e">
        <f t="shared" si="3"/>
        <v>#DIV/0!</v>
      </c>
    </row>
    <row r="35" spans="1:50" x14ac:dyDescent="0.3">
      <c r="A35" t="s">
        <v>54</v>
      </c>
      <c r="B35" t="s">
        <v>26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 t="s">
        <v>26</v>
      </c>
      <c r="K35" t="s">
        <v>26</v>
      </c>
      <c r="L35" t="s">
        <v>26</v>
      </c>
      <c r="M35">
        <v>6</v>
      </c>
      <c r="N35" t="s">
        <v>26</v>
      </c>
      <c r="O35" t="s">
        <v>26</v>
      </c>
      <c r="P35" t="s">
        <v>26</v>
      </c>
      <c r="Q35" t="s">
        <v>26</v>
      </c>
      <c r="R35" t="s">
        <v>26</v>
      </c>
      <c r="S35" t="s">
        <v>26</v>
      </c>
      <c r="T35" t="s">
        <v>26</v>
      </c>
      <c r="U35" t="s">
        <v>26</v>
      </c>
      <c r="V35">
        <v>7</v>
      </c>
      <c r="W35">
        <v>7.5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O35">
        <v>5.5</v>
      </c>
      <c r="AS35">
        <f t="shared" si="4"/>
        <v>4</v>
      </c>
      <c r="AT35" s="18">
        <f t="shared" si="5"/>
        <v>6.5</v>
      </c>
      <c r="AU35">
        <f t="shared" si="6"/>
        <v>0.9128709291752769</v>
      </c>
      <c r="AV35">
        <v>0</v>
      </c>
      <c r="AX35" t="e">
        <f t="shared" si="3"/>
        <v>#DIV/0!</v>
      </c>
    </row>
    <row r="36" spans="1:50" x14ac:dyDescent="0.3">
      <c r="A36" t="s">
        <v>18</v>
      </c>
      <c r="B36" t="s">
        <v>26</v>
      </c>
      <c r="C36">
        <v>4</v>
      </c>
      <c r="D36" t="s">
        <v>26</v>
      </c>
      <c r="E36" t="s">
        <v>26</v>
      </c>
      <c r="F36" t="s">
        <v>26</v>
      </c>
      <c r="G36" t="s">
        <v>26</v>
      </c>
      <c r="H36" t="s">
        <v>26</v>
      </c>
      <c r="I36" t="s">
        <v>26</v>
      </c>
      <c r="J36" t="s">
        <v>26</v>
      </c>
      <c r="K36" t="s">
        <v>26</v>
      </c>
      <c r="L36" t="s">
        <v>26</v>
      </c>
      <c r="M36" t="s">
        <v>26</v>
      </c>
      <c r="N36" t="s">
        <v>26</v>
      </c>
      <c r="O36" t="s">
        <v>26</v>
      </c>
      <c r="P36" t="s">
        <v>26</v>
      </c>
      <c r="Q36">
        <v>6</v>
      </c>
      <c r="R36">
        <v>6</v>
      </c>
      <c r="S36" t="s">
        <v>26</v>
      </c>
      <c r="T36" t="s">
        <v>26</v>
      </c>
      <c r="U36" t="s">
        <v>26</v>
      </c>
      <c r="V36" t="s">
        <v>26</v>
      </c>
      <c r="W36" t="s">
        <v>26</v>
      </c>
      <c r="X36" t="s">
        <v>26</v>
      </c>
      <c r="Y36" t="s">
        <v>26</v>
      </c>
      <c r="Z36" t="s">
        <v>26</v>
      </c>
      <c r="AA36" t="s">
        <v>26</v>
      </c>
      <c r="AB36" t="s">
        <v>26</v>
      </c>
      <c r="AC36" t="s">
        <v>26</v>
      </c>
      <c r="AD36" t="s">
        <v>26</v>
      </c>
      <c r="AS36">
        <f t="shared" si="4"/>
        <v>3</v>
      </c>
      <c r="AT36" s="18">
        <f t="shared" si="5"/>
        <v>5.333333333333333</v>
      </c>
      <c r="AU36">
        <f t="shared" si="6"/>
        <v>1.1547005383792526</v>
      </c>
      <c r="AV36">
        <v>0</v>
      </c>
      <c r="AX36" t="e">
        <f t="shared" si="3"/>
        <v>#DIV/0!</v>
      </c>
    </row>
    <row r="37" spans="1:50" x14ac:dyDescent="0.3">
      <c r="A37" t="s">
        <v>63</v>
      </c>
      <c r="B37" t="s">
        <v>26</v>
      </c>
      <c r="C37" t="s">
        <v>26</v>
      </c>
      <c r="D37" t="s">
        <v>26</v>
      </c>
      <c r="E37" t="s">
        <v>26</v>
      </c>
      <c r="F37" t="s">
        <v>26</v>
      </c>
      <c r="G37" t="s">
        <v>26</v>
      </c>
      <c r="H37" t="s">
        <v>26</v>
      </c>
      <c r="I37" t="s">
        <v>26</v>
      </c>
      <c r="J37" t="s">
        <v>26</v>
      </c>
      <c r="K37" t="s">
        <v>26</v>
      </c>
      <c r="L37" t="s">
        <v>26</v>
      </c>
      <c r="M37" t="s">
        <v>26</v>
      </c>
      <c r="N37" t="s">
        <v>26</v>
      </c>
      <c r="O37" t="s">
        <v>26</v>
      </c>
      <c r="P37" t="s">
        <v>26</v>
      </c>
      <c r="Q37" t="s">
        <v>26</v>
      </c>
      <c r="R37" t="s">
        <v>26</v>
      </c>
      <c r="S37">
        <v>4.5</v>
      </c>
      <c r="T37" t="s">
        <v>26</v>
      </c>
      <c r="U37">
        <v>4.5</v>
      </c>
      <c r="V37" t="s">
        <v>26</v>
      </c>
      <c r="W37">
        <v>5.5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AK37">
        <v>3.5</v>
      </c>
      <c r="AS37">
        <f t="shared" si="4"/>
        <v>4</v>
      </c>
      <c r="AT37" s="18">
        <f t="shared" si="5"/>
        <v>4.5</v>
      </c>
      <c r="AU37">
        <f t="shared" si="6"/>
        <v>0.81649658092772603</v>
      </c>
      <c r="AV37">
        <v>0</v>
      </c>
      <c r="AX37">
        <f t="shared" si="3"/>
        <v>3.5</v>
      </c>
    </row>
    <row r="38" spans="1:50" x14ac:dyDescent="0.3">
      <c r="A38" t="s">
        <v>60</v>
      </c>
      <c r="B38" t="s">
        <v>26</v>
      </c>
      <c r="C38" t="s">
        <v>26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t="s">
        <v>26</v>
      </c>
      <c r="R38">
        <v>4.5</v>
      </c>
      <c r="S38" t="s">
        <v>26</v>
      </c>
      <c r="T38">
        <v>4</v>
      </c>
      <c r="U38">
        <v>4</v>
      </c>
      <c r="V38" t="s">
        <v>26</v>
      </c>
      <c r="W38" t="s">
        <v>26</v>
      </c>
      <c r="X38" t="s">
        <v>26</v>
      </c>
      <c r="Y38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AS38">
        <f t="shared" si="4"/>
        <v>3</v>
      </c>
      <c r="AT38" s="18">
        <f t="shared" si="5"/>
        <v>4.166666666666667</v>
      </c>
      <c r="AU38">
        <f t="shared" si="6"/>
        <v>0.28867513459481287</v>
      </c>
      <c r="AV38">
        <v>0</v>
      </c>
      <c r="AX38" t="e">
        <f t="shared" si="3"/>
        <v>#DIV/0!</v>
      </c>
    </row>
    <row r="39" spans="1:50" x14ac:dyDescent="0.3">
      <c r="A39" t="s">
        <v>21</v>
      </c>
      <c r="B39" t="s">
        <v>26</v>
      </c>
      <c r="C39" t="s">
        <v>26</v>
      </c>
      <c r="D39">
        <v>3</v>
      </c>
      <c r="E39" t="s">
        <v>26</v>
      </c>
      <c r="F39" t="s">
        <v>26</v>
      </c>
      <c r="G39">
        <v>1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 t="s">
        <v>26</v>
      </c>
      <c r="W39" t="s">
        <v>26</v>
      </c>
      <c r="X39" t="s">
        <v>26</v>
      </c>
      <c r="Y39" t="s">
        <v>26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E39">
        <v>1.5</v>
      </c>
      <c r="AS39">
        <f t="shared" si="4"/>
        <v>3</v>
      </c>
      <c r="AT39" s="18">
        <f t="shared" si="5"/>
        <v>1.8333333333333333</v>
      </c>
      <c r="AU39">
        <f t="shared" si="6"/>
        <v>1.0408329997330663</v>
      </c>
      <c r="AV39">
        <v>0</v>
      </c>
      <c r="AX39" t="e">
        <f t="shared" si="3"/>
        <v>#DIV/0!</v>
      </c>
    </row>
    <row r="40" spans="1:50" x14ac:dyDescent="0.3">
      <c r="A40" t="s">
        <v>85</v>
      </c>
      <c r="B40" t="s">
        <v>26</v>
      </c>
      <c r="C40" t="s">
        <v>26</v>
      </c>
      <c r="D40" t="s">
        <v>26</v>
      </c>
      <c r="E40" t="s">
        <v>26</v>
      </c>
      <c r="F40" t="s">
        <v>26</v>
      </c>
      <c r="G40" t="s">
        <v>26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 t="s">
        <v>26</v>
      </c>
      <c r="T40" t="s">
        <v>26</v>
      </c>
      <c r="U40" t="s">
        <v>26</v>
      </c>
      <c r="V40" t="s">
        <v>26</v>
      </c>
      <c r="W40" t="s">
        <v>26</v>
      </c>
      <c r="X40" t="s">
        <v>26</v>
      </c>
      <c r="Y40" t="s">
        <v>26</v>
      </c>
      <c r="Z40" t="s">
        <v>26</v>
      </c>
      <c r="AA40" t="s">
        <v>26</v>
      </c>
      <c r="AB40" t="s">
        <v>26</v>
      </c>
      <c r="AC40" t="s">
        <v>26</v>
      </c>
      <c r="AD40">
        <v>7</v>
      </c>
      <c r="AE40">
        <v>7</v>
      </c>
      <c r="AF40">
        <v>9</v>
      </c>
      <c r="AS40">
        <f t="shared" ref="AS40:AS57" si="7">COUNT(B40:AR40)</f>
        <v>3</v>
      </c>
      <c r="AT40" s="18">
        <f t="shared" ref="AT40:AT57" si="8">AVERAGE(B40:AR40)</f>
        <v>7.666666666666667</v>
      </c>
      <c r="AU40">
        <f t="shared" ref="AU40:AU57" si="9">IF(AS40&gt;1,_xlfn.STDEV.S(B40:AR40),"")</f>
        <v>1.1547005383792495</v>
      </c>
      <c r="AV40">
        <v>0</v>
      </c>
      <c r="AX40" t="e">
        <f t="shared" ref="AX40:AX57" si="10">AVERAGE(AI40:AK40)</f>
        <v>#DIV/0!</v>
      </c>
    </row>
    <row r="41" spans="1:50" x14ac:dyDescent="0.3">
      <c r="A41" t="s">
        <v>49</v>
      </c>
      <c r="B41" t="s">
        <v>26</v>
      </c>
      <c r="C41" t="s">
        <v>26</v>
      </c>
      <c r="D41" t="s">
        <v>26</v>
      </c>
      <c r="E41" t="s">
        <v>26</v>
      </c>
      <c r="F41" t="s">
        <v>26</v>
      </c>
      <c r="G41" t="s">
        <v>26</v>
      </c>
      <c r="H41" t="s">
        <v>26</v>
      </c>
      <c r="I41">
        <v>5.5</v>
      </c>
      <c r="J41" t="s">
        <v>26</v>
      </c>
      <c r="K41" t="s">
        <v>26</v>
      </c>
      <c r="L41" t="s">
        <v>26</v>
      </c>
      <c r="M41" t="s">
        <v>26</v>
      </c>
      <c r="N41" t="s">
        <v>26</v>
      </c>
      <c r="O41" t="s">
        <v>26</v>
      </c>
      <c r="P41" t="s">
        <v>26</v>
      </c>
      <c r="Q41" t="s">
        <v>26</v>
      </c>
      <c r="R41" t="s">
        <v>26</v>
      </c>
      <c r="S41" t="s">
        <v>26</v>
      </c>
      <c r="T41" t="s">
        <v>26</v>
      </c>
      <c r="U41" t="s">
        <v>26</v>
      </c>
      <c r="V41" t="s">
        <v>26</v>
      </c>
      <c r="W41" t="s">
        <v>26</v>
      </c>
      <c r="X41" t="s">
        <v>26</v>
      </c>
      <c r="Y41" t="s">
        <v>26</v>
      </c>
      <c r="Z41">
        <v>5.5</v>
      </c>
      <c r="AA41" t="s">
        <v>26</v>
      </c>
      <c r="AB41" t="s">
        <v>26</v>
      </c>
      <c r="AC41" t="s">
        <v>26</v>
      </c>
      <c r="AD41" t="s">
        <v>26</v>
      </c>
      <c r="AG41">
        <v>2.5</v>
      </c>
      <c r="AS41">
        <f t="shared" si="7"/>
        <v>3</v>
      </c>
      <c r="AT41" s="18">
        <f t="shared" si="8"/>
        <v>4.5</v>
      </c>
      <c r="AU41">
        <f t="shared" si="9"/>
        <v>1.7320508075688772</v>
      </c>
      <c r="AV41">
        <v>0</v>
      </c>
      <c r="AX41" t="e">
        <f t="shared" si="10"/>
        <v>#DIV/0!</v>
      </c>
    </row>
    <row r="42" spans="1:50" x14ac:dyDescent="0.3">
      <c r="A42" t="s">
        <v>81</v>
      </c>
      <c r="B42" t="s">
        <v>26</v>
      </c>
      <c r="C42" t="s">
        <v>26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 t="s">
        <v>26</v>
      </c>
      <c r="S42" t="s">
        <v>26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  <c r="Z42">
        <v>7</v>
      </c>
      <c r="AA42" t="s">
        <v>26</v>
      </c>
      <c r="AB42" t="s">
        <v>26</v>
      </c>
      <c r="AC42" t="s">
        <v>26</v>
      </c>
      <c r="AD42">
        <v>7.5</v>
      </c>
      <c r="AS42">
        <f t="shared" si="7"/>
        <v>2</v>
      </c>
      <c r="AT42" s="18">
        <f t="shared" si="8"/>
        <v>7.25</v>
      </c>
      <c r="AU42">
        <f t="shared" si="9"/>
        <v>0.35355339059327379</v>
      </c>
      <c r="AV42">
        <v>0</v>
      </c>
      <c r="AX42" t="e">
        <f t="shared" si="10"/>
        <v>#DIV/0!</v>
      </c>
    </row>
    <row r="43" spans="1:50" x14ac:dyDescent="0.3">
      <c r="A43" t="s">
        <v>344</v>
      </c>
      <c r="B43" t="s">
        <v>26</v>
      </c>
      <c r="C43" t="s">
        <v>26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 t="s">
        <v>26</v>
      </c>
      <c r="J43">
        <v>2.5</v>
      </c>
      <c r="K43" t="s">
        <v>26</v>
      </c>
      <c r="L43" t="s">
        <v>26</v>
      </c>
      <c r="M43">
        <v>4.5</v>
      </c>
      <c r="N43" t="s">
        <v>26</v>
      </c>
      <c r="O43" t="s">
        <v>26</v>
      </c>
      <c r="P43" t="s">
        <v>26</v>
      </c>
      <c r="Q43" t="s">
        <v>26</v>
      </c>
      <c r="R43" t="s">
        <v>26</v>
      </c>
      <c r="S43" t="s">
        <v>26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  <c r="Z43" t="s">
        <v>26</v>
      </c>
      <c r="AA43" t="s">
        <v>26</v>
      </c>
      <c r="AB43" t="s">
        <v>26</v>
      </c>
      <c r="AC43" t="s">
        <v>26</v>
      </c>
      <c r="AD43" t="s">
        <v>26</v>
      </c>
      <c r="AN43">
        <v>2.5</v>
      </c>
      <c r="AS43">
        <f t="shared" si="7"/>
        <v>3</v>
      </c>
      <c r="AT43" s="18">
        <f t="shared" si="8"/>
        <v>3.1666666666666665</v>
      </c>
      <c r="AU43">
        <f t="shared" si="9"/>
        <v>1.1547005383792517</v>
      </c>
      <c r="AV43">
        <v>0</v>
      </c>
      <c r="AX43" t="e">
        <f t="shared" si="10"/>
        <v>#DIV/0!</v>
      </c>
    </row>
    <row r="44" spans="1:50" x14ac:dyDescent="0.3">
      <c r="A44" t="s">
        <v>43</v>
      </c>
      <c r="B44" t="s">
        <v>26</v>
      </c>
      <c r="C44">
        <v>1.5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>
        <v>2.5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Z44" t="s">
        <v>26</v>
      </c>
      <c r="AA44" t="s">
        <v>26</v>
      </c>
      <c r="AB44" t="s">
        <v>26</v>
      </c>
      <c r="AC44" t="s">
        <v>26</v>
      </c>
      <c r="AD44" t="s">
        <v>26</v>
      </c>
      <c r="AS44">
        <f t="shared" si="7"/>
        <v>2</v>
      </c>
      <c r="AT44" s="18">
        <f t="shared" si="8"/>
        <v>2</v>
      </c>
      <c r="AU44">
        <f t="shared" si="9"/>
        <v>0.70710678118654757</v>
      </c>
      <c r="AV44">
        <v>0</v>
      </c>
      <c r="AX44" t="e">
        <f t="shared" si="10"/>
        <v>#DIV/0!</v>
      </c>
    </row>
    <row r="45" spans="1:50" x14ac:dyDescent="0.3">
      <c r="A45" t="s">
        <v>53</v>
      </c>
      <c r="B45" t="s">
        <v>26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 t="s">
        <v>26</v>
      </c>
      <c r="K45" t="s">
        <v>26</v>
      </c>
      <c r="L45">
        <v>5.5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 t="s">
        <v>26</v>
      </c>
      <c r="S45" t="s">
        <v>26</v>
      </c>
      <c r="T45" t="s">
        <v>26</v>
      </c>
      <c r="U45" t="s">
        <v>26</v>
      </c>
      <c r="V45" t="s">
        <v>26</v>
      </c>
      <c r="W45" t="s">
        <v>26</v>
      </c>
      <c r="X45" t="s">
        <v>26</v>
      </c>
      <c r="Y45" t="s">
        <v>26</v>
      </c>
      <c r="Z45" t="s">
        <v>26</v>
      </c>
      <c r="AA45" t="s">
        <v>26</v>
      </c>
      <c r="AB45" t="s">
        <v>26</v>
      </c>
      <c r="AC45" t="s">
        <v>26</v>
      </c>
      <c r="AD45" t="s">
        <v>26</v>
      </c>
      <c r="AG45">
        <v>5</v>
      </c>
      <c r="AS45">
        <f t="shared" si="7"/>
        <v>2</v>
      </c>
      <c r="AT45" s="18">
        <f t="shared" si="8"/>
        <v>5.25</v>
      </c>
      <c r="AU45">
        <f t="shared" si="9"/>
        <v>0.35355339059327379</v>
      </c>
      <c r="AV45">
        <v>0</v>
      </c>
      <c r="AX45" t="e">
        <f t="shared" si="10"/>
        <v>#DIV/0!</v>
      </c>
    </row>
    <row r="46" spans="1:50" x14ac:dyDescent="0.3">
      <c r="A46" t="s">
        <v>86</v>
      </c>
      <c r="B46" t="s">
        <v>26</v>
      </c>
      <c r="C46" t="s">
        <v>26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 t="s">
        <v>26</v>
      </c>
      <c r="AA46" t="s">
        <v>26</v>
      </c>
      <c r="AB46" t="s">
        <v>26</v>
      </c>
      <c r="AC46" t="s">
        <v>26</v>
      </c>
      <c r="AD46">
        <v>9</v>
      </c>
      <c r="AS46">
        <f t="shared" si="7"/>
        <v>1</v>
      </c>
      <c r="AT46" s="18">
        <f t="shared" si="8"/>
        <v>9</v>
      </c>
      <c r="AU46" t="str">
        <f t="shared" si="9"/>
        <v/>
      </c>
      <c r="AV46">
        <v>0</v>
      </c>
      <c r="AX46" t="e">
        <f t="shared" si="10"/>
        <v>#DIV/0!</v>
      </c>
    </row>
    <row r="47" spans="1:50" x14ac:dyDescent="0.3">
      <c r="A47" t="s">
        <v>77</v>
      </c>
      <c r="B47" t="s">
        <v>26</v>
      </c>
      <c r="C47" t="s">
        <v>26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 t="s">
        <v>26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Z47">
        <v>7</v>
      </c>
      <c r="AA47" t="s">
        <v>26</v>
      </c>
      <c r="AB47" t="s">
        <v>26</v>
      </c>
      <c r="AC47" t="s">
        <v>26</v>
      </c>
      <c r="AD47" t="s">
        <v>26</v>
      </c>
      <c r="AS47">
        <f t="shared" si="7"/>
        <v>1</v>
      </c>
      <c r="AT47" s="18">
        <f t="shared" si="8"/>
        <v>7</v>
      </c>
      <c r="AU47" t="str">
        <f t="shared" si="9"/>
        <v/>
      </c>
      <c r="AV47">
        <v>0</v>
      </c>
      <c r="AX47" t="e">
        <f t="shared" si="10"/>
        <v>#DIV/0!</v>
      </c>
    </row>
    <row r="48" spans="1:50" x14ac:dyDescent="0.3">
      <c r="A48" t="s">
        <v>79</v>
      </c>
      <c r="B48" t="s">
        <v>26</v>
      </c>
      <c r="C48" t="s">
        <v>26</v>
      </c>
      <c r="D48" t="s">
        <v>26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26</v>
      </c>
      <c r="L48" t="s">
        <v>26</v>
      </c>
      <c r="M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  <c r="Z48">
        <v>7</v>
      </c>
      <c r="AA48" t="s">
        <v>26</v>
      </c>
      <c r="AB48" t="s">
        <v>26</v>
      </c>
      <c r="AC48" t="s">
        <v>26</v>
      </c>
      <c r="AD48" t="s">
        <v>26</v>
      </c>
      <c r="AS48">
        <f t="shared" si="7"/>
        <v>1</v>
      </c>
      <c r="AT48" s="18">
        <f t="shared" si="8"/>
        <v>7</v>
      </c>
      <c r="AU48" t="str">
        <f t="shared" si="9"/>
        <v/>
      </c>
      <c r="AV48">
        <v>0</v>
      </c>
      <c r="AX48" t="e">
        <f t="shared" si="10"/>
        <v>#DIV/0!</v>
      </c>
    </row>
    <row r="49" spans="1:50" x14ac:dyDescent="0.3">
      <c r="A49" t="s">
        <v>80</v>
      </c>
      <c r="B49" t="s">
        <v>26</v>
      </c>
      <c r="C49" t="s">
        <v>26</v>
      </c>
      <c r="D49" t="s">
        <v>26</v>
      </c>
      <c r="E49" t="s">
        <v>26</v>
      </c>
      <c r="F49" t="s">
        <v>26</v>
      </c>
      <c r="G49" t="s">
        <v>26</v>
      </c>
      <c r="H49" t="s">
        <v>26</v>
      </c>
      <c r="I49" t="s">
        <v>26</v>
      </c>
      <c r="J49" t="s">
        <v>26</v>
      </c>
      <c r="K49" t="s">
        <v>26</v>
      </c>
      <c r="L49" t="s">
        <v>26</v>
      </c>
      <c r="M49" t="s">
        <v>26</v>
      </c>
      <c r="N49" t="s">
        <v>26</v>
      </c>
      <c r="O49" t="s">
        <v>26</v>
      </c>
      <c r="P49" t="s">
        <v>26</v>
      </c>
      <c r="Q49" t="s">
        <v>26</v>
      </c>
      <c r="R49" t="s">
        <v>26</v>
      </c>
      <c r="S49" t="s">
        <v>26</v>
      </c>
      <c r="T49" t="s">
        <v>26</v>
      </c>
      <c r="U49" t="s">
        <v>26</v>
      </c>
      <c r="V49" t="s">
        <v>26</v>
      </c>
      <c r="W49" t="s">
        <v>26</v>
      </c>
      <c r="X49" t="s">
        <v>26</v>
      </c>
      <c r="Y49">
        <v>7</v>
      </c>
      <c r="Z49" t="s">
        <v>26</v>
      </c>
      <c r="AA49" t="s">
        <v>26</v>
      </c>
      <c r="AB49" t="s">
        <v>26</v>
      </c>
      <c r="AC49" t="s">
        <v>26</v>
      </c>
      <c r="AD49" t="s">
        <v>26</v>
      </c>
      <c r="AS49">
        <f t="shared" si="7"/>
        <v>1</v>
      </c>
      <c r="AT49" s="18">
        <f t="shared" si="8"/>
        <v>7</v>
      </c>
      <c r="AU49" t="str">
        <f t="shared" si="9"/>
        <v/>
      </c>
      <c r="AV49">
        <v>0</v>
      </c>
      <c r="AX49" t="e">
        <f t="shared" si="10"/>
        <v>#DIV/0!</v>
      </c>
    </row>
    <row r="50" spans="1:50" x14ac:dyDescent="0.3">
      <c r="A50" t="s">
        <v>52</v>
      </c>
      <c r="B50" t="s">
        <v>26</v>
      </c>
      <c r="C50" t="s">
        <v>26</v>
      </c>
      <c r="D50" t="s">
        <v>26</v>
      </c>
      <c r="E50" t="s">
        <v>26</v>
      </c>
      <c r="F50" t="s">
        <v>26</v>
      </c>
      <c r="G50" t="s">
        <v>26</v>
      </c>
      <c r="H50" t="s">
        <v>26</v>
      </c>
      <c r="I50" t="s">
        <v>26</v>
      </c>
      <c r="J50">
        <v>6</v>
      </c>
      <c r="K50" t="s">
        <v>26</v>
      </c>
      <c r="L50" t="s">
        <v>26</v>
      </c>
      <c r="M50" t="s">
        <v>26</v>
      </c>
      <c r="N50" t="s">
        <v>26</v>
      </c>
      <c r="O50" t="s">
        <v>26</v>
      </c>
      <c r="P50" t="s">
        <v>26</v>
      </c>
      <c r="Q50" t="s">
        <v>26</v>
      </c>
      <c r="R50" t="s">
        <v>26</v>
      </c>
      <c r="S50" t="s">
        <v>26</v>
      </c>
      <c r="T50" t="s">
        <v>26</v>
      </c>
      <c r="U50" t="s">
        <v>26</v>
      </c>
      <c r="V50" t="s">
        <v>26</v>
      </c>
      <c r="W50" t="s">
        <v>26</v>
      </c>
      <c r="X50" t="s">
        <v>26</v>
      </c>
      <c r="Y50" t="s">
        <v>26</v>
      </c>
      <c r="Z50" t="s">
        <v>26</v>
      </c>
      <c r="AA50" t="s">
        <v>26</v>
      </c>
      <c r="AB50" t="s">
        <v>26</v>
      </c>
      <c r="AC50" t="s">
        <v>26</v>
      </c>
      <c r="AD50" t="s">
        <v>26</v>
      </c>
      <c r="AS50">
        <f t="shared" si="7"/>
        <v>1</v>
      </c>
      <c r="AT50" s="18">
        <f t="shared" si="8"/>
        <v>6</v>
      </c>
      <c r="AU50" t="str">
        <f t="shared" si="9"/>
        <v/>
      </c>
      <c r="AV50">
        <v>0</v>
      </c>
      <c r="AX50" t="e">
        <f t="shared" si="10"/>
        <v>#DIV/0!</v>
      </c>
    </row>
    <row r="51" spans="1:50" x14ac:dyDescent="0.3">
      <c r="A51" t="s">
        <v>47</v>
      </c>
      <c r="B51" t="s">
        <v>26</v>
      </c>
      <c r="C51" t="s">
        <v>26</v>
      </c>
      <c r="D51" t="s">
        <v>26</v>
      </c>
      <c r="E51" t="s">
        <v>26</v>
      </c>
      <c r="F51" t="s">
        <v>26</v>
      </c>
      <c r="G51" t="s">
        <v>26</v>
      </c>
      <c r="H51" t="s">
        <v>26</v>
      </c>
      <c r="I51">
        <v>4.5</v>
      </c>
      <c r="J51" t="s">
        <v>26</v>
      </c>
      <c r="K51" t="s">
        <v>26</v>
      </c>
      <c r="L51" t="s">
        <v>26</v>
      </c>
      <c r="M51" t="s">
        <v>26</v>
      </c>
      <c r="N51" t="s">
        <v>26</v>
      </c>
      <c r="O51" t="s">
        <v>26</v>
      </c>
      <c r="P51" t="s">
        <v>26</v>
      </c>
      <c r="Q51" t="s">
        <v>26</v>
      </c>
      <c r="R51" t="s">
        <v>26</v>
      </c>
      <c r="S51" t="s">
        <v>26</v>
      </c>
      <c r="T51" t="s">
        <v>26</v>
      </c>
      <c r="U51" t="s">
        <v>26</v>
      </c>
      <c r="V51" t="s">
        <v>26</v>
      </c>
      <c r="W51" t="s">
        <v>26</v>
      </c>
      <c r="X51" t="s">
        <v>26</v>
      </c>
      <c r="Y51" t="s">
        <v>26</v>
      </c>
      <c r="Z51" t="s">
        <v>26</v>
      </c>
      <c r="AA51" t="s">
        <v>26</v>
      </c>
      <c r="AB51" t="s">
        <v>26</v>
      </c>
      <c r="AC51" t="s">
        <v>26</v>
      </c>
      <c r="AD51" t="s">
        <v>26</v>
      </c>
      <c r="AS51">
        <f t="shared" si="7"/>
        <v>1</v>
      </c>
      <c r="AT51" s="18">
        <f t="shared" si="8"/>
        <v>4.5</v>
      </c>
      <c r="AU51" t="str">
        <f t="shared" si="9"/>
        <v/>
      </c>
      <c r="AV51">
        <v>0</v>
      </c>
      <c r="AX51" t="e">
        <f t="shared" si="10"/>
        <v>#DIV/0!</v>
      </c>
    </row>
    <row r="52" spans="1:50" x14ac:dyDescent="0.3">
      <c r="A52" t="s">
        <v>78</v>
      </c>
      <c r="B52" t="s">
        <v>26</v>
      </c>
      <c r="C52" t="s">
        <v>26</v>
      </c>
      <c r="D52" t="s">
        <v>26</v>
      </c>
      <c r="E52" t="s">
        <v>26</v>
      </c>
      <c r="F52" t="s">
        <v>26</v>
      </c>
      <c r="G52" t="s">
        <v>26</v>
      </c>
      <c r="H52" t="s">
        <v>26</v>
      </c>
      <c r="I52" t="s">
        <v>26</v>
      </c>
      <c r="J52" t="s">
        <v>26</v>
      </c>
      <c r="K52" t="s">
        <v>26</v>
      </c>
      <c r="L52" t="s">
        <v>26</v>
      </c>
      <c r="M52" t="s">
        <v>26</v>
      </c>
      <c r="N52" t="s">
        <v>26</v>
      </c>
      <c r="O52" t="s">
        <v>26</v>
      </c>
      <c r="P52" t="s">
        <v>26</v>
      </c>
      <c r="Q52" t="s">
        <v>26</v>
      </c>
      <c r="R52" t="s">
        <v>26</v>
      </c>
      <c r="S52" t="s">
        <v>26</v>
      </c>
      <c r="T52" t="s">
        <v>26</v>
      </c>
      <c r="U52" t="s">
        <v>26</v>
      </c>
      <c r="V52" t="s">
        <v>26</v>
      </c>
      <c r="W52" t="s">
        <v>26</v>
      </c>
      <c r="X52" t="s">
        <v>26</v>
      </c>
      <c r="Y52" t="s">
        <v>26</v>
      </c>
      <c r="Z52">
        <v>4.5</v>
      </c>
      <c r="AA52" t="s">
        <v>26</v>
      </c>
      <c r="AB52" t="s">
        <v>26</v>
      </c>
      <c r="AC52" t="s">
        <v>26</v>
      </c>
      <c r="AD52" t="s">
        <v>26</v>
      </c>
      <c r="AS52">
        <f t="shared" si="7"/>
        <v>1</v>
      </c>
      <c r="AT52" s="18">
        <f t="shared" si="8"/>
        <v>4.5</v>
      </c>
      <c r="AU52" t="str">
        <f t="shared" si="9"/>
        <v/>
      </c>
      <c r="AV52">
        <v>0</v>
      </c>
      <c r="AX52" t="e">
        <f t="shared" si="10"/>
        <v>#DIV/0!</v>
      </c>
    </row>
    <row r="53" spans="1:50" x14ac:dyDescent="0.3">
      <c r="A53" t="s">
        <v>83</v>
      </c>
      <c r="B53" t="s">
        <v>26</v>
      </c>
      <c r="C53" t="s">
        <v>26</v>
      </c>
      <c r="D53" t="s">
        <v>26</v>
      </c>
      <c r="E53" t="s">
        <v>26</v>
      </c>
      <c r="F53" t="s">
        <v>26</v>
      </c>
      <c r="G53" t="s">
        <v>26</v>
      </c>
      <c r="H53" t="s">
        <v>26</v>
      </c>
      <c r="I53" t="s">
        <v>26</v>
      </c>
      <c r="J53" t="s">
        <v>26</v>
      </c>
      <c r="K53" t="s">
        <v>26</v>
      </c>
      <c r="L53" t="s">
        <v>26</v>
      </c>
      <c r="M53" t="s">
        <v>26</v>
      </c>
      <c r="N53" t="s">
        <v>26</v>
      </c>
      <c r="O53" t="s">
        <v>26</v>
      </c>
      <c r="P53" t="s">
        <v>26</v>
      </c>
      <c r="Q53" t="s">
        <v>26</v>
      </c>
      <c r="R53" t="s">
        <v>26</v>
      </c>
      <c r="S53" t="s">
        <v>26</v>
      </c>
      <c r="T53" t="s">
        <v>26</v>
      </c>
      <c r="U53" t="s">
        <v>26</v>
      </c>
      <c r="V53" t="s">
        <v>26</v>
      </c>
      <c r="W53" t="s">
        <v>26</v>
      </c>
      <c r="X53" t="s">
        <v>26</v>
      </c>
      <c r="Y53" t="s">
        <v>26</v>
      </c>
      <c r="Z53" t="s">
        <v>26</v>
      </c>
      <c r="AA53" t="s">
        <v>26</v>
      </c>
      <c r="AB53">
        <v>4</v>
      </c>
      <c r="AC53" t="s">
        <v>26</v>
      </c>
      <c r="AD53" t="s">
        <v>26</v>
      </c>
      <c r="AS53">
        <f t="shared" si="7"/>
        <v>1</v>
      </c>
      <c r="AT53" s="18">
        <f t="shared" si="8"/>
        <v>4</v>
      </c>
      <c r="AU53" t="str">
        <f t="shared" si="9"/>
        <v/>
      </c>
      <c r="AV53">
        <v>0</v>
      </c>
      <c r="AX53" t="e">
        <f t="shared" si="10"/>
        <v>#DIV/0!</v>
      </c>
    </row>
    <row r="54" spans="1:50" x14ac:dyDescent="0.3">
      <c r="A54" t="s">
        <v>341</v>
      </c>
      <c r="AJ54">
        <v>5</v>
      </c>
      <c r="AN54">
        <v>5.5</v>
      </c>
      <c r="AO54">
        <v>4.5</v>
      </c>
      <c r="AP54">
        <v>5</v>
      </c>
      <c r="AS54">
        <f t="shared" si="7"/>
        <v>4</v>
      </c>
      <c r="AT54" s="18">
        <f t="shared" si="8"/>
        <v>5</v>
      </c>
      <c r="AU54">
        <f t="shared" si="9"/>
        <v>0.40824829046386302</v>
      </c>
      <c r="AV54">
        <v>0</v>
      </c>
      <c r="AX54">
        <f t="shared" si="10"/>
        <v>5</v>
      </c>
    </row>
    <row r="55" spans="1:50" x14ac:dyDescent="0.3">
      <c r="A55" t="s">
        <v>340</v>
      </c>
      <c r="AJ55">
        <v>7</v>
      </c>
      <c r="AS55">
        <f t="shared" si="7"/>
        <v>1</v>
      </c>
      <c r="AT55" s="18">
        <f t="shared" si="8"/>
        <v>7</v>
      </c>
      <c r="AU55" t="str">
        <f t="shared" si="9"/>
        <v/>
      </c>
      <c r="AV55">
        <v>0</v>
      </c>
      <c r="AX55">
        <f t="shared" si="10"/>
        <v>7</v>
      </c>
    </row>
    <row r="56" spans="1:50" x14ac:dyDescent="0.3">
      <c r="A56" t="s">
        <v>345</v>
      </c>
      <c r="AJ56">
        <v>4.5</v>
      </c>
      <c r="AS56">
        <f t="shared" si="7"/>
        <v>1</v>
      </c>
      <c r="AT56" s="18">
        <f t="shared" si="8"/>
        <v>4.5</v>
      </c>
      <c r="AU56" t="str">
        <f t="shared" si="9"/>
        <v/>
      </c>
      <c r="AV56">
        <v>0</v>
      </c>
      <c r="AX56">
        <f t="shared" si="10"/>
        <v>4.5</v>
      </c>
    </row>
    <row r="57" spans="1:50" x14ac:dyDescent="0.3">
      <c r="A57" t="s">
        <v>343</v>
      </c>
      <c r="AM57">
        <v>6</v>
      </c>
      <c r="AS57">
        <f t="shared" si="7"/>
        <v>1</v>
      </c>
      <c r="AT57" s="18">
        <f t="shared" si="8"/>
        <v>6</v>
      </c>
      <c r="AU57" t="str">
        <f t="shared" si="9"/>
        <v/>
      </c>
      <c r="AV57">
        <v>0</v>
      </c>
      <c r="AX57" t="e">
        <f t="shared" si="10"/>
        <v>#DIV/0!</v>
      </c>
    </row>
    <row r="58" spans="1:50" x14ac:dyDescent="0.3">
      <c r="A58" t="s">
        <v>346</v>
      </c>
      <c r="AN58">
        <v>3</v>
      </c>
      <c r="AS58">
        <f t="shared" ref="AS58:AS59" si="11">COUNT(B58:AR58)</f>
        <v>1</v>
      </c>
      <c r="AT58" s="18">
        <f t="shared" ref="AT58:AT59" si="12">AVERAGE(B58:AR58)</f>
        <v>3</v>
      </c>
      <c r="AU58" t="str">
        <f t="shared" ref="AU58:AU59" si="13">IF(AS58&gt;1,_xlfn.STDEV.S(B58:AR58),"")</f>
        <v/>
      </c>
      <c r="AV58">
        <v>0</v>
      </c>
    </row>
    <row r="59" spans="1:50" x14ac:dyDescent="0.3">
      <c r="A59" t="s">
        <v>347</v>
      </c>
      <c r="AN59">
        <v>5.5</v>
      </c>
      <c r="AO59">
        <v>5</v>
      </c>
      <c r="AS59">
        <f t="shared" si="11"/>
        <v>2</v>
      </c>
      <c r="AT59" s="18">
        <f t="shared" si="12"/>
        <v>5.25</v>
      </c>
      <c r="AU59">
        <f t="shared" si="13"/>
        <v>0.35355339059327379</v>
      </c>
      <c r="AV59">
        <v>0</v>
      </c>
    </row>
    <row r="60" spans="1:50" x14ac:dyDescent="0.3">
      <c r="A60" t="s">
        <v>349</v>
      </c>
      <c r="AP60">
        <v>5.5</v>
      </c>
      <c r="AS60">
        <f t="shared" ref="AS60" si="14">COUNT(B60:AR60)</f>
        <v>1</v>
      </c>
      <c r="AT60" s="18">
        <f t="shared" ref="AT60" si="15">AVERAGE(B60:AR60)</f>
        <v>5.5</v>
      </c>
      <c r="AU60" t="str">
        <f t="shared" ref="AU60" si="16">IF(AS60&gt;1,_xlfn.STDEV.S(B60:AR60),"")</f>
        <v/>
      </c>
      <c r="AV60">
        <v>1</v>
      </c>
    </row>
  </sheetData>
  <autoFilter ref="A1:AV54" xr:uid="{7217F6E2-94B9-43BA-8347-6F8651201F03}">
    <sortState ref="A2:AV56">
      <sortCondition descending="1" ref="AV1:AV54"/>
    </sortState>
  </autoFilter>
  <conditionalFormatting sqref="AA2:AQ3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6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60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AQ4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6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6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6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Q4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P4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P49 AB51:AP51 AD53:AP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6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P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P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F67-43DE-48B9-BCC3-7D7A05DB9885}">
  <dimension ref="A1:J39"/>
  <sheetViews>
    <sheetView workbookViewId="0">
      <selection activeCell="F18" sqref="F18"/>
    </sheetView>
  </sheetViews>
  <sheetFormatPr defaultRowHeight="14.4" x14ac:dyDescent="0.3"/>
  <cols>
    <col min="5" max="5" width="0" hidden="1" customWidth="1"/>
    <col min="9" max="9" width="8.88671875" hidden="1" customWidth="1"/>
  </cols>
  <sheetData>
    <row r="1" spans="1:10" x14ac:dyDescent="0.3">
      <c r="A1" t="s">
        <v>336</v>
      </c>
      <c r="B1" t="s">
        <v>337</v>
      </c>
      <c r="D1" t="s">
        <v>334</v>
      </c>
      <c r="E1" t="s">
        <v>335</v>
      </c>
      <c r="F1" t="s">
        <v>337</v>
      </c>
      <c r="H1" t="s">
        <v>334</v>
      </c>
      <c r="I1" t="s">
        <v>335</v>
      </c>
      <c r="J1" t="s">
        <v>337</v>
      </c>
    </row>
    <row r="2" spans="1:10" x14ac:dyDescent="0.3">
      <c r="A2">
        <v>8.5</v>
      </c>
      <c r="B2">
        <v>9.76</v>
      </c>
      <c r="D2">
        <v>2.5</v>
      </c>
      <c r="E2">
        <f>$B$5*D2+$B$6</f>
        <v>0.75</v>
      </c>
      <c r="F2">
        <f>MROUND(E2,0.5)</f>
        <v>1</v>
      </c>
      <c r="H2">
        <f>D39+0.1</f>
        <v>6.2999999999999927</v>
      </c>
      <c r="I2">
        <f>$B$5*H2+$B$6</f>
        <v>6.4563333333333226</v>
      </c>
      <c r="J2">
        <f>MROUND(I2,0.5)</f>
        <v>6.5</v>
      </c>
    </row>
    <row r="3" spans="1:10" x14ac:dyDescent="0.3">
      <c r="A3">
        <v>2.5</v>
      </c>
      <c r="B3">
        <v>0.75</v>
      </c>
      <c r="D3">
        <f>D2+0.1</f>
        <v>2.6</v>
      </c>
      <c r="E3">
        <f t="shared" ref="E3:E39" si="0">$B$5*D3+$B$6</f>
        <v>0.90016666666666678</v>
      </c>
      <c r="F3">
        <f t="shared" ref="F3:F39" si="1">MROUND(E3,0.5)</f>
        <v>1</v>
      </c>
      <c r="H3">
        <f>H2+0.1</f>
        <v>6.3999999999999924</v>
      </c>
      <c r="I3">
        <f>$B$5*H3+$B$6</f>
        <v>6.6064999999999898</v>
      </c>
      <c r="J3">
        <f t="shared" ref="J3:J39" si="2">MROUND(I3,0.5)</f>
        <v>6.5</v>
      </c>
    </row>
    <row r="4" spans="1:10" x14ac:dyDescent="0.3">
      <c r="D4">
        <f t="shared" ref="D4:D39" si="3">D3+0.1</f>
        <v>2.7</v>
      </c>
      <c r="E4">
        <f t="shared" si="0"/>
        <v>1.0503333333333331</v>
      </c>
      <c r="F4">
        <f t="shared" si="1"/>
        <v>1</v>
      </c>
      <c r="H4">
        <f t="shared" ref="H4:H39" si="4">H3+0.1</f>
        <v>6.499999999999992</v>
      </c>
      <c r="I4">
        <f t="shared" ref="I4:I39" si="5">$B$5*H4+$B$6</f>
        <v>6.7566666666666553</v>
      </c>
      <c r="J4">
        <f t="shared" si="2"/>
        <v>7</v>
      </c>
    </row>
    <row r="5" spans="1:10" x14ac:dyDescent="0.3">
      <c r="A5" t="s">
        <v>332</v>
      </c>
      <c r="B5">
        <f>(B2-B3)/(A2-A3)</f>
        <v>1.5016666666666667</v>
      </c>
      <c r="D5">
        <f t="shared" si="3"/>
        <v>2.8000000000000003</v>
      </c>
      <c r="E5">
        <f t="shared" si="0"/>
        <v>1.2005000000000003</v>
      </c>
      <c r="F5">
        <f t="shared" si="1"/>
        <v>1</v>
      </c>
      <c r="H5">
        <f t="shared" si="4"/>
        <v>6.5999999999999917</v>
      </c>
      <c r="I5">
        <f t="shared" si="5"/>
        <v>6.9068333333333207</v>
      </c>
      <c r="J5">
        <f t="shared" si="2"/>
        <v>7</v>
      </c>
    </row>
    <row r="6" spans="1:10" x14ac:dyDescent="0.3">
      <c r="A6" t="s">
        <v>333</v>
      </c>
      <c r="B6">
        <f>B3-A3*B5</f>
        <v>-3.0041666666666669</v>
      </c>
      <c r="D6">
        <f t="shared" si="3"/>
        <v>2.9000000000000004</v>
      </c>
      <c r="E6">
        <f t="shared" si="0"/>
        <v>1.3506666666666667</v>
      </c>
      <c r="F6">
        <f t="shared" si="1"/>
        <v>1.5</v>
      </c>
      <c r="H6">
        <f t="shared" si="4"/>
        <v>6.6999999999999913</v>
      </c>
      <c r="I6">
        <f t="shared" si="5"/>
        <v>7.0569999999999879</v>
      </c>
      <c r="J6">
        <f t="shared" si="2"/>
        <v>7</v>
      </c>
    </row>
    <row r="7" spans="1:10" x14ac:dyDescent="0.3">
      <c r="D7">
        <f t="shared" si="3"/>
        <v>3.0000000000000004</v>
      </c>
      <c r="E7">
        <f t="shared" si="0"/>
        <v>1.5008333333333339</v>
      </c>
      <c r="F7">
        <f t="shared" si="1"/>
        <v>1.5</v>
      </c>
      <c r="H7">
        <f t="shared" si="4"/>
        <v>6.7999999999999909</v>
      </c>
      <c r="I7">
        <f t="shared" si="5"/>
        <v>7.2071666666666534</v>
      </c>
      <c r="J7">
        <f t="shared" si="2"/>
        <v>7</v>
      </c>
    </row>
    <row r="8" spans="1:10" x14ac:dyDescent="0.3">
      <c r="D8">
        <f t="shared" si="3"/>
        <v>3.1000000000000005</v>
      </c>
      <c r="E8">
        <f t="shared" si="0"/>
        <v>1.6510000000000011</v>
      </c>
      <c r="F8">
        <f t="shared" si="1"/>
        <v>1.5</v>
      </c>
      <c r="H8">
        <f t="shared" si="4"/>
        <v>6.8999999999999906</v>
      </c>
      <c r="I8">
        <f t="shared" si="5"/>
        <v>7.3573333333333188</v>
      </c>
      <c r="J8">
        <f t="shared" si="2"/>
        <v>7.5</v>
      </c>
    </row>
    <row r="9" spans="1:10" x14ac:dyDescent="0.3">
      <c r="D9">
        <f t="shared" si="3"/>
        <v>3.2000000000000006</v>
      </c>
      <c r="E9">
        <f t="shared" si="0"/>
        <v>1.8011666666666675</v>
      </c>
      <c r="F9">
        <f t="shared" si="1"/>
        <v>2</v>
      </c>
      <c r="H9">
        <f t="shared" si="4"/>
        <v>6.9999999999999902</v>
      </c>
      <c r="I9">
        <f t="shared" si="5"/>
        <v>7.5074999999999861</v>
      </c>
      <c r="J9">
        <f t="shared" si="2"/>
        <v>7.5</v>
      </c>
    </row>
    <row r="10" spans="1:10" x14ac:dyDescent="0.3">
      <c r="B10">
        <f>6.5*B5+B6</f>
        <v>6.7566666666666677</v>
      </c>
      <c r="D10">
        <f t="shared" si="3"/>
        <v>3.3000000000000007</v>
      </c>
      <c r="E10">
        <f t="shared" si="0"/>
        <v>1.9513333333333347</v>
      </c>
      <c r="F10">
        <f t="shared" si="1"/>
        <v>2</v>
      </c>
      <c r="H10">
        <f t="shared" si="4"/>
        <v>7.0999999999999899</v>
      </c>
      <c r="I10">
        <f t="shared" si="5"/>
        <v>7.6576666666666515</v>
      </c>
      <c r="J10">
        <f t="shared" si="2"/>
        <v>7.5</v>
      </c>
    </row>
    <row r="11" spans="1:10" x14ac:dyDescent="0.3">
      <c r="D11">
        <f t="shared" si="3"/>
        <v>3.4000000000000008</v>
      </c>
      <c r="E11">
        <f t="shared" si="0"/>
        <v>2.101500000000001</v>
      </c>
      <c r="F11">
        <f t="shared" si="1"/>
        <v>2</v>
      </c>
      <c r="H11">
        <f t="shared" si="4"/>
        <v>7.1999999999999895</v>
      </c>
      <c r="I11">
        <f t="shared" si="5"/>
        <v>7.8078333333333187</v>
      </c>
      <c r="J11">
        <f t="shared" si="2"/>
        <v>8</v>
      </c>
    </row>
    <row r="12" spans="1:10" x14ac:dyDescent="0.3">
      <c r="D12">
        <f t="shared" si="3"/>
        <v>3.5000000000000009</v>
      </c>
      <c r="E12">
        <f t="shared" si="0"/>
        <v>2.2516666666666683</v>
      </c>
      <c r="F12">
        <f t="shared" si="1"/>
        <v>2.5</v>
      </c>
      <c r="H12">
        <f t="shared" si="4"/>
        <v>7.2999999999999892</v>
      </c>
      <c r="I12">
        <f t="shared" si="5"/>
        <v>7.9579999999999842</v>
      </c>
      <c r="J12">
        <f t="shared" si="2"/>
        <v>8</v>
      </c>
    </row>
    <row r="13" spans="1:10" x14ac:dyDescent="0.3">
      <c r="D13">
        <f t="shared" si="3"/>
        <v>3.600000000000001</v>
      </c>
      <c r="E13">
        <f t="shared" si="0"/>
        <v>2.4018333333333346</v>
      </c>
      <c r="F13">
        <f t="shared" si="1"/>
        <v>2.5</v>
      </c>
      <c r="H13">
        <f t="shared" si="4"/>
        <v>7.3999999999999888</v>
      </c>
      <c r="I13">
        <f t="shared" si="5"/>
        <v>8.1081666666666496</v>
      </c>
      <c r="J13">
        <f t="shared" si="2"/>
        <v>8</v>
      </c>
    </row>
    <row r="14" spans="1:10" x14ac:dyDescent="0.3">
      <c r="D14">
        <f t="shared" si="3"/>
        <v>3.7000000000000011</v>
      </c>
      <c r="E14">
        <f t="shared" si="0"/>
        <v>2.5520000000000018</v>
      </c>
      <c r="F14">
        <f t="shared" si="1"/>
        <v>2.5</v>
      </c>
      <c r="H14">
        <f t="shared" si="4"/>
        <v>7.4999999999999885</v>
      </c>
      <c r="I14">
        <f t="shared" si="5"/>
        <v>8.2583333333333169</v>
      </c>
      <c r="J14">
        <f t="shared" si="2"/>
        <v>8.5</v>
      </c>
    </row>
    <row r="15" spans="1:10" x14ac:dyDescent="0.3">
      <c r="D15">
        <f t="shared" si="3"/>
        <v>3.8000000000000012</v>
      </c>
      <c r="E15">
        <f t="shared" si="0"/>
        <v>2.7021666666666682</v>
      </c>
      <c r="F15">
        <f t="shared" si="1"/>
        <v>2.5</v>
      </c>
      <c r="H15">
        <f t="shared" si="4"/>
        <v>7.5999999999999881</v>
      </c>
      <c r="I15">
        <f t="shared" si="5"/>
        <v>8.4084999999999823</v>
      </c>
      <c r="J15">
        <f t="shared" si="2"/>
        <v>8.5</v>
      </c>
    </row>
    <row r="16" spans="1:10" x14ac:dyDescent="0.3">
      <c r="D16">
        <f t="shared" si="3"/>
        <v>3.9000000000000012</v>
      </c>
      <c r="E16">
        <f t="shared" si="0"/>
        <v>2.8523333333333354</v>
      </c>
      <c r="F16">
        <f t="shared" si="1"/>
        <v>3</v>
      </c>
      <c r="H16">
        <f t="shared" si="4"/>
        <v>7.6999999999999877</v>
      </c>
      <c r="I16">
        <f t="shared" si="5"/>
        <v>8.5586666666666495</v>
      </c>
      <c r="J16">
        <f t="shared" si="2"/>
        <v>8.5</v>
      </c>
    </row>
    <row r="17" spans="4:10" x14ac:dyDescent="0.3">
      <c r="D17">
        <f t="shared" si="3"/>
        <v>4.0000000000000009</v>
      </c>
      <c r="E17">
        <f t="shared" si="0"/>
        <v>3.0025000000000017</v>
      </c>
      <c r="F17">
        <f t="shared" si="1"/>
        <v>3</v>
      </c>
      <c r="H17">
        <f t="shared" si="4"/>
        <v>7.7999999999999874</v>
      </c>
      <c r="I17">
        <f t="shared" si="5"/>
        <v>8.708833333333315</v>
      </c>
      <c r="J17">
        <f t="shared" si="2"/>
        <v>8.5</v>
      </c>
    </row>
    <row r="18" spans="4:10" x14ac:dyDescent="0.3">
      <c r="D18">
        <f t="shared" si="3"/>
        <v>4.1000000000000005</v>
      </c>
      <c r="E18">
        <f t="shared" si="0"/>
        <v>3.1526666666666672</v>
      </c>
      <c r="F18">
        <f t="shared" si="1"/>
        <v>3</v>
      </c>
      <c r="H18">
        <f t="shared" si="4"/>
        <v>7.899999999999987</v>
      </c>
      <c r="I18">
        <f t="shared" si="5"/>
        <v>8.8589999999999804</v>
      </c>
      <c r="J18">
        <f t="shared" si="2"/>
        <v>9</v>
      </c>
    </row>
    <row r="19" spans="4:10" x14ac:dyDescent="0.3">
      <c r="D19">
        <f t="shared" si="3"/>
        <v>4.2</v>
      </c>
      <c r="E19">
        <f t="shared" si="0"/>
        <v>3.3028333333333335</v>
      </c>
      <c r="F19">
        <f t="shared" si="1"/>
        <v>3.5</v>
      </c>
      <c r="H19">
        <f t="shared" si="4"/>
        <v>7.9999999999999867</v>
      </c>
      <c r="I19">
        <f t="shared" si="5"/>
        <v>9.0091666666666477</v>
      </c>
      <c r="J19">
        <f t="shared" si="2"/>
        <v>9</v>
      </c>
    </row>
    <row r="20" spans="4:10" x14ac:dyDescent="0.3">
      <c r="D20">
        <f t="shared" si="3"/>
        <v>4.3</v>
      </c>
      <c r="E20">
        <f t="shared" si="0"/>
        <v>3.4529999999999998</v>
      </c>
      <c r="F20">
        <f t="shared" si="1"/>
        <v>3.5</v>
      </c>
      <c r="H20">
        <f t="shared" si="4"/>
        <v>8.0999999999999872</v>
      </c>
      <c r="I20">
        <f t="shared" si="5"/>
        <v>9.1593333333333149</v>
      </c>
      <c r="J20">
        <f t="shared" si="2"/>
        <v>9</v>
      </c>
    </row>
    <row r="21" spans="4:10" x14ac:dyDescent="0.3">
      <c r="D21">
        <f t="shared" si="3"/>
        <v>4.3999999999999995</v>
      </c>
      <c r="E21">
        <f t="shared" si="0"/>
        <v>3.6031666666666662</v>
      </c>
      <c r="F21">
        <f t="shared" si="1"/>
        <v>3.5</v>
      </c>
      <c r="H21">
        <f t="shared" si="4"/>
        <v>8.1999999999999869</v>
      </c>
      <c r="I21">
        <f t="shared" si="5"/>
        <v>9.3094999999999803</v>
      </c>
      <c r="J21">
        <f t="shared" si="2"/>
        <v>9.5</v>
      </c>
    </row>
    <row r="22" spans="4:10" x14ac:dyDescent="0.3">
      <c r="D22">
        <f t="shared" si="3"/>
        <v>4.4999999999999991</v>
      </c>
      <c r="E22">
        <f t="shared" si="0"/>
        <v>3.7533333333333316</v>
      </c>
      <c r="F22">
        <f t="shared" si="1"/>
        <v>4</v>
      </c>
      <c r="H22">
        <f t="shared" si="4"/>
        <v>8.2999999999999865</v>
      </c>
      <c r="I22">
        <f t="shared" si="5"/>
        <v>9.4596666666666476</v>
      </c>
      <c r="J22">
        <f t="shared" si="2"/>
        <v>9.5</v>
      </c>
    </row>
    <row r="23" spans="4:10" x14ac:dyDescent="0.3">
      <c r="D23">
        <f t="shared" si="3"/>
        <v>4.5999999999999988</v>
      </c>
      <c r="E23">
        <f t="shared" si="0"/>
        <v>3.903499999999998</v>
      </c>
      <c r="F23">
        <f t="shared" si="1"/>
        <v>4</v>
      </c>
      <c r="H23">
        <f t="shared" si="4"/>
        <v>8.3999999999999861</v>
      </c>
      <c r="I23">
        <f t="shared" si="5"/>
        <v>9.609833333333313</v>
      </c>
      <c r="J23">
        <f t="shared" si="2"/>
        <v>9.5</v>
      </c>
    </row>
    <row r="24" spans="4:10" x14ac:dyDescent="0.3">
      <c r="D24">
        <f t="shared" si="3"/>
        <v>4.6999999999999984</v>
      </c>
      <c r="E24">
        <f t="shared" si="0"/>
        <v>4.0536666666666648</v>
      </c>
      <c r="F24">
        <f t="shared" si="1"/>
        <v>4</v>
      </c>
      <c r="H24">
        <f t="shared" si="4"/>
        <v>8.4999999999999858</v>
      </c>
      <c r="I24" s="18">
        <f t="shared" si="5"/>
        <v>9.7599999999999785</v>
      </c>
      <c r="J24">
        <f>MROUND(I24,0.5)</f>
        <v>10</v>
      </c>
    </row>
    <row r="25" spans="4:10" x14ac:dyDescent="0.3">
      <c r="D25">
        <f t="shared" si="3"/>
        <v>4.799999999999998</v>
      </c>
      <c r="E25">
        <f t="shared" si="0"/>
        <v>4.2038333333333302</v>
      </c>
      <c r="F25">
        <f t="shared" si="1"/>
        <v>4</v>
      </c>
      <c r="H25">
        <f t="shared" si="4"/>
        <v>8.5999999999999854</v>
      </c>
      <c r="I25">
        <f t="shared" si="5"/>
        <v>9.9101666666666457</v>
      </c>
      <c r="J25">
        <f t="shared" si="2"/>
        <v>10</v>
      </c>
    </row>
    <row r="26" spans="4:10" x14ac:dyDescent="0.3">
      <c r="D26">
        <f t="shared" si="3"/>
        <v>4.8999999999999977</v>
      </c>
      <c r="E26">
        <f t="shared" si="0"/>
        <v>4.3539999999999957</v>
      </c>
      <c r="F26">
        <f t="shared" si="1"/>
        <v>4.5</v>
      </c>
      <c r="H26">
        <f t="shared" si="4"/>
        <v>8.6999999999999851</v>
      </c>
      <c r="I26">
        <f t="shared" si="5"/>
        <v>10.060333333333311</v>
      </c>
      <c r="J26">
        <f t="shared" si="2"/>
        <v>10</v>
      </c>
    </row>
    <row r="27" spans="4:10" x14ac:dyDescent="0.3">
      <c r="D27">
        <f t="shared" si="3"/>
        <v>4.9999999999999973</v>
      </c>
      <c r="E27">
        <f t="shared" si="0"/>
        <v>4.5041666666666629</v>
      </c>
      <c r="F27">
        <f t="shared" si="1"/>
        <v>4.5</v>
      </c>
      <c r="H27">
        <f t="shared" si="4"/>
        <v>8.7999999999999847</v>
      </c>
      <c r="I27">
        <f t="shared" si="5"/>
        <v>10.210499999999978</v>
      </c>
      <c r="J27">
        <f t="shared" si="2"/>
        <v>10</v>
      </c>
    </row>
    <row r="28" spans="4:10" x14ac:dyDescent="0.3">
      <c r="D28">
        <f t="shared" si="3"/>
        <v>5.099999999999997</v>
      </c>
      <c r="E28">
        <f t="shared" si="0"/>
        <v>4.6543333333333283</v>
      </c>
      <c r="F28">
        <f t="shared" si="1"/>
        <v>4.5</v>
      </c>
      <c r="H28">
        <f t="shared" si="4"/>
        <v>8.8999999999999844</v>
      </c>
      <c r="I28">
        <f t="shared" si="5"/>
        <v>10.360666666666644</v>
      </c>
      <c r="J28">
        <f t="shared" si="2"/>
        <v>10.5</v>
      </c>
    </row>
    <row r="29" spans="4:10" x14ac:dyDescent="0.3">
      <c r="D29">
        <f t="shared" si="3"/>
        <v>5.1999999999999966</v>
      </c>
      <c r="E29">
        <f t="shared" si="0"/>
        <v>4.8044999999999956</v>
      </c>
      <c r="F29">
        <f t="shared" si="1"/>
        <v>5</v>
      </c>
      <c r="H29">
        <f t="shared" si="4"/>
        <v>8.999999999999984</v>
      </c>
      <c r="I29">
        <f t="shared" si="5"/>
        <v>10.510833333333309</v>
      </c>
      <c r="J29">
        <f t="shared" si="2"/>
        <v>10.5</v>
      </c>
    </row>
    <row r="30" spans="4:10" x14ac:dyDescent="0.3">
      <c r="D30">
        <f t="shared" si="3"/>
        <v>5.2999999999999963</v>
      </c>
      <c r="E30">
        <f t="shared" si="0"/>
        <v>4.954666666666661</v>
      </c>
      <c r="F30">
        <f t="shared" si="1"/>
        <v>5</v>
      </c>
      <c r="H30">
        <f t="shared" si="4"/>
        <v>9.0999999999999837</v>
      </c>
      <c r="I30">
        <f t="shared" si="5"/>
        <v>10.660999999999976</v>
      </c>
      <c r="J30">
        <f t="shared" si="2"/>
        <v>10.5</v>
      </c>
    </row>
    <row r="31" spans="4:10" x14ac:dyDescent="0.3">
      <c r="D31">
        <f t="shared" si="3"/>
        <v>5.3999999999999959</v>
      </c>
      <c r="E31">
        <f t="shared" si="0"/>
        <v>5.1048333333333282</v>
      </c>
      <c r="F31">
        <f t="shared" si="1"/>
        <v>5</v>
      </c>
      <c r="H31">
        <f t="shared" si="4"/>
        <v>9.1999999999999833</v>
      </c>
      <c r="I31">
        <f t="shared" si="5"/>
        <v>10.811166666666642</v>
      </c>
      <c r="J31">
        <f t="shared" si="2"/>
        <v>11</v>
      </c>
    </row>
    <row r="32" spans="4:10" x14ac:dyDescent="0.3">
      <c r="D32">
        <f t="shared" si="3"/>
        <v>5.4999999999999956</v>
      </c>
      <c r="E32">
        <f t="shared" si="0"/>
        <v>5.2549999999999937</v>
      </c>
      <c r="F32">
        <f t="shared" si="1"/>
        <v>5.5</v>
      </c>
      <c r="H32">
        <f t="shared" si="4"/>
        <v>9.2999999999999829</v>
      </c>
      <c r="I32">
        <f t="shared" si="5"/>
        <v>10.961333333333309</v>
      </c>
      <c r="J32">
        <f t="shared" si="2"/>
        <v>11</v>
      </c>
    </row>
    <row r="33" spans="4:10" x14ac:dyDescent="0.3">
      <c r="D33">
        <f t="shared" si="3"/>
        <v>5.5999999999999952</v>
      </c>
      <c r="E33">
        <f t="shared" si="0"/>
        <v>5.4051666666666591</v>
      </c>
      <c r="F33">
        <f t="shared" si="1"/>
        <v>5.5</v>
      </c>
      <c r="H33">
        <f t="shared" si="4"/>
        <v>9.3999999999999826</v>
      </c>
      <c r="I33">
        <f t="shared" si="5"/>
        <v>11.111499999999975</v>
      </c>
      <c r="J33">
        <f t="shared" si="2"/>
        <v>11</v>
      </c>
    </row>
    <row r="34" spans="4:10" x14ac:dyDescent="0.3">
      <c r="D34">
        <f t="shared" si="3"/>
        <v>5.6999999999999948</v>
      </c>
      <c r="E34">
        <f t="shared" si="0"/>
        <v>5.5553333333333264</v>
      </c>
      <c r="F34">
        <f t="shared" si="1"/>
        <v>5.5</v>
      </c>
      <c r="H34">
        <f t="shared" si="4"/>
        <v>9.4999999999999822</v>
      </c>
      <c r="I34">
        <f t="shared" si="5"/>
        <v>11.26166666666664</v>
      </c>
      <c r="J34">
        <f t="shared" si="2"/>
        <v>11.5</v>
      </c>
    </row>
    <row r="35" spans="4:10" x14ac:dyDescent="0.3">
      <c r="D35">
        <f t="shared" si="3"/>
        <v>5.7999999999999945</v>
      </c>
      <c r="E35">
        <f t="shared" si="0"/>
        <v>5.7054999999999918</v>
      </c>
      <c r="F35">
        <f t="shared" si="1"/>
        <v>5.5</v>
      </c>
      <c r="H35">
        <f t="shared" si="4"/>
        <v>9.5999999999999819</v>
      </c>
      <c r="I35">
        <f t="shared" si="5"/>
        <v>11.411833333333307</v>
      </c>
      <c r="J35">
        <f t="shared" si="2"/>
        <v>11.5</v>
      </c>
    </row>
    <row r="36" spans="4:10" x14ac:dyDescent="0.3">
      <c r="D36">
        <f t="shared" si="3"/>
        <v>5.8999999999999941</v>
      </c>
      <c r="E36">
        <f t="shared" si="0"/>
        <v>5.855666666666659</v>
      </c>
      <c r="F36">
        <f t="shared" si="1"/>
        <v>6</v>
      </c>
      <c r="H36">
        <f t="shared" si="4"/>
        <v>9.6999999999999815</v>
      </c>
      <c r="I36">
        <f t="shared" si="5"/>
        <v>11.561999999999973</v>
      </c>
      <c r="J36">
        <f t="shared" si="2"/>
        <v>11.5</v>
      </c>
    </row>
    <row r="37" spans="4:10" x14ac:dyDescent="0.3">
      <c r="D37">
        <f t="shared" si="3"/>
        <v>5.9999999999999938</v>
      </c>
      <c r="E37">
        <f t="shared" si="0"/>
        <v>6.0058333333333245</v>
      </c>
      <c r="F37">
        <f t="shared" si="1"/>
        <v>6</v>
      </c>
      <c r="H37">
        <f t="shared" si="4"/>
        <v>9.7999999999999812</v>
      </c>
      <c r="I37">
        <f t="shared" si="5"/>
        <v>11.712166666666638</v>
      </c>
      <c r="J37">
        <f t="shared" si="2"/>
        <v>11.5</v>
      </c>
    </row>
    <row r="38" spans="4:10" x14ac:dyDescent="0.3">
      <c r="D38">
        <f t="shared" si="3"/>
        <v>6.0999999999999934</v>
      </c>
      <c r="E38">
        <f t="shared" si="0"/>
        <v>6.1559999999999899</v>
      </c>
      <c r="F38">
        <f t="shared" si="1"/>
        <v>6</v>
      </c>
      <c r="H38">
        <f t="shared" si="4"/>
        <v>9.8999999999999808</v>
      </c>
      <c r="I38">
        <f t="shared" si="5"/>
        <v>11.862333333333305</v>
      </c>
      <c r="J38">
        <f t="shared" si="2"/>
        <v>12</v>
      </c>
    </row>
    <row r="39" spans="4:10" x14ac:dyDescent="0.3">
      <c r="D39">
        <f t="shared" si="3"/>
        <v>6.1999999999999931</v>
      </c>
      <c r="E39">
        <f t="shared" si="0"/>
        <v>6.3061666666666572</v>
      </c>
      <c r="F39">
        <f t="shared" si="1"/>
        <v>6.5</v>
      </c>
      <c r="H39">
        <f t="shared" si="4"/>
        <v>9.9999999999999805</v>
      </c>
      <c r="I39">
        <f t="shared" si="5"/>
        <v>12.012499999999971</v>
      </c>
      <c r="J39">
        <f t="shared" si="2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K61"/>
  <sheetViews>
    <sheetView workbookViewId="0">
      <selection activeCell="I20" sqref="I20"/>
    </sheetView>
  </sheetViews>
  <sheetFormatPr defaultRowHeight="14.4" x14ac:dyDescent="0.3"/>
  <cols>
    <col min="2" max="2" width="11.88671875" bestFit="1" customWidth="1"/>
    <col min="3" max="3" width="15.88671875" bestFit="1" customWidth="1"/>
    <col min="4" max="6" width="15.88671875" customWidth="1"/>
    <col min="7" max="9" width="15.88671875" style="22" customWidth="1"/>
    <col min="10" max="10" width="11.88671875" bestFit="1" customWidth="1"/>
    <col min="11" max="11" width="10.44140625" bestFit="1" customWidth="1"/>
  </cols>
  <sheetData>
    <row r="1" spans="1:11" x14ac:dyDescent="0.3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342</v>
      </c>
    </row>
    <row r="2" spans="1:11" x14ac:dyDescent="0.3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  <c r="H2" s="19">
        <v>84.73</v>
      </c>
      <c r="I2" s="19">
        <v>77.78</v>
      </c>
      <c r="J2" s="19">
        <v>86.12</v>
      </c>
    </row>
    <row r="3" spans="1:11" x14ac:dyDescent="0.3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19">
        <v>77.78</v>
      </c>
      <c r="H3" s="19">
        <v>84.73</v>
      </c>
      <c r="I3" s="19">
        <v>77.78</v>
      </c>
      <c r="J3" s="19">
        <v>86.12</v>
      </c>
      <c r="K3" s="20"/>
    </row>
    <row r="4" spans="1:11" x14ac:dyDescent="0.3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19">
        <v>25</v>
      </c>
      <c r="H4" s="19"/>
      <c r="I4" s="19">
        <v>25</v>
      </c>
      <c r="J4" s="19">
        <v>50</v>
      </c>
    </row>
    <row r="5" spans="1:11" x14ac:dyDescent="0.3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19">
        <v>77.78</v>
      </c>
      <c r="H5" s="19">
        <v>84.73</v>
      </c>
      <c r="I5" s="19">
        <v>77.78</v>
      </c>
      <c r="J5" s="19">
        <v>86.12</v>
      </c>
      <c r="K5" s="20"/>
    </row>
    <row r="6" spans="1:11" x14ac:dyDescent="0.3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19">
        <v>77.78</v>
      </c>
      <c r="H6" s="19"/>
      <c r="I6" s="19">
        <v>50</v>
      </c>
      <c r="J6" s="19">
        <v>86.12</v>
      </c>
    </row>
    <row r="7" spans="1:11" x14ac:dyDescent="0.3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19">
        <v>77.78</v>
      </c>
      <c r="H7" s="19"/>
      <c r="I7" s="19">
        <v>77.78</v>
      </c>
      <c r="J7" s="21">
        <v>86.12</v>
      </c>
    </row>
    <row r="8" spans="1:11" x14ac:dyDescent="0.3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  <c r="H8" s="19">
        <v>25</v>
      </c>
      <c r="I8" s="19"/>
    </row>
    <row r="9" spans="1:11" x14ac:dyDescent="0.3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  <c r="H9" s="19">
        <v>84.73</v>
      </c>
      <c r="I9" s="19">
        <v>77.78</v>
      </c>
      <c r="J9" s="21">
        <v>86.12</v>
      </c>
    </row>
    <row r="10" spans="1:11" x14ac:dyDescent="0.3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  <c r="H10" s="19">
        <v>84.73</v>
      </c>
      <c r="I10" s="19">
        <v>77.78</v>
      </c>
      <c r="J10" s="19">
        <v>86.12</v>
      </c>
    </row>
    <row r="11" spans="1:11" x14ac:dyDescent="0.3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19">
        <v>77.78</v>
      </c>
      <c r="H11" s="19">
        <v>84.73</v>
      </c>
      <c r="I11" s="19">
        <v>77.78</v>
      </c>
      <c r="J11" s="19">
        <v>43.06</v>
      </c>
    </row>
    <row r="12" spans="1:11" x14ac:dyDescent="0.3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  <c r="H12" s="19">
        <v>84.73</v>
      </c>
      <c r="I12" s="19">
        <v>77.78</v>
      </c>
      <c r="J12" s="19">
        <v>86.12</v>
      </c>
    </row>
    <row r="13" spans="1:11" x14ac:dyDescent="0.3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  <c r="H13" s="19">
        <v>84.73</v>
      </c>
      <c r="I13" s="19">
        <v>77.78</v>
      </c>
      <c r="J13" s="19">
        <v>86.12</v>
      </c>
    </row>
    <row r="14" spans="1:11" x14ac:dyDescent="0.3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19">
        <v>77.78</v>
      </c>
      <c r="H14" s="19">
        <v>84.73</v>
      </c>
      <c r="I14" s="19">
        <v>77.78</v>
      </c>
      <c r="J14" s="19">
        <v>86.12</v>
      </c>
    </row>
    <row r="15" spans="1:11" x14ac:dyDescent="0.3">
      <c r="A15" t="s">
        <v>13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19">
        <v>77.78</v>
      </c>
      <c r="H15" s="19">
        <v>84.73</v>
      </c>
      <c r="I15" s="21">
        <v>77.78</v>
      </c>
      <c r="J15" s="21">
        <v>86.12</v>
      </c>
    </row>
    <row r="16" spans="1:11" x14ac:dyDescent="0.3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  <c r="H16" s="19">
        <v>84.73</v>
      </c>
      <c r="I16" s="19">
        <v>77.78</v>
      </c>
      <c r="J16" s="19">
        <v>86.12</v>
      </c>
    </row>
    <row r="17" spans="1:10" x14ac:dyDescent="0.3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  <c r="H17" s="19">
        <v>84.73</v>
      </c>
      <c r="I17" s="19"/>
      <c r="J17" s="19">
        <v>50</v>
      </c>
    </row>
    <row r="18" spans="1:10" x14ac:dyDescent="0.3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  <c r="H18" s="19">
        <v>84.73</v>
      </c>
      <c r="I18" s="19">
        <v>77.78</v>
      </c>
    </row>
    <row r="19" spans="1:10" x14ac:dyDescent="0.3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  <c r="H19" s="19">
        <v>84.73</v>
      </c>
      <c r="I19" s="19">
        <v>77.78</v>
      </c>
      <c r="J19" s="19">
        <v>86.12</v>
      </c>
    </row>
    <row r="20" spans="1:10" x14ac:dyDescent="0.3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  <c r="H20" s="23"/>
      <c r="I20" s="21">
        <v>25</v>
      </c>
      <c r="J20" s="21">
        <v>86.12</v>
      </c>
    </row>
    <row r="21" spans="1:10" x14ac:dyDescent="0.3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  <c r="H21" s="19">
        <v>84.73</v>
      </c>
      <c r="I21" s="19">
        <v>25</v>
      </c>
    </row>
    <row r="22" spans="1:10" x14ac:dyDescent="0.3">
      <c r="A22" t="s">
        <v>18</v>
      </c>
      <c r="B22" s="19">
        <v>25</v>
      </c>
      <c r="C22" s="19"/>
      <c r="D22" s="19"/>
      <c r="E22" s="19">
        <v>50</v>
      </c>
      <c r="F22" s="19"/>
      <c r="G22" s="19"/>
      <c r="H22" s="19"/>
      <c r="I22" s="19"/>
    </row>
    <row r="23" spans="1:10" x14ac:dyDescent="0.3">
      <c r="A23" t="s">
        <v>43</v>
      </c>
      <c r="B23" s="19">
        <v>25</v>
      </c>
      <c r="C23" s="19"/>
      <c r="D23" s="19"/>
      <c r="E23" s="19">
        <v>25</v>
      </c>
      <c r="F23" s="19"/>
      <c r="G23" s="19"/>
      <c r="H23" s="19"/>
      <c r="I23" s="19"/>
    </row>
    <row r="24" spans="1:10" x14ac:dyDescent="0.3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>
        <v>84.73</v>
      </c>
      <c r="I24" s="19">
        <v>77.78</v>
      </c>
      <c r="J24" s="19">
        <v>86.12</v>
      </c>
    </row>
    <row r="25" spans="1:10" x14ac:dyDescent="0.3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  <c r="I25" s="19">
        <v>25</v>
      </c>
    </row>
    <row r="26" spans="1:10" x14ac:dyDescent="0.3">
      <c r="A26" t="s">
        <v>22</v>
      </c>
      <c r="B26" s="19">
        <v>50</v>
      </c>
      <c r="C26" s="19">
        <v>25</v>
      </c>
      <c r="D26" s="19">
        <v>75</v>
      </c>
      <c r="E26" s="19"/>
      <c r="F26" s="19">
        <v>25</v>
      </c>
      <c r="G26" s="19"/>
      <c r="H26" s="19"/>
      <c r="I26" s="19"/>
    </row>
    <row r="27" spans="1:10" x14ac:dyDescent="0.3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10" x14ac:dyDescent="0.3">
      <c r="A28" t="s">
        <v>12</v>
      </c>
      <c r="B28" s="19">
        <v>75</v>
      </c>
      <c r="C28" s="19">
        <v>50</v>
      </c>
      <c r="D28" s="19">
        <v>100</v>
      </c>
      <c r="E28" s="19">
        <v>25</v>
      </c>
      <c r="F28" s="19"/>
      <c r="G28" s="19"/>
      <c r="H28" s="19"/>
      <c r="I28" s="19">
        <v>25</v>
      </c>
    </row>
    <row r="29" spans="1:10" x14ac:dyDescent="0.3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  <c r="H29" s="19"/>
      <c r="I29" s="19"/>
    </row>
    <row r="30" spans="1:10" x14ac:dyDescent="0.3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  <c r="H30" s="19"/>
      <c r="I30" s="19">
        <v>25</v>
      </c>
      <c r="J30" s="19">
        <v>43.06</v>
      </c>
    </row>
    <row r="31" spans="1:10" x14ac:dyDescent="0.3">
      <c r="A31" t="s">
        <v>47</v>
      </c>
      <c r="C31" s="19">
        <v>25</v>
      </c>
      <c r="D31" s="19"/>
      <c r="E31" s="19"/>
      <c r="F31" s="19"/>
      <c r="G31" s="19"/>
      <c r="H31" s="19"/>
      <c r="I31" s="19"/>
    </row>
    <row r="32" spans="1:10" x14ac:dyDescent="0.3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  <c r="H32" s="19">
        <v>25</v>
      </c>
      <c r="I32" s="19"/>
    </row>
    <row r="33" spans="1:10" x14ac:dyDescent="0.3">
      <c r="A33" t="s">
        <v>49</v>
      </c>
      <c r="C33" s="19">
        <v>25</v>
      </c>
      <c r="D33" s="19"/>
      <c r="E33" s="19"/>
      <c r="F33" s="19"/>
      <c r="G33" s="19">
        <v>25</v>
      </c>
      <c r="H33" s="19"/>
      <c r="I33" s="19">
        <v>25</v>
      </c>
    </row>
    <row r="34" spans="1:10" x14ac:dyDescent="0.3">
      <c r="A34" t="s">
        <v>51</v>
      </c>
      <c r="C34" s="19">
        <v>25</v>
      </c>
      <c r="D34" s="19">
        <v>25</v>
      </c>
      <c r="E34" s="19"/>
      <c r="F34" s="19"/>
      <c r="G34" s="19"/>
      <c r="H34" s="19"/>
      <c r="I34" s="19"/>
    </row>
    <row r="35" spans="1:10" x14ac:dyDescent="0.3">
      <c r="A35" t="s">
        <v>52</v>
      </c>
      <c r="C35" s="19">
        <v>25</v>
      </c>
      <c r="D35" s="19">
        <v>25</v>
      </c>
      <c r="E35" s="19"/>
      <c r="F35" s="19"/>
      <c r="G35" s="19"/>
      <c r="H35" s="19"/>
      <c r="I35" s="19"/>
    </row>
    <row r="36" spans="1:10" x14ac:dyDescent="0.3">
      <c r="A36" t="s">
        <v>54</v>
      </c>
      <c r="C36" s="19"/>
      <c r="D36" s="19">
        <v>25</v>
      </c>
      <c r="E36" s="19"/>
      <c r="F36" s="19">
        <v>50</v>
      </c>
      <c r="G36" s="19"/>
      <c r="H36" s="19"/>
      <c r="I36" s="19"/>
    </row>
    <row r="37" spans="1:10" x14ac:dyDescent="0.3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  <c r="H37" s="19">
        <v>84.73</v>
      </c>
      <c r="I37" s="19">
        <v>77.78</v>
      </c>
    </row>
    <row r="38" spans="1:10" x14ac:dyDescent="0.3">
      <c r="A38" t="s">
        <v>53</v>
      </c>
      <c r="C38" s="19"/>
      <c r="D38" s="19">
        <v>25</v>
      </c>
      <c r="E38" s="19"/>
      <c r="F38" s="19"/>
      <c r="G38" s="19"/>
      <c r="H38" s="19"/>
      <c r="I38" s="19">
        <v>25</v>
      </c>
    </row>
    <row r="39" spans="1:10" x14ac:dyDescent="0.3">
      <c r="A39" t="s">
        <v>56</v>
      </c>
      <c r="C39" s="19"/>
      <c r="D39" s="19"/>
      <c r="E39" s="19">
        <v>25</v>
      </c>
      <c r="F39" s="19">
        <v>50</v>
      </c>
      <c r="G39" s="19">
        <v>75</v>
      </c>
      <c r="H39" s="19">
        <v>84.73</v>
      </c>
      <c r="I39" s="19">
        <v>77.78</v>
      </c>
      <c r="J39" s="19">
        <v>86.12</v>
      </c>
    </row>
    <row r="40" spans="1:10" x14ac:dyDescent="0.3">
      <c r="A40" t="s">
        <v>60</v>
      </c>
      <c r="C40" s="19"/>
      <c r="D40" s="19"/>
      <c r="E40" s="19">
        <v>25</v>
      </c>
      <c r="F40" s="19">
        <v>50</v>
      </c>
      <c r="G40" s="19"/>
      <c r="H40" s="19"/>
      <c r="I40" s="19"/>
    </row>
    <row r="41" spans="1:10" x14ac:dyDescent="0.3">
      <c r="A41" t="s">
        <v>61</v>
      </c>
      <c r="C41" s="19"/>
      <c r="D41" s="19"/>
      <c r="E41" s="19">
        <v>25</v>
      </c>
      <c r="F41" s="19">
        <v>75</v>
      </c>
      <c r="G41" s="19"/>
      <c r="H41" s="19"/>
      <c r="I41" s="19"/>
    </row>
    <row r="42" spans="1:10" x14ac:dyDescent="0.3">
      <c r="A42" t="s">
        <v>66</v>
      </c>
      <c r="C42" s="19"/>
      <c r="D42" s="19"/>
      <c r="E42" s="19"/>
      <c r="F42" s="19">
        <v>50</v>
      </c>
      <c r="G42" s="19">
        <v>25</v>
      </c>
      <c r="H42" s="19">
        <v>50</v>
      </c>
      <c r="I42" s="19">
        <v>50</v>
      </c>
    </row>
    <row r="43" spans="1:10" x14ac:dyDescent="0.3">
      <c r="A43" t="s">
        <v>63</v>
      </c>
      <c r="C43" s="19"/>
      <c r="D43" s="19"/>
      <c r="E43" s="19"/>
      <c r="F43" s="19">
        <v>75</v>
      </c>
      <c r="G43" s="19"/>
      <c r="H43" s="19"/>
      <c r="I43" s="19"/>
      <c r="J43" s="21">
        <v>25</v>
      </c>
    </row>
    <row r="44" spans="1:10" x14ac:dyDescent="0.3">
      <c r="A44" t="s">
        <v>68</v>
      </c>
      <c r="C44" s="19"/>
      <c r="D44" s="19"/>
      <c r="E44" s="19"/>
      <c r="F44" s="19">
        <v>25</v>
      </c>
      <c r="G44" s="19">
        <v>75</v>
      </c>
      <c r="H44" s="19">
        <v>25</v>
      </c>
      <c r="I44" s="19">
        <v>50</v>
      </c>
      <c r="J44" s="19">
        <v>50</v>
      </c>
    </row>
    <row r="45" spans="1:10" x14ac:dyDescent="0.3">
      <c r="A45" t="s">
        <v>77</v>
      </c>
      <c r="C45" s="19"/>
      <c r="D45" s="19"/>
      <c r="E45" s="19"/>
      <c r="F45" s="19"/>
      <c r="G45" s="19">
        <v>25</v>
      </c>
      <c r="H45" s="19"/>
      <c r="I45" s="19"/>
    </row>
    <row r="46" spans="1:10" x14ac:dyDescent="0.3">
      <c r="A46" t="s">
        <v>79</v>
      </c>
      <c r="C46" s="19"/>
      <c r="D46" s="19"/>
      <c r="E46" s="19"/>
      <c r="F46" s="19"/>
      <c r="G46" s="19">
        <v>25</v>
      </c>
      <c r="H46" s="19"/>
      <c r="I46" s="19"/>
    </row>
    <row r="47" spans="1:10" x14ac:dyDescent="0.3">
      <c r="A47" t="s">
        <v>81</v>
      </c>
      <c r="C47" s="19"/>
      <c r="D47" s="19"/>
      <c r="E47" s="19"/>
      <c r="F47" s="19"/>
      <c r="G47" s="19">
        <v>25</v>
      </c>
      <c r="H47" s="19"/>
      <c r="I47" s="19"/>
    </row>
    <row r="48" spans="1:10" x14ac:dyDescent="0.3">
      <c r="A48" t="s">
        <v>78</v>
      </c>
      <c r="C48" s="19"/>
      <c r="D48" s="19"/>
      <c r="E48" s="19"/>
      <c r="F48" s="19"/>
      <c r="G48" s="19">
        <v>25</v>
      </c>
      <c r="H48" s="19"/>
      <c r="I48" s="19"/>
    </row>
    <row r="49" spans="1:10" x14ac:dyDescent="0.3">
      <c r="A49" t="s">
        <v>80</v>
      </c>
      <c r="G49" s="19">
        <v>25</v>
      </c>
      <c r="H49" s="19"/>
      <c r="I49" s="19"/>
    </row>
    <row r="50" spans="1:10" x14ac:dyDescent="0.3">
      <c r="A50" t="s">
        <v>83</v>
      </c>
      <c r="G50" s="19"/>
      <c r="H50" s="19">
        <v>25</v>
      </c>
      <c r="I50" s="19"/>
    </row>
    <row r="51" spans="1:10" x14ac:dyDescent="0.3">
      <c r="A51" t="s">
        <v>86</v>
      </c>
      <c r="G51" s="19"/>
      <c r="H51" s="19">
        <v>25</v>
      </c>
      <c r="I51" s="19"/>
    </row>
    <row r="52" spans="1:10" x14ac:dyDescent="0.3">
      <c r="A52" t="s">
        <v>85</v>
      </c>
      <c r="G52" s="19"/>
      <c r="H52" s="19">
        <v>25</v>
      </c>
      <c r="I52" s="19">
        <v>50</v>
      </c>
    </row>
    <row r="53" spans="1:10" x14ac:dyDescent="0.3">
      <c r="A53" t="s">
        <v>81</v>
      </c>
      <c r="G53" s="19"/>
      <c r="H53" s="19">
        <v>25</v>
      </c>
      <c r="I53" s="19"/>
    </row>
    <row r="54" spans="1:10" x14ac:dyDescent="0.3">
      <c r="A54" t="s">
        <v>84</v>
      </c>
      <c r="G54" s="19"/>
      <c r="H54" s="19">
        <v>50</v>
      </c>
      <c r="I54" s="19">
        <v>77.78</v>
      </c>
      <c r="J54" s="19">
        <v>86.12</v>
      </c>
    </row>
    <row r="55" spans="1:10" x14ac:dyDescent="0.3">
      <c r="A55" t="s">
        <v>341</v>
      </c>
      <c r="G55" s="19"/>
      <c r="H55" s="19"/>
      <c r="I55" s="19"/>
      <c r="J55" s="21">
        <v>25</v>
      </c>
    </row>
    <row r="56" spans="1:10" x14ac:dyDescent="0.3">
      <c r="A56" t="s">
        <v>340</v>
      </c>
      <c r="G56" s="19"/>
      <c r="H56" s="19"/>
      <c r="I56" s="19"/>
      <c r="J56" s="19">
        <v>25</v>
      </c>
    </row>
    <row r="57" spans="1:10" x14ac:dyDescent="0.3">
      <c r="A57" t="s">
        <v>339</v>
      </c>
      <c r="G57" s="19"/>
      <c r="H57" s="19"/>
      <c r="I57" s="19"/>
      <c r="J57" s="19">
        <v>25</v>
      </c>
    </row>
    <row r="59" spans="1:10" x14ac:dyDescent="0.3">
      <c r="A59" t="s">
        <v>74</v>
      </c>
      <c r="B59" s="20">
        <f>SUM(B3:B28)</f>
        <v>1716.6666666666665</v>
      </c>
      <c r="C59" s="20">
        <f>SUM(C3:C35)</f>
        <v>1729.2800000000002</v>
      </c>
      <c r="D59" s="20">
        <f>SUM(D3:D38)</f>
        <v>1754.2800000000002</v>
      </c>
      <c r="E59" s="20">
        <f>SUM(E3:E41)</f>
        <v>1697.26</v>
      </c>
      <c r="F59" s="20">
        <f>SUM(F3:F44)</f>
        <v>1772.26</v>
      </c>
      <c r="G59" s="20">
        <f>SUM(G3:G49)</f>
        <v>1722.2599999999998</v>
      </c>
      <c r="H59" s="20">
        <f>SUM(H3:H54)</f>
        <v>1715.41</v>
      </c>
      <c r="I59" s="20">
        <f>SUM(I3:I54)</f>
        <v>1722.2599999999998</v>
      </c>
      <c r="J59" s="20">
        <f>SUM(J3:J57)</f>
        <v>1714.0399999999995</v>
      </c>
    </row>
    <row r="60" spans="1:10" x14ac:dyDescent="0.3">
      <c r="A60" t="s">
        <v>75</v>
      </c>
      <c r="B60" s="20">
        <f>25*12+83.34*17</f>
        <v>1716.78</v>
      </c>
      <c r="C60" s="20">
        <f>22*25+70.84*17</f>
        <v>1754.28</v>
      </c>
      <c r="D60" s="20">
        <f>20*25+70.84*17</f>
        <v>1704.28</v>
      </c>
      <c r="E60" s="20">
        <f>15*25+77.78*17</f>
        <v>1697.26</v>
      </c>
      <c r="F60" s="20">
        <f>18*25+77.78*17</f>
        <v>1772.26</v>
      </c>
      <c r="G60" s="23">
        <f>17*77.78+25*16</f>
        <v>1722.26</v>
      </c>
      <c r="H60" s="23">
        <f>11*25+84.73*17</f>
        <v>1715.41</v>
      </c>
      <c r="I60" s="23">
        <f>16*25+77.78*16</f>
        <v>1644.48</v>
      </c>
      <c r="J60" s="23">
        <f>8*25+86.12*13</f>
        <v>1319.56</v>
      </c>
    </row>
    <row r="61" spans="1:10" x14ac:dyDescent="0.3">
      <c r="B61" s="24">
        <f t="shared" ref="B61:G61" si="1">B60/B59</f>
        <v>1.0000660194174757</v>
      </c>
      <c r="C61" s="24">
        <f t="shared" si="1"/>
        <v>1.0144568837897852</v>
      </c>
      <c r="D61" s="24">
        <f t="shared" si="1"/>
        <v>0.97149827849602099</v>
      </c>
      <c r="E61" s="24">
        <f t="shared" si="1"/>
        <v>1</v>
      </c>
      <c r="F61" s="24">
        <f t="shared" si="1"/>
        <v>1</v>
      </c>
      <c r="G61" s="24">
        <f t="shared" si="1"/>
        <v>1.0000000000000002</v>
      </c>
      <c r="H61" s="24">
        <f t="shared" ref="H61:I61" si="2">H60/H59</f>
        <v>1</v>
      </c>
      <c r="I61" s="24">
        <f t="shared" si="2"/>
        <v>0.95483840999616798</v>
      </c>
      <c r="J61" s="24">
        <f t="shared" ref="J61" si="3">J60/J59</f>
        <v>0.76985367902732749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2"/>
  <sheetViews>
    <sheetView topLeftCell="A97" workbookViewId="0">
      <selection activeCell="K122" sqref="K122"/>
    </sheetView>
  </sheetViews>
  <sheetFormatPr defaultRowHeight="14.4" x14ac:dyDescent="0.3"/>
  <cols>
    <col min="1" max="1" width="10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82</v>
      </c>
      <c r="M2" s="2" t="s">
        <v>23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82</v>
      </c>
      <c r="E3" s="2" t="s">
        <v>23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82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82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82</v>
      </c>
      <c r="N9" s="10" t="s">
        <v>22</v>
      </c>
      <c r="O9" s="10" t="s">
        <v>25</v>
      </c>
      <c r="P9" s="10" t="s">
        <v>23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82</v>
      </c>
      <c r="F10" s="10" t="s">
        <v>22</v>
      </c>
      <c r="G10" s="10" t="s">
        <v>25</v>
      </c>
      <c r="H10" s="11" t="s">
        <v>23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23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82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82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23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82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82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23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82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82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23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82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23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23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82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82</v>
      </c>
      <c r="D24" s="8" t="s">
        <v>10</v>
      </c>
      <c r="E24" s="8" t="s">
        <v>344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82</v>
      </c>
      <c r="L26" s="8" t="s">
        <v>10</v>
      </c>
      <c r="M26" s="8" t="s">
        <v>344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82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23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23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82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23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82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82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23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82</v>
      </c>
      <c r="E33" s="8" t="s">
        <v>9</v>
      </c>
      <c r="F33" s="8" t="s">
        <v>12</v>
      </c>
      <c r="G33" s="8" t="s">
        <v>344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23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23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82</v>
      </c>
      <c r="M35" s="8" t="s">
        <v>9</v>
      </c>
      <c r="N35" s="8" t="s">
        <v>12</v>
      </c>
      <c r="O35" s="8" t="s">
        <v>344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82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23</v>
      </c>
    </row>
    <row r="37" spans="1:16" x14ac:dyDescent="0.3">
      <c r="A37" s="14">
        <v>45532</v>
      </c>
      <c r="B37" s="3">
        <v>5</v>
      </c>
      <c r="C37" s="10" t="s">
        <v>82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23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82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23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23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82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82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23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23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82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82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23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23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82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23</v>
      </c>
      <c r="D48" s="8" t="s">
        <v>12</v>
      </c>
      <c r="E48" s="8" t="s">
        <v>82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23</v>
      </c>
      <c r="L50" s="8" t="s">
        <v>12</v>
      </c>
      <c r="M50" s="8" t="s">
        <v>82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23</v>
      </c>
      <c r="D51" s="8" t="s">
        <v>82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23</v>
      </c>
      <c r="L53" s="8" t="s">
        <v>82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82</v>
      </c>
      <c r="I54" s="9">
        <v>4</v>
      </c>
      <c r="J54" s="10">
        <v>2</v>
      </c>
      <c r="K54" s="10" t="s">
        <v>9</v>
      </c>
      <c r="L54" s="10" t="s">
        <v>23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23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82</v>
      </c>
    </row>
    <row r="57" spans="1:16" x14ac:dyDescent="0.3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82</v>
      </c>
      <c r="M57" s="10" t="s">
        <v>15</v>
      </c>
      <c r="N57" s="10" t="s">
        <v>10</v>
      </c>
      <c r="O57" s="10" t="s">
        <v>23</v>
      </c>
      <c r="P57" s="10" t="s">
        <v>6</v>
      </c>
    </row>
    <row r="58" spans="1:16" x14ac:dyDescent="0.3">
      <c r="A58" s="14">
        <v>45581</v>
      </c>
      <c r="B58" s="3">
        <v>5</v>
      </c>
      <c r="C58" s="10" t="s">
        <v>60</v>
      </c>
      <c r="D58" s="10" t="s">
        <v>82</v>
      </c>
      <c r="E58" s="10" t="s">
        <v>15</v>
      </c>
      <c r="F58" s="10" t="s">
        <v>10</v>
      </c>
      <c r="G58" s="10" t="s">
        <v>23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">
      <c r="A60" s="14">
        <v>45588</v>
      </c>
      <c r="B60" s="3">
        <v>5</v>
      </c>
      <c r="C60" s="8" t="s">
        <v>1</v>
      </c>
      <c r="D60" s="8" t="s">
        <v>54</v>
      </c>
      <c r="E60" s="8" t="s">
        <v>82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23</v>
      </c>
      <c r="P60" s="10" t="s">
        <v>66</v>
      </c>
    </row>
    <row r="61" spans="1:16" x14ac:dyDescent="0.3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23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82</v>
      </c>
      <c r="N62" s="8" t="s">
        <v>15</v>
      </c>
      <c r="O62" s="8" t="s">
        <v>4</v>
      </c>
      <c r="P62" s="8" t="s">
        <v>2</v>
      </c>
    </row>
    <row r="63" spans="1:16" x14ac:dyDescent="0.3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82</v>
      </c>
      <c r="L63" s="10" t="s">
        <v>23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">
      <c r="A64" s="14">
        <v>45595</v>
      </c>
      <c r="B64" s="3">
        <v>4</v>
      </c>
      <c r="C64" s="10" t="s">
        <v>82</v>
      </c>
      <c r="D64" s="10" t="s">
        <v>23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">
      <c r="A66" s="14">
        <v>45602</v>
      </c>
      <c r="B66" s="3">
        <v>5</v>
      </c>
      <c r="C66" s="8" t="s">
        <v>1</v>
      </c>
      <c r="D66" s="8" t="s">
        <v>23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82</v>
      </c>
      <c r="P66" s="10" t="s">
        <v>68</v>
      </c>
    </row>
    <row r="67" spans="1:16" x14ac:dyDescent="0.3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82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23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82</v>
      </c>
    </row>
    <row r="70" spans="1:16" x14ac:dyDescent="0.3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82</v>
      </c>
      <c r="I70" s="11">
        <v>3</v>
      </c>
      <c r="J70" s="2">
        <v>7</v>
      </c>
      <c r="K70" s="2" t="s">
        <v>19</v>
      </c>
      <c r="L70" s="2" t="s">
        <v>80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">
      <c r="A71" s="14">
        <v>45609</v>
      </c>
      <c r="B71" s="5">
        <v>6</v>
      </c>
      <c r="C71" s="2" t="s">
        <v>19</v>
      </c>
      <c r="D71" s="2" t="s">
        <v>80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">
      <c r="A72" s="14">
        <v>45617</v>
      </c>
      <c r="B72" s="3">
        <v>4</v>
      </c>
      <c r="C72" s="8" t="s">
        <v>55</v>
      </c>
      <c r="D72" s="8" t="s">
        <v>79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82</v>
      </c>
      <c r="M72" s="10" t="s">
        <v>23</v>
      </c>
      <c r="N72" s="10" t="s">
        <v>49</v>
      </c>
      <c r="O72" s="10" t="s">
        <v>56</v>
      </c>
      <c r="P72" s="10" t="s">
        <v>50</v>
      </c>
    </row>
    <row r="73" spans="1:16" x14ac:dyDescent="0.3">
      <c r="A73" s="14">
        <v>45617</v>
      </c>
      <c r="B73" s="3">
        <v>5</v>
      </c>
      <c r="C73" s="10" t="s">
        <v>9</v>
      </c>
      <c r="D73" s="10" t="s">
        <v>82</v>
      </c>
      <c r="E73" s="10" t="s">
        <v>23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81</v>
      </c>
      <c r="M73" s="2" t="s">
        <v>77</v>
      </c>
      <c r="N73" s="2" t="s">
        <v>78</v>
      </c>
      <c r="O73" s="2" t="s">
        <v>16</v>
      </c>
      <c r="P73" s="3" t="s">
        <v>68</v>
      </c>
    </row>
    <row r="74" spans="1:16" x14ac:dyDescent="0.3">
      <c r="A74" s="14">
        <v>45617</v>
      </c>
      <c r="B74" s="5">
        <v>5</v>
      </c>
      <c r="C74" s="2" t="s">
        <v>5</v>
      </c>
      <c r="D74" s="2" t="s">
        <v>81</v>
      </c>
      <c r="E74" s="2" t="s">
        <v>77</v>
      </c>
      <c r="F74" s="2" t="s">
        <v>78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79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">
      <c r="A75" s="14">
        <v>45623</v>
      </c>
      <c r="B75" s="3">
        <v>6</v>
      </c>
      <c r="C75" s="8" t="s">
        <v>15</v>
      </c>
      <c r="D75" s="8" t="s">
        <v>10</v>
      </c>
      <c r="E75" s="8" t="s">
        <v>82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23</v>
      </c>
      <c r="O75" s="10" t="s">
        <v>16</v>
      </c>
      <c r="P75" s="10" t="s">
        <v>6</v>
      </c>
    </row>
    <row r="76" spans="1:16" x14ac:dyDescent="0.3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23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82</v>
      </c>
      <c r="N77" s="8" t="s">
        <v>19</v>
      </c>
      <c r="O77" s="8" t="s">
        <v>2</v>
      </c>
      <c r="P77" s="8" t="s">
        <v>55</v>
      </c>
    </row>
    <row r="78" spans="1:16" x14ac:dyDescent="0.3">
      <c r="A78" s="14">
        <v>45629</v>
      </c>
      <c r="B78" s="3">
        <v>5</v>
      </c>
      <c r="C78" s="8" t="s">
        <v>19</v>
      </c>
      <c r="D78" s="8" t="s">
        <v>84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82</v>
      </c>
      <c r="N78" s="10" t="s">
        <v>15</v>
      </c>
      <c r="O78" s="10" t="s">
        <v>17</v>
      </c>
      <c r="P78" s="10" t="s">
        <v>83</v>
      </c>
    </row>
    <row r="79" spans="1:16" x14ac:dyDescent="0.3">
      <c r="A79" s="14">
        <v>45629</v>
      </c>
      <c r="B79" s="3">
        <v>4</v>
      </c>
      <c r="C79" s="10" t="s">
        <v>16</v>
      </c>
      <c r="D79" s="10" t="s">
        <v>66</v>
      </c>
      <c r="E79" s="10" t="s">
        <v>82</v>
      </c>
      <c r="F79" s="10" t="s">
        <v>15</v>
      </c>
      <c r="G79" s="10" t="s">
        <v>17</v>
      </c>
      <c r="H79" s="10" t="s">
        <v>83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84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">
      <c r="A81" s="14">
        <v>45637</v>
      </c>
      <c r="B81" s="3">
        <v>4</v>
      </c>
      <c r="C81" s="8" t="s">
        <v>14</v>
      </c>
      <c r="D81" s="8" t="s">
        <v>56</v>
      </c>
      <c r="E81" s="8" t="s">
        <v>82</v>
      </c>
      <c r="F81" s="8" t="s">
        <v>84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23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">
      <c r="A82" s="14">
        <v>45637</v>
      </c>
      <c r="B82" s="3">
        <v>4</v>
      </c>
      <c r="C82" s="10" t="s">
        <v>1</v>
      </c>
      <c r="D82" s="10" t="s">
        <v>23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82</v>
      </c>
      <c r="N83" s="8" t="s">
        <v>84</v>
      </c>
      <c r="O83" s="8" t="s">
        <v>17</v>
      </c>
      <c r="P83" s="8" t="s">
        <v>55</v>
      </c>
    </row>
    <row r="84" spans="1:16" x14ac:dyDescent="0.3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85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81</v>
      </c>
      <c r="N84" s="10" t="s">
        <v>55</v>
      </c>
      <c r="O84" s="10" t="s">
        <v>10</v>
      </c>
      <c r="P84" s="10" t="s">
        <v>50</v>
      </c>
    </row>
    <row r="85" spans="1:16" x14ac:dyDescent="0.3">
      <c r="A85" s="14">
        <v>45645</v>
      </c>
      <c r="B85" s="3">
        <v>3</v>
      </c>
      <c r="C85" s="10" t="s">
        <v>25</v>
      </c>
      <c r="D85" s="10" t="s">
        <v>14</v>
      </c>
      <c r="E85" s="10" t="s">
        <v>81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86</v>
      </c>
    </row>
    <row r="86" spans="1:16" x14ac:dyDescent="0.3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86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85</v>
      </c>
      <c r="O86" s="8" t="s">
        <v>4</v>
      </c>
      <c r="P86" s="8" t="s">
        <v>20</v>
      </c>
    </row>
    <row r="87" spans="1:16" x14ac:dyDescent="0.3">
      <c r="A87" s="14">
        <v>45666</v>
      </c>
      <c r="B87" s="3">
        <v>4</v>
      </c>
      <c r="C87" s="8" t="s">
        <v>25</v>
      </c>
      <c r="D87" s="8" t="s">
        <v>56</v>
      </c>
      <c r="E87" s="8" t="s">
        <v>85</v>
      </c>
      <c r="F87" s="8" t="s">
        <v>11</v>
      </c>
      <c r="G87" s="8" t="s">
        <v>19</v>
      </c>
      <c r="H87" s="8" t="s">
        <v>6</v>
      </c>
      <c r="I87" s="9">
        <v>3</v>
      </c>
      <c r="J87" s="10">
        <v>6</v>
      </c>
      <c r="K87" s="10" t="s">
        <v>1</v>
      </c>
      <c r="L87" s="10" t="s">
        <v>4</v>
      </c>
      <c r="M87" s="10" t="s">
        <v>10</v>
      </c>
      <c r="N87" s="10" t="s">
        <v>9</v>
      </c>
      <c r="O87" s="10" t="s">
        <v>2</v>
      </c>
      <c r="P87" s="10" t="s">
        <v>3</v>
      </c>
    </row>
    <row r="88" spans="1:16" x14ac:dyDescent="0.3">
      <c r="A88" s="14">
        <v>45666</v>
      </c>
      <c r="B88" s="3">
        <v>6</v>
      </c>
      <c r="C88" s="10" t="s">
        <v>1</v>
      </c>
      <c r="D88" s="10" t="s">
        <v>4</v>
      </c>
      <c r="E88" s="10" t="s">
        <v>10</v>
      </c>
      <c r="F88" s="10" t="s">
        <v>9</v>
      </c>
      <c r="G88" s="10" t="s">
        <v>2</v>
      </c>
      <c r="H88" s="10" t="s">
        <v>3</v>
      </c>
      <c r="I88" s="11">
        <v>4</v>
      </c>
      <c r="J88" s="2">
        <v>6</v>
      </c>
      <c r="K88" s="2" t="s">
        <v>20</v>
      </c>
      <c r="L88" s="2" t="s">
        <v>66</v>
      </c>
      <c r="M88" s="2" t="s">
        <v>21</v>
      </c>
      <c r="N88" s="2" t="s">
        <v>82</v>
      </c>
      <c r="O88" s="2" t="s">
        <v>16</v>
      </c>
      <c r="P88" s="3" t="s">
        <v>84</v>
      </c>
    </row>
    <row r="89" spans="1:16" x14ac:dyDescent="0.3">
      <c r="A89" s="14">
        <v>45666</v>
      </c>
      <c r="B89" s="5">
        <v>6</v>
      </c>
      <c r="C89" s="2" t="s">
        <v>20</v>
      </c>
      <c r="D89" s="2" t="s">
        <v>66</v>
      </c>
      <c r="E89" s="2" t="s">
        <v>21</v>
      </c>
      <c r="F89" s="2" t="s">
        <v>82</v>
      </c>
      <c r="G89" s="2" t="s">
        <v>16</v>
      </c>
      <c r="H89" s="3" t="s">
        <v>84</v>
      </c>
      <c r="I89" s="5">
        <v>6</v>
      </c>
      <c r="J89" s="8">
        <v>2</v>
      </c>
      <c r="K89" s="8" t="s">
        <v>25</v>
      </c>
      <c r="L89" s="8" t="s">
        <v>56</v>
      </c>
      <c r="M89" s="8" t="s">
        <v>85</v>
      </c>
      <c r="N89" s="8" t="s">
        <v>11</v>
      </c>
      <c r="O89" s="8" t="s">
        <v>19</v>
      </c>
      <c r="P89" s="8" t="s">
        <v>6</v>
      </c>
    </row>
    <row r="90" spans="1:16" x14ac:dyDescent="0.3">
      <c r="A90" s="14">
        <v>45672</v>
      </c>
      <c r="B90" s="3">
        <v>5</v>
      </c>
      <c r="C90" s="8" t="s">
        <v>85</v>
      </c>
      <c r="D90" s="8" t="s">
        <v>6</v>
      </c>
      <c r="E90" s="8" t="s">
        <v>11</v>
      </c>
      <c r="F90" s="8" t="s">
        <v>19</v>
      </c>
      <c r="G90" s="8" t="s">
        <v>23</v>
      </c>
      <c r="H90" s="8" t="s">
        <v>55</v>
      </c>
      <c r="I90" s="9">
        <v>5</v>
      </c>
      <c r="J90" s="10">
        <v>4</v>
      </c>
      <c r="K90" s="10" t="s">
        <v>1</v>
      </c>
      <c r="L90" s="10" t="s">
        <v>9</v>
      </c>
      <c r="M90" s="10" t="s">
        <v>16</v>
      </c>
      <c r="N90" s="10" t="s">
        <v>4</v>
      </c>
      <c r="O90" s="10" t="s">
        <v>20</v>
      </c>
      <c r="P90" s="10" t="s">
        <v>84</v>
      </c>
    </row>
    <row r="91" spans="1:16" x14ac:dyDescent="0.3">
      <c r="A91" s="14">
        <v>45672</v>
      </c>
      <c r="B91" s="3">
        <v>5</v>
      </c>
      <c r="C91" s="10" t="s">
        <v>1</v>
      </c>
      <c r="D91" s="10" t="s">
        <v>9</v>
      </c>
      <c r="E91" s="10" t="s">
        <v>16</v>
      </c>
      <c r="F91" s="10" t="s">
        <v>4</v>
      </c>
      <c r="G91" s="10" t="s">
        <v>20</v>
      </c>
      <c r="H91" s="10" t="s">
        <v>84</v>
      </c>
      <c r="I91" s="11">
        <v>3</v>
      </c>
      <c r="J91" s="2">
        <v>3</v>
      </c>
      <c r="K91" s="2" t="s">
        <v>56</v>
      </c>
      <c r="L91" s="2" t="s">
        <v>82</v>
      </c>
      <c r="M91" s="2" t="s">
        <v>10</v>
      </c>
      <c r="N91" s="2" t="s">
        <v>25</v>
      </c>
      <c r="O91" s="2" t="s">
        <v>5</v>
      </c>
      <c r="P91" s="3" t="s">
        <v>66</v>
      </c>
    </row>
    <row r="92" spans="1:16" x14ac:dyDescent="0.3">
      <c r="A92" s="14">
        <v>45672</v>
      </c>
      <c r="B92" s="5">
        <v>5</v>
      </c>
      <c r="C92" s="2" t="s">
        <v>56</v>
      </c>
      <c r="D92" s="2" t="s">
        <v>82</v>
      </c>
      <c r="E92" s="2" t="s">
        <v>10</v>
      </c>
      <c r="F92" s="2" t="s">
        <v>25</v>
      </c>
      <c r="G92" s="2" t="s">
        <v>5</v>
      </c>
      <c r="H92" s="3" t="s">
        <v>66</v>
      </c>
      <c r="I92" s="5">
        <v>6</v>
      </c>
      <c r="J92" s="8">
        <v>7</v>
      </c>
      <c r="K92" s="8" t="s">
        <v>85</v>
      </c>
      <c r="L92" s="8" t="s">
        <v>6</v>
      </c>
      <c r="M92" s="8" t="s">
        <v>11</v>
      </c>
      <c r="N92" s="8" t="s">
        <v>19</v>
      </c>
      <c r="O92" s="8" t="s">
        <v>23</v>
      </c>
      <c r="P92" s="8" t="s">
        <v>55</v>
      </c>
    </row>
    <row r="93" spans="1:16" x14ac:dyDescent="0.3">
      <c r="A93" s="14">
        <v>45679</v>
      </c>
      <c r="B93" s="3">
        <v>7</v>
      </c>
      <c r="C93" s="8" t="s">
        <v>20</v>
      </c>
      <c r="D93" s="8" t="s">
        <v>5</v>
      </c>
      <c r="E93" s="8" t="s">
        <v>55</v>
      </c>
      <c r="F93" s="8" t="s">
        <v>68</v>
      </c>
      <c r="G93" s="8" t="s">
        <v>84</v>
      </c>
      <c r="H93" s="8" t="s">
        <v>44</v>
      </c>
      <c r="I93" s="9">
        <v>9</v>
      </c>
      <c r="J93" s="10">
        <v>9</v>
      </c>
      <c r="K93" s="10" t="s">
        <v>1</v>
      </c>
      <c r="L93" s="10" t="s">
        <v>56</v>
      </c>
      <c r="M93" s="10" t="s">
        <v>19</v>
      </c>
      <c r="N93" s="10" t="s">
        <v>6</v>
      </c>
      <c r="O93" s="10" t="s">
        <v>25</v>
      </c>
      <c r="P93" s="10" t="s">
        <v>12</v>
      </c>
    </row>
    <row r="94" spans="1:16" x14ac:dyDescent="0.3">
      <c r="A94" s="14">
        <v>45679</v>
      </c>
      <c r="B94" s="3">
        <v>3</v>
      </c>
      <c r="C94" s="10" t="s">
        <v>1</v>
      </c>
      <c r="D94" s="10" t="s">
        <v>56</v>
      </c>
      <c r="E94" s="10" t="s">
        <v>19</v>
      </c>
      <c r="F94" s="10" t="s">
        <v>6</v>
      </c>
      <c r="G94" s="10" t="s">
        <v>25</v>
      </c>
      <c r="H94" s="10" t="s">
        <v>12</v>
      </c>
      <c r="I94" s="11">
        <v>4</v>
      </c>
      <c r="J94" s="2">
        <v>3</v>
      </c>
      <c r="K94" s="2" t="s">
        <v>4</v>
      </c>
      <c r="L94" s="2" t="s">
        <v>53</v>
      </c>
      <c r="M94" s="2" t="s">
        <v>49</v>
      </c>
      <c r="N94" s="2" t="s">
        <v>23</v>
      </c>
      <c r="O94" s="2" t="s">
        <v>82</v>
      </c>
      <c r="P94" s="3" t="s">
        <v>11</v>
      </c>
    </row>
    <row r="95" spans="1:16" x14ac:dyDescent="0.3">
      <c r="A95" s="14">
        <v>45679</v>
      </c>
      <c r="B95" s="5">
        <v>4</v>
      </c>
      <c r="C95" s="2" t="s">
        <v>4</v>
      </c>
      <c r="D95" s="2" t="s">
        <v>53</v>
      </c>
      <c r="E95" s="2" t="s">
        <v>49</v>
      </c>
      <c r="F95" s="2" t="s">
        <v>23</v>
      </c>
      <c r="G95" s="2" t="s">
        <v>82</v>
      </c>
      <c r="H95" s="3" t="s">
        <v>11</v>
      </c>
      <c r="I95" s="5">
        <v>0</v>
      </c>
      <c r="J95" s="8">
        <v>7</v>
      </c>
      <c r="K95" s="8" t="s">
        <v>20</v>
      </c>
      <c r="L95" s="8" t="s">
        <v>5</v>
      </c>
      <c r="M95" s="8" t="s">
        <v>55</v>
      </c>
      <c r="N95" s="8" t="s">
        <v>68</v>
      </c>
      <c r="O95" s="8" t="s">
        <v>84</v>
      </c>
      <c r="P95" s="8" t="s">
        <v>44</v>
      </c>
    </row>
    <row r="96" spans="1:16" x14ac:dyDescent="0.3">
      <c r="A96" s="14">
        <v>45686</v>
      </c>
      <c r="B96" s="3">
        <v>6</v>
      </c>
      <c r="C96" s="8" t="s">
        <v>23</v>
      </c>
      <c r="D96" s="8" t="s">
        <v>46</v>
      </c>
      <c r="E96" s="8" t="s">
        <v>16</v>
      </c>
      <c r="F96" s="8" t="s">
        <v>84</v>
      </c>
      <c r="G96" s="8" t="s">
        <v>11</v>
      </c>
      <c r="H96" s="8" t="s">
        <v>4</v>
      </c>
      <c r="I96" s="9">
        <v>9</v>
      </c>
      <c r="J96" s="10">
        <v>4</v>
      </c>
      <c r="K96" s="10" t="s">
        <v>1</v>
      </c>
      <c r="L96" s="10" t="s">
        <v>9</v>
      </c>
      <c r="M96" s="10" t="s">
        <v>56</v>
      </c>
      <c r="N96" s="10" t="s">
        <v>68</v>
      </c>
      <c r="O96" s="10" t="s">
        <v>2</v>
      </c>
      <c r="P96" s="10" t="s">
        <v>50</v>
      </c>
    </row>
    <row r="97" spans="1:16" x14ac:dyDescent="0.3">
      <c r="A97" s="14">
        <v>45686</v>
      </c>
      <c r="B97" s="3">
        <v>3</v>
      </c>
      <c r="C97" s="10" t="s">
        <v>1</v>
      </c>
      <c r="D97" s="10" t="s">
        <v>9</v>
      </c>
      <c r="E97" s="10" t="s">
        <v>56</v>
      </c>
      <c r="F97" s="10" t="s">
        <v>68</v>
      </c>
      <c r="G97" s="10" t="s">
        <v>2</v>
      </c>
      <c r="H97" s="10" t="s">
        <v>50</v>
      </c>
      <c r="I97" s="11">
        <v>4</v>
      </c>
      <c r="J97" s="2">
        <v>2</v>
      </c>
      <c r="K97" s="2" t="s">
        <v>6</v>
      </c>
      <c r="L97" s="2" t="s">
        <v>10</v>
      </c>
      <c r="M97" s="2" t="s">
        <v>82</v>
      </c>
      <c r="N97" s="2" t="s">
        <v>17</v>
      </c>
      <c r="O97" s="2" t="s">
        <v>25</v>
      </c>
      <c r="P97" s="3" t="s">
        <v>50</v>
      </c>
    </row>
    <row r="98" spans="1:16" x14ac:dyDescent="0.3">
      <c r="A98" s="14">
        <v>45686</v>
      </c>
      <c r="B98" s="5">
        <v>5</v>
      </c>
      <c r="C98" s="2" t="s">
        <v>6</v>
      </c>
      <c r="D98" s="2" t="s">
        <v>10</v>
      </c>
      <c r="E98" s="2" t="s">
        <v>82</v>
      </c>
      <c r="F98" s="2" t="s">
        <v>17</v>
      </c>
      <c r="G98" s="2" t="s">
        <v>25</v>
      </c>
      <c r="H98" s="3" t="s">
        <v>50</v>
      </c>
      <c r="I98" s="5">
        <v>2</v>
      </c>
      <c r="J98" s="8">
        <v>3</v>
      </c>
      <c r="K98" s="8" t="s">
        <v>23</v>
      </c>
      <c r="L98" s="8" t="s">
        <v>46</v>
      </c>
      <c r="M98" s="8" t="s">
        <v>16</v>
      </c>
      <c r="N98" s="8" t="s">
        <v>84</v>
      </c>
      <c r="O98" s="8" t="s">
        <v>11</v>
      </c>
      <c r="P98" s="8" t="s">
        <v>4</v>
      </c>
    </row>
    <row r="99" spans="1:16" x14ac:dyDescent="0.3">
      <c r="A99" s="14">
        <v>45693</v>
      </c>
      <c r="B99" s="3">
        <v>4</v>
      </c>
      <c r="C99" s="8" t="s">
        <v>1</v>
      </c>
      <c r="D99" s="8" t="s">
        <v>4</v>
      </c>
      <c r="E99" s="8" t="s">
        <v>46</v>
      </c>
      <c r="F99" s="8" t="s">
        <v>84</v>
      </c>
      <c r="G99" s="8" t="s">
        <v>3</v>
      </c>
      <c r="H99" s="8" t="s">
        <v>5</v>
      </c>
      <c r="I99" s="9">
        <v>4</v>
      </c>
      <c r="J99" s="10">
        <v>5</v>
      </c>
      <c r="K99" s="10" t="s">
        <v>9</v>
      </c>
      <c r="L99" s="10" t="s">
        <v>10</v>
      </c>
      <c r="M99" s="10" t="s">
        <v>11</v>
      </c>
      <c r="N99" s="10" t="s">
        <v>16</v>
      </c>
      <c r="O99" s="10" t="s">
        <v>20</v>
      </c>
      <c r="P99" s="10" t="s">
        <v>44</v>
      </c>
    </row>
    <row r="100" spans="1:16" x14ac:dyDescent="0.3">
      <c r="A100" s="14">
        <v>45693</v>
      </c>
      <c r="B100" s="3">
        <v>4</v>
      </c>
      <c r="C100" s="10" t="s">
        <v>9</v>
      </c>
      <c r="D100" s="10" t="s">
        <v>10</v>
      </c>
      <c r="E100" s="10" t="s">
        <v>11</v>
      </c>
      <c r="F100" s="10" t="s">
        <v>16</v>
      </c>
      <c r="G100" s="10" t="s">
        <v>20</v>
      </c>
      <c r="H100" s="10" t="s">
        <v>44</v>
      </c>
      <c r="I100" s="11">
        <v>2</v>
      </c>
      <c r="J100" s="2">
        <v>4</v>
      </c>
      <c r="K100" s="2" t="s">
        <v>82</v>
      </c>
      <c r="L100" s="2" t="s">
        <v>2</v>
      </c>
      <c r="M100" s="2" t="s">
        <v>23</v>
      </c>
      <c r="N100" s="2" t="s">
        <v>8</v>
      </c>
      <c r="O100" s="2" t="s">
        <v>56</v>
      </c>
      <c r="P100" s="3" t="s">
        <v>14</v>
      </c>
    </row>
    <row r="101" spans="1:16" x14ac:dyDescent="0.3">
      <c r="A101" s="14">
        <v>45693</v>
      </c>
      <c r="B101" s="5">
        <v>5</v>
      </c>
      <c r="C101" s="2" t="s">
        <v>82</v>
      </c>
      <c r="D101" s="2" t="s">
        <v>2</v>
      </c>
      <c r="E101" s="2" t="s">
        <v>23</v>
      </c>
      <c r="F101" s="2" t="s">
        <v>8</v>
      </c>
      <c r="G101" s="2" t="s">
        <v>56</v>
      </c>
      <c r="H101" s="3" t="s">
        <v>14</v>
      </c>
      <c r="I101" s="5">
        <v>2</v>
      </c>
      <c r="J101" s="8">
        <v>5</v>
      </c>
      <c r="K101" s="8" t="s">
        <v>1</v>
      </c>
      <c r="L101" s="8" t="s">
        <v>4</v>
      </c>
      <c r="M101" s="8" t="s">
        <v>46</v>
      </c>
      <c r="N101" s="8" t="s">
        <v>84</v>
      </c>
      <c r="O101" s="8" t="s">
        <v>3</v>
      </c>
      <c r="P101" s="8" t="s">
        <v>5</v>
      </c>
    </row>
    <row r="102" spans="1:16" x14ac:dyDescent="0.3">
      <c r="A102" s="14">
        <v>45700</v>
      </c>
      <c r="B102" s="3">
        <v>4</v>
      </c>
      <c r="C102" s="8" t="s">
        <v>11</v>
      </c>
      <c r="D102" s="8" t="s">
        <v>1</v>
      </c>
      <c r="E102" s="8" t="s">
        <v>44</v>
      </c>
      <c r="F102" s="8" t="s">
        <v>16</v>
      </c>
      <c r="G102" s="8" t="s">
        <v>82</v>
      </c>
      <c r="H102" s="8" t="s">
        <v>46</v>
      </c>
      <c r="I102" s="9">
        <v>3</v>
      </c>
      <c r="J102" s="10">
        <v>3</v>
      </c>
      <c r="K102" s="10" t="s">
        <v>6</v>
      </c>
      <c r="L102" s="10" t="s">
        <v>68</v>
      </c>
      <c r="M102" s="10" t="s">
        <v>345</v>
      </c>
      <c r="N102" s="10" t="s">
        <v>56</v>
      </c>
      <c r="O102" s="10" t="s">
        <v>5</v>
      </c>
      <c r="P102" s="10" t="s">
        <v>20</v>
      </c>
    </row>
    <row r="103" spans="1:16" x14ac:dyDescent="0.3">
      <c r="A103" s="14">
        <v>45700</v>
      </c>
      <c r="B103" s="3">
        <v>5</v>
      </c>
      <c r="C103" s="10" t="s">
        <v>6</v>
      </c>
      <c r="D103" s="10" t="s">
        <v>68</v>
      </c>
      <c r="E103" s="10" t="s">
        <v>345</v>
      </c>
      <c r="F103" s="10" t="s">
        <v>56</v>
      </c>
      <c r="G103" s="10" t="s">
        <v>5</v>
      </c>
      <c r="H103" s="10" t="s">
        <v>20</v>
      </c>
      <c r="I103" s="11">
        <v>4</v>
      </c>
      <c r="J103" s="2">
        <v>4</v>
      </c>
      <c r="K103" s="2" t="s">
        <v>340</v>
      </c>
      <c r="L103" s="2" t="s">
        <v>10</v>
      </c>
      <c r="M103" s="2" t="s">
        <v>341</v>
      </c>
      <c r="N103" s="2" t="s">
        <v>9</v>
      </c>
      <c r="O103" s="2" t="s">
        <v>8</v>
      </c>
      <c r="P103" s="3" t="s">
        <v>23</v>
      </c>
    </row>
    <row r="104" spans="1:16" x14ac:dyDescent="0.3">
      <c r="A104" s="14">
        <v>45700</v>
      </c>
      <c r="B104" s="5">
        <v>4</v>
      </c>
      <c r="C104" s="2" t="s">
        <v>340</v>
      </c>
      <c r="D104" s="2" t="s">
        <v>10</v>
      </c>
      <c r="E104" s="2" t="s">
        <v>341</v>
      </c>
      <c r="F104" s="2" t="s">
        <v>9</v>
      </c>
      <c r="G104" s="2" t="s">
        <v>8</v>
      </c>
      <c r="H104" s="3" t="s">
        <v>23</v>
      </c>
      <c r="I104" s="5">
        <v>2</v>
      </c>
      <c r="J104" s="8">
        <v>3</v>
      </c>
      <c r="K104" s="8" t="s">
        <v>11</v>
      </c>
      <c r="L104" s="8" t="s">
        <v>1</v>
      </c>
      <c r="M104" s="8" t="s">
        <v>44</v>
      </c>
      <c r="N104" s="8" t="s">
        <v>16</v>
      </c>
      <c r="O104" s="8" t="s">
        <v>82</v>
      </c>
      <c r="P104" s="8" t="s">
        <v>46</v>
      </c>
    </row>
    <row r="105" spans="1:16" x14ac:dyDescent="0.3">
      <c r="A105" s="14">
        <v>45707</v>
      </c>
      <c r="B105" s="3">
        <v>3</v>
      </c>
      <c r="C105" s="8" t="s">
        <v>9</v>
      </c>
      <c r="D105" s="8" t="s">
        <v>10</v>
      </c>
      <c r="E105" s="8" t="s">
        <v>44</v>
      </c>
      <c r="F105" s="8" t="s">
        <v>56</v>
      </c>
      <c r="G105" s="8" t="s">
        <v>2</v>
      </c>
      <c r="H105" s="8" t="s">
        <v>50</v>
      </c>
      <c r="I105" s="9">
        <v>2</v>
      </c>
      <c r="J105" s="10">
        <v>1</v>
      </c>
      <c r="K105" s="10" t="s">
        <v>1</v>
      </c>
      <c r="L105" s="10" t="s">
        <v>68</v>
      </c>
      <c r="M105" s="10" t="s">
        <v>25</v>
      </c>
      <c r="N105" s="10" t="s">
        <v>23</v>
      </c>
      <c r="O105" s="10" t="s">
        <v>5</v>
      </c>
      <c r="P105" s="10" t="s">
        <v>50</v>
      </c>
    </row>
    <row r="106" spans="1:16" x14ac:dyDescent="0.3">
      <c r="A106" s="14">
        <v>45707</v>
      </c>
      <c r="B106" s="3">
        <v>3</v>
      </c>
      <c r="C106" s="10" t="s">
        <v>1</v>
      </c>
      <c r="D106" s="10" t="s">
        <v>68</v>
      </c>
      <c r="E106" s="10" t="s">
        <v>25</v>
      </c>
      <c r="F106" s="10" t="s">
        <v>23</v>
      </c>
      <c r="G106" s="10" t="s">
        <v>5</v>
      </c>
      <c r="H106" s="10" t="s">
        <v>50</v>
      </c>
      <c r="I106" s="11">
        <v>4</v>
      </c>
      <c r="J106" s="2">
        <v>3</v>
      </c>
      <c r="K106" s="2" t="s">
        <v>16</v>
      </c>
      <c r="L106" s="2" t="s">
        <v>6</v>
      </c>
      <c r="M106" s="2" t="s">
        <v>11</v>
      </c>
      <c r="N106" s="2" t="s">
        <v>82</v>
      </c>
      <c r="O106" s="2" t="s">
        <v>63</v>
      </c>
      <c r="P106" s="3" t="s">
        <v>20</v>
      </c>
    </row>
    <row r="107" spans="1:16" x14ac:dyDescent="0.3">
      <c r="A107" s="14">
        <v>45707</v>
      </c>
      <c r="B107" s="5">
        <v>4</v>
      </c>
      <c r="C107" s="2" t="s">
        <v>16</v>
      </c>
      <c r="D107" s="2" t="s">
        <v>6</v>
      </c>
      <c r="E107" s="2" t="s">
        <v>11</v>
      </c>
      <c r="F107" s="2" t="s">
        <v>82</v>
      </c>
      <c r="G107" s="2" t="s">
        <v>63</v>
      </c>
      <c r="H107" s="3" t="s">
        <v>20</v>
      </c>
      <c r="I107" s="5">
        <v>6</v>
      </c>
      <c r="J107" s="8">
        <v>3</v>
      </c>
      <c r="K107" s="8" t="s">
        <v>9</v>
      </c>
      <c r="L107" s="8" t="s">
        <v>10</v>
      </c>
      <c r="M107" s="8" t="s">
        <v>44</v>
      </c>
      <c r="N107" s="8" t="s">
        <v>56</v>
      </c>
      <c r="O107" s="8" t="s">
        <v>2</v>
      </c>
      <c r="P107" s="8" t="s">
        <v>50</v>
      </c>
    </row>
    <row r="108" spans="1:16" x14ac:dyDescent="0.3">
      <c r="A108" s="14">
        <v>45714</v>
      </c>
      <c r="B108" s="3">
        <v>6</v>
      </c>
      <c r="C108" s="8" t="s">
        <v>11</v>
      </c>
      <c r="D108" s="8" t="s">
        <v>44</v>
      </c>
      <c r="E108" s="8" t="s">
        <v>5</v>
      </c>
      <c r="F108" s="8" t="s">
        <v>56</v>
      </c>
      <c r="G108" s="8" t="s">
        <v>84</v>
      </c>
      <c r="H108" s="8" t="s">
        <v>19</v>
      </c>
      <c r="I108" s="9">
        <v>9</v>
      </c>
      <c r="J108" s="10">
        <v>9</v>
      </c>
      <c r="K108" s="10" t="s">
        <v>82</v>
      </c>
      <c r="L108" s="10" t="s">
        <v>10</v>
      </c>
      <c r="M108" s="10" t="s">
        <v>2</v>
      </c>
      <c r="N108" s="10" t="s">
        <v>3</v>
      </c>
      <c r="O108" s="10" t="s">
        <v>14</v>
      </c>
      <c r="P108" s="10" t="s">
        <v>16</v>
      </c>
    </row>
    <row r="109" spans="1:16" x14ac:dyDescent="0.3">
      <c r="A109" s="14">
        <v>45714</v>
      </c>
      <c r="B109" s="3">
        <v>4</v>
      </c>
      <c r="C109" s="10" t="s">
        <v>82</v>
      </c>
      <c r="D109" s="10" t="s">
        <v>10</v>
      </c>
      <c r="E109" s="10" t="s">
        <v>2</v>
      </c>
      <c r="F109" s="10" t="s">
        <v>3</v>
      </c>
      <c r="G109" s="10" t="s">
        <v>14</v>
      </c>
      <c r="H109" s="10" t="s">
        <v>16</v>
      </c>
      <c r="I109" s="11">
        <v>4</v>
      </c>
      <c r="J109" s="2">
        <v>0</v>
      </c>
      <c r="K109" s="2" t="s">
        <v>1</v>
      </c>
      <c r="L109" s="2" t="s">
        <v>23</v>
      </c>
      <c r="M109" s="2" t="s">
        <v>25</v>
      </c>
      <c r="N109" s="2" t="s">
        <v>20</v>
      </c>
      <c r="O109" s="2" t="s">
        <v>6</v>
      </c>
      <c r="P109" s="3" t="s">
        <v>4</v>
      </c>
    </row>
    <row r="110" spans="1:16" x14ac:dyDescent="0.3">
      <c r="A110" s="14">
        <v>45714</v>
      </c>
      <c r="B110" s="5">
        <v>3</v>
      </c>
      <c r="C110" s="2" t="s">
        <v>1</v>
      </c>
      <c r="D110" s="2" t="s">
        <v>23</v>
      </c>
      <c r="E110" s="2" t="s">
        <v>25</v>
      </c>
      <c r="F110" s="2" t="s">
        <v>20</v>
      </c>
      <c r="G110" s="2" t="s">
        <v>6</v>
      </c>
      <c r="H110" s="3" t="s">
        <v>4</v>
      </c>
      <c r="I110" s="5">
        <v>3</v>
      </c>
      <c r="J110" s="8">
        <v>3</v>
      </c>
      <c r="K110" s="8" t="s">
        <v>11</v>
      </c>
      <c r="L110" s="8" t="s">
        <v>44</v>
      </c>
      <c r="M110" s="8" t="s">
        <v>5</v>
      </c>
      <c r="N110" s="8" t="s">
        <v>56</v>
      </c>
      <c r="O110" s="8" t="s">
        <v>84</v>
      </c>
      <c r="P110" s="8" t="s">
        <v>19</v>
      </c>
    </row>
    <row r="111" spans="1:16" x14ac:dyDescent="0.3">
      <c r="A111" s="14">
        <v>45721</v>
      </c>
      <c r="B111" s="3">
        <v>5</v>
      </c>
      <c r="C111" s="8" t="s">
        <v>14</v>
      </c>
      <c r="D111" s="8" t="s">
        <v>6</v>
      </c>
      <c r="E111" s="8" t="s">
        <v>20</v>
      </c>
      <c r="F111" s="8" t="s">
        <v>56</v>
      </c>
      <c r="G111" s="8" t="s">
        <v>66</v>
      </c>
      <c r="H111" s="8" t="s">
        <v>11</v>
      </c>
      <c r="I111" s="9">
        <v>4</v>
      </c>
      <c r="J111" s="10">
        <v>8</v>
      </c>
      <c r="K111" s="10" t="s">
        <v>9</v>
      </c>
      <c r="L111" s="10" t="s">
        <v>10</v>
      </c>
      <c r="M111" s="10" t="s">
        <v>343</v>
      </c>
      <c r="N111" s="10" t="s">
        <v>25</v>
      </c>
      <c r="O111" s="10" t="s">
        <v>19</v>
      </c>
      <c r="P111" s="10" t="s">
        <v>50</v>
      </c>
    </row>
    <row r="112" spans="1:16" x14ac:dyDescent="0.3">
      <c r="A112" s="14">
        <v>45721</v>
      </c>
      <c r="B112" s="3">
        <v>5</v>
      </c>
      <c r="C112" s="10" t="s">
        <v>9</v>
      </c>
      <c r="D112" s="10" t="s">
        <v>10</v>
      </c>
      <c r="E112" s="10" t="s">
        <v>343</v>
      </c>
      <c r="F112" s="10" t="s">
        <v>25</v>
      </c>
      <c r="G112" s="10" t="s">
        <v>19</v>
      </c>
      <c r="H112" s="10" t="s">
        <v>50</v>
      </c>
      <c r="I112" s="11">
        <v>6</v>
      </c>
      <c r="J112" s="2">
        <v>1</v>
      </c>
      <c r="K112" s="2" t="s">
        <v>1</v>
      </c>
      <c r="L112" s="2" t="s">
        <v>4</v>
      </c>
      <c r="M112" s="2" t="s">
        <v>16</v>
      </c>
      <c r="N112" s="2" t="s">
        <v>2</v>
      </c>
      <c r="O112" s="2" t="s">
        <v>50</v>
      </c>
      <c r="P112" s="3" t="s">
        <v>50</v>
      </c>
    </row>
    <row r="113" spans="1:16" x14ac:dyDescent="0.3">
      <c r="A113" s="14">
        <v>45721</v>
      </c>
      <c r="B113" s="5">
        <v>3</v>
      </c>
      <c r="C113" s="2" t="s">
        <v>1</v>
      </c>
      <c r="D113" s="2" t="s">
        <v>4</v>
      </c>
      <c r="E113" s="2" t="s">
        <v>16</v>
      </c>
      <c r="F113" s="2" t="s">
        <v>2</v>
      </c>
      <c r="G113" s="2" t="s">
        <v>50</v>
      </c>
      <c r="H113" s="3" t="s">
        <v>50</v>
      </c>
      <c r="I113" s="5">
        <v>3</v>
      </c>
      <c r="J113" s="8">
        <v>4</v>
      </c>
      <c r="K113" s="8" t="s">
        <v>14</v>
      </c>
      <c r="L113" s="8" t="s">
        <v>6</v>
      </c>
      <c r="M113" s="8" t="s">
        <v>20</v>
      </c>
      <c r="N113" s="8" t="s">
        <v>56</v>
      </c>
      <c r="O113" s="8" t="s">
        <v>66</v>
      </c>
      <c r="P113" s="8" t="s">
        <v>11</v>
      </c>
    </row>
    <row r="114" spans="1:16" x14ac:dyDescent="0.3">
      <c r="A114" s="14">
        <v>45728</v>
      </c>
      <c r="B114" s="3">
        <v>4</v>
      </c>
      <c r="C114" s="8" t="s">
        <v>4</v>
      </c>
      <c r="D114" s="8" t="s">
        <v>10</v>
      </c>
      <c r="E114" s="8" t="s">
        <v>2</v>
      </c>
      <c r="F114" s="8" t="s">
        <v>16</v>
      </c>
      <c r="G114" s="8" t="s">
        <v>346</v>
      </c>
      <c r="H114" s="8" t="s">
        <v>50</v>
      </c>
      <c r="I114" s="9">
        <v>1</v>
      </c>
      <c r="J114" s="10">
        <v>4</v>
      </c>
      <c r="K114" s="10" t="s">
        <v>82</v>
      </c>
      <c r="L114" s="10" t="s">
        <v>12</v>
      </c>
      <c r="M114" s="10" t="s">
        <v>11</v>
      </c>
      <c r="N114" s="10" t="s">
        <v>6</v>
      </c>
      <c r="O114" s="10" t="s">
        <v>14</v>
      </c>
      <c r="P114" s="10" t="s">
        <v>344</v>
      </c>
    </row>
    <row r="115" spans="1:16" x14ac:dyDescent="0.3">
      <c r="A115" s="14">
        <v>45728</v>
      </c>
      <c r="B115" s="3">
        <v>5</v>
      </c>
      <c r="C115" s="10" t="s">
        <v>82</v>
      </c>
      <c r="D115" s="10" t="s">
        <v>12</v>
      </c>
      <c r="E115" s="10" t="s">
        <v>11</v>
      </c>
      <c r="F115" s="10" t="s">
        <v>6</v>
      </c>
      <c r="G115" s="10" t="s">
        <v>14</v>
      </c>
      <c r="H115" s="10" t="s">
        <v>344</v>
      </c>
      <c r="I115" s="11">
        <v>5</v>
      </c>
      <c r="J115" s="2">
        <v>5</v>
      </c>
      <c r="K115" s="2" t="s">
        <v>1</v>
      </c>
      <c r="L115" s="2" t="s">
        <v>347</v>
      </c>
      <c r="M115" s="2" t="s">
        <v>20</v>
      </c>
      <c r="N115" s="2" t="s">
        <v>341</v>
      </c>
      <c r="O115" s="2" t="s">
        <v>8</v>
      </c>
      <c r="P115" s="3" t="s">
        <v>44</v>
      </c>
    </row>
    <row r="116" spans="1:16" x14ac:dyDescent="0.3">
      <c r="A116" s="14">
        <v>45728</v>
      </c>
      <c r="B116" s="5">
        <v>3</v>
      </c>
      <c r="C116" s="2" t="s">
        <v>1</v>
      </c>
      <c r="D116" s="2" t="s">
        <v>347</v>
      </c>
      <c r="E116" s="2" t="s">
        <v>20</v>
      </c>
      <c r="F116" s="2" t="s">
        <v>341</v>
      </c>
      <c r="G116" s="2" t="s">
        <v>8</v>
      </c>
      <c r="H116" s="3" t="s">
        <v>44</v>
      </c>
      <c r="I116" s="5">
        <v>3</v>
      </c>
      <c r="J116" s="8">
        <v>4</v>
      </c>
      <c r="K116" s="8" t="s">
        <v>4</v>
      </c>
      <c r="L116" s="8" t="s">
        <v>10</v>
      </c>
      <c r="M116" s="8" t="s">
        <v>2</v>
      </c>
      <c r="N116" s="8" t="s">
        <v>16</v>
      </c>
      <c r="O116" s="8" t="s">
        <v>346</v>
      </c>
      <c r="P116" s="8" t="s">
        <v>50</v>
      </c>
    </row>
    <row r="117" spans="1:16" x14ac:dyDescent="0.3">
      <c r="A117" s="14">
        <v>45735</v>
      </c>
      <c r="B117" s="3">
        <v>4</v>
      </c>
      <c r="C117" s="8" t="s">
        <v>11</v>
      </c>
      <c r="D117" s="8" t="s">
        <v>25</v>
      </c>
      <c r="E117" s="8" t="s">
        <v>10</v>
      </c>
      <c r="F117" s="8" t="s">
        <v>5</v>
      </c>
      <c r="G117" s="8" t="s">
        <v>6</v>
      </c>
      <c r="H117" s="8" t="s">
        <v>347</v>
      </c>
      <c r="I117" s="9">
        <v>5</v>
      </c>
      <c r="J117" s="10">
        <v>1</v>
      </c>
      <c r="K117" s="10" t="s">
        <v>1</v>
      </c>
      <c r="L117" s="10" t="s">
        <v>341</v>
      </c>
      <c r="M117" s="10" t="s">
        <v>16</v>
      </c>
      <c r="N117" s="10" t="s">
        <v>4</v>
      </c>
      <c r="O117" s="10" t="s">
        <v>44</v>
      </c>
      <c r="P117" s="10" t="s">
        <v>50</v>
      </c>
    </row>
    <row r="118" spans="1:16" x14ac:dyDescent="0.3">
      <c r="A118" s="14">
        <v>45735</v>
      </c>
      <c r="B118" s="3">
        <v>2</v>
      </c>
      <c r="C118" s="10" t="s">
        <v>1</v>
      </c>
      <c r="D118" s="10" t="s">
        <v>341</v>
      </c>
      <c r="E118" s="10" t="s">
        <v>16</v>
      </c>
      <c r="F118" s="10" t="s">
        <v>4</v>
      </c>
      <c r="G118" s="10" t="s">
        <v>44</v>
      </c>
      <c r="H118" s="10" t="s">
        <v>50</v>
      </c>
      <c r="I118" s="11">
        <v>2</v>
      </c>
      <c r="J118" s="2">
        <v>2</v>
      </c>
      <c r="K118" s="2" t="s">
        <v>56</v>
      </c>
      <c r="L118" s="2" t="s">
        <v>54</v>
      </c>
      <c r="M118" s="2" t="s">
        <v>82</v>
      </c>
      <c r="N118" s="2" t="s">
        <v>68</v>
      </c>
      <c r="O118" s="2" t="s">
        <v>14</v>
      </c>
      <c r="P118" s="3" t="s">
        <v>84</v>
      </c>
    </row>
    <row r="119" spans="1:16" x14ac:dyDescent="0.3">
      <c r="A119" s="14">
        <v>45735</v>
      </c>
      <c r="B119" s="5">
        <v>5</v>
      </c>
      <c r="C119" s="2" t="s">
        <v>56</v>
      </c>
      <c r="D119" s="2" t="s">
        <v>54</v>
      </c>
      <c r="E119" s="2" t="s">
        <v>82</v>
      </c>
      <c r="F119" s="2" t="s">
        <v>68</v>
      </c>
      <c r="G119" s="2" t="s">
        <v>14</v>
      </c>
      <c r="H119" s="3" t="s">
        <v>84</v>
      </c>
      <c r="I119" s="5">
        <v>7</v>
      </c>
      <c r="J119" s="8">
        <v>6</v>
      </c>
      <c r="K119" s="8" t="s">
        <v>11</v>
      </c>
      <c r="L119" s="8" t="s">
        <v>25</v>
      </c>
      <c r="M119" s="8" t="s">
        <v>10</v>
      </c>
      <c r="N119" s="8" t="s">
        <v>5</v>
      </c>
      <c r="O119" s="8" t="s">
        <v>6</v>
      </c>
      <c r="P119" s="8" t="s">
        <v>347</v>
      </c>
    </row>
    <row r="120" spans="1:16" x14ac:dyDescent="0.3">
      <c r="A120" s="14">
        <v>45742</v>
      </c>
      <c r="B120" s="3">
        <v>5</v>
      </c>
      <c r="C120" s="8" t="s">
        <v>20</v>
      </c>
      <c r="D120" s="8" t="s">
        <v>341</v>
      </c>
      <c r="E120" s="8" t="s">
        <v>5</v>
      </c>
      <c r="F120" s="8" t="s">
        <v>4</v>
      </c>
      <c r="G120" s="8" t="s">
        <v>10</v>
      </c>
      <c r="H120" s="8" t="s">
        <v>11</v>
      </c>
      <c r="I120" s="9">
        <v>4</v>
      </c>
      <c r="J120" s="10">
        <v>4</v>
      </c>
      <c r="K120" s="10" t="s">
        <v>1</v>
      </c>
      <c r="L120" s="10" t="s">
        <v>16</v>
      </c>
      <c r="M120" s="10" t="s">
        <v>56</v>
      </c>
      <c r="N120" s="10" t="s">
        <v>66</v>
      </c>
      <c r="O120" s="10" t="s">
        <v>82</v>
      </c>
      <c r="P120" s="10" t="s">
        <v>25</v>
      </c>
    </row>
    <row r="121" spans="1:16" x14ac:dyDescent="0.3">
      <c r="A121" s="14">
        <v>45742</v>
      </c>
      <c r="B121" s="3">
        <v>5</v>
      </c>
      <c r="C121" s="10" t="s">
        <v>1</v>
      </c>
      <c r="D121" s="10" t="s">
        <v>16</v>
      </c>
      <c r="E121" s="10" t="s">
        <v>56</v>
      </c>
      <c r="F121" s="10" t="s">
        <v>66</v>
      </c>
      <c r="G121" s="10" t="s">
        <v>82</v>
      </c>
      <c r="H121" s="10" t="s">
        <v>25</v>
      </c>
      <c r="I121" s="11">
        <v>5</v>
      </c>
      <c r="J121" s="2">
        <v>5</v>
      </c>
      <c r="K121" s="2" t="s">
        <v>14</v>
      </c>
      <c r="L121" s="2" t="s">
        <v>6</v>
      </c>
      <c r="M121" s="2" t="s">
        <v>349</v>
      </c>
      <c r="N121" s="2" t="s">
        <v>8</v>
      </c>
      <c r="O121" s="2" t="s">
        <v>68</v>
      </c>
      <c r="P121" s="3" t="s">
        <v>84</v>
      </c>
    </row>
    <row r="122" spans="1:16" x14ac:dyDescent="0.3">
      <c r="A122" s="14">
        <v>45742</v>
      </c>
      <c r="B122" s="5">
        <v>4</v>
      </c>
      <c r="C122" s="2" t="s">
        <v>14</v>
      </c>
      <c r="D122" s="2" t="s">
        <v>6</v>
      </c>
      <c r="E122" s="2" t="s">
        <v>349</v>
      </c>
      <c r="F122" s="2" t="s">
        <v>8</v>
      </c>
      <c r="G122" s="2" t="s">
        <v>68</v>
      </c>
      <c r="H122" s="3" t="s">
        <v>84</v>
      </c>
      <c r="I122" s="5">
        <v>6</v>
      </c>
      <c r="J122" s="8">
        <v>5</v>
      </c>
      <c r="K122" s="8" t="s">
        <v>20</v>
      </c>
      <c r="L122" s="8" t="s">
        <v>341</v>
      </c>
      <c r="M122" s="8" t="s">
        <v>5</v>
      </c>
      <c r="N122" s="8" t="s">
        <v>4</v>
      </c>
      <c r="O122" s="8" t="s">
        <v>10</v>
      </c>
      <c r="P122" s="8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zoomScaleNormal="100" workbookViewId="0">
      <pane xSplit="1" topLeftCell="P1" activePane="topRight" state="frozen"/>
      <selection pane="topRight" activeCell="O29" sqref="O29"/>
    </sheetView>
  </sheetViews>
  <sheetFormatPr defaultRowHeight="14.4" x14ac:dyDescent="0.3"/>
  <cols>
    <col min="7" max="7" width="8.5546875" bestFit="1" customWidth="1"/>
    <col min="8" max="11" width="9.5546875" bestFit="1" customWidth="1"/>
    <col min="12" max="12" width="8.5546875" bestFit="1" customWidth="1"/>
    <col min="13" max="15" width="9.5546875" bestFit="1" customWidth="1"/>
    <col min="16" max="16" width="8.5546875" bestFit="1" customWidth="1"/>
    <col min="17" max="21" width="9.5546875" bestFit="1" customWidth="1"/>
    <col min="22" max="24" width="10.5546875" bestFit="1" customWidth="1"/>
    <col min="25" max="25" width="9.5546875" bestFit="1" customWidth="1"/>
    <col min="26" max="28" width="10.5546875" bestFit="1" customWidth="1"/>
    <col min="29" max="29" width="9.5546875" bestFit="1" customWidth="1"/>
    <col min="30" max="31" width="10.5546875" bestFit="1" customWidth="1"/>
  </cols>
  <sheetData>
    <row r="1" spans="1:35" x14ac:dyDescent="0.3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">
      <c r="A2" t="s">
        <v>2</v>
      </c>
      <c r="L2">
        <v>3</v>
      </c>
      <c r="M2">
        <v>2</v>
      </c>
      <c r="AB2">
        <v>3</v>
      </c>
      <c r="AH2">
        <f t="shared" ref="AH2:AH45" si="0">SUM(B2:AG2)</f>
        <v>8</v>
      </c>
      <c r="AI2">
        <f t="shared" ref="AI2:AI45" si="1">SUM(V2:AG2)</f>
        <v>3</v>
      </c>
    </row>
    <row r="3" spans="1:35" x14ac:dyDescent="0.3">
      <c r="A3" t="s">
        <v>24</v>
      </c>
      <c r="K3">
        <v>1</v>
      </c>
      <c r="M3">
        <v>1</v>
      </c>
      <c r="AH3">
        <f t="shared" si="0"/>
        <v>2</v>
      </c>
      <c r="AI3">
        <f t="shared" si="1"/>
        <v>0</v>
      </c>
    </row>
    <row r="4" spans="1:35" x14ac:dyDescent="0.3">
      <c r="A4" t="s">
        <v>77</v>
      </c>
      <c r="AA4">
        <v>3</v>
      </c>
      <c r="AH4">
        <f t="shared" si="0"/>
        <v>3</v>
      </c>
      <c r="AI4">
        <f t="shared" si="1"/>
        <v>3</v>
      </c>
    </row>
    <row r="5" spans="1:35" x14ac:dyDescent="0.3">
      <c r="A5" t="s">
        <v>7</v>
      </c>
      <c r="B5">
        <v>3</v>
      </c>
      <c r="L5">
        <v>1</v>
      </c>
      <c r="AE5">
        <v>1</v>
      </c>
      <c r="AH5">
        <f t="shared" si="0"/>
        <v>5</v>
      </c>
      <c r="AI5">
        <f t="shared" si="1"/>
        <v>1</v>
      </c>
    </row>
    <row r="6" spans="1:35" x14ac:dyDescent="0.3">
      <c r="A6" t="s">
        <v>48</v>
      </c>
      <c r="AH6">
        <f t="shared" si="0"/>
        <v>0</v>
      </c>
      <c r="AI6">
        <f t="shared" si="1"/>
        <v>0</v>
      </c>
    </row>
    <row r="7" spans="1:35" x14ac:dyDescent="0.3">
      <c r="A7" t="s">
        <v>18</v>
      </c>
      <c r="AH7">
        <f t="shared" si="0"/>
        <v>0</v>
      </c>
      <c r="AI7">
        <f t="shared" si="1"/>
        <v>0</v>
      </c>
    </row>
    <row r="8" spans="1:35" x14ac:dyDescent="0.3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 t="shared" si="0"/>
        <v>11</v>
      </c>
      <c r="AI8">
        <f t="shared" si="1"/>
        <v>9</v>
      </c>
    </row>
    <row r="9" spans="1:35" x14ac:dyDescent="0.3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 t="shared" si="0"/>
        <v>5</v>
      </c>
      <c r="AI9">
        <f t="shared" si="1"/>
        <v>3</v>
      </c>
    </row>
    <row r="10" spans="1:35" x14ac:dyDescent="0.3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">
      <c r="A11" t="s">
        <v>66</v>
      </c>
      <c r="X11">
        <v>2</v>
      </c>
      <c r="AC11">
        <v>3</v>
      </c>
      <c r="AD11">
        <v>1</v>
      </c>
      <c r="AH11">
        <f t="shared" si="0"/>
        <v>6</v>
      </c>
      <c r="AI11">
        <f t="shared" si="1"/>
        <v>6</v>
      </c>
    </row>
    <row r="12" spans="1:35" x14ac:dyDescent="0.3">
      <c r="A12" t="s">
        <v>84</v>
      </c>
      <c r="AC12">
        <v>2</v>
      </c>
      <c r="AD12">
        <v>1</v>
      </c>
      <c r="AH12">
        <f t="shared" si="0"/>
        <v>3</v>
      </c>
      <c r="AI12">
        <f t="shared" si="1"/>
        <v>3</v>
      </c>
    </row>
    <row r="13" spans="1:35" x14ac:dyDescent="0.3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 t="shared" si="0"/>
        <v>12</v>
      </c>
      <c r="AI13">
        <f t="shared" si="1"/>
        <v>4</v>
      </c>
    </row>
    <row r="14" spans="1:35" x14ac:dyDescent="0.3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 t="shared" si="0"/>
        <v>17</v>
      </c>
      <c r="AI14">
        <f t="shared" si="1"/>
        <v>6</v>
      </c>
    </row>
    <row r="15" spans="1:35" x14ac:dyDescent="0.3">
      <c r="A15" t="s">
        <v>52</v>
      </c>
      <c r="K15">
        <v>1</v>
      </c>
      <c r="AH15">
        <f t="shared" si="0"/>
        <v>1</v>
      </c>
      <c r="AI15">
        <f t="shared" si="1"/>
        <v>0</v>
      </c>
    </row>
    <row r="16" spans="1:35" x14ac:dyDescent="0.3">
      <c r="A16" t="s">
        <v>78</v>
      </c>
      <c r="AH16">
        <f t="shared" si="0"/>
        <v>0</v>
      </c>
      <c r="AI16">
        <f t="shared" si="1"/>
        <v>0</v>
      </c>
    </row>
    <row r="17" spans="1:35" x14ac:dyDescent="0.3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 t="shared" si="0"/>
        <v>13</v>
      </c>
      <c r="AI18">
        <f t="shared" si="1"/>
        <v>9</v>
      </c>
    </row>
    <row r="19" spans="1:35" x14ac:dyDescent="0.3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 t="shared" si="0"/>
        <v>18</v>
      </c>
      <c r="AI19">
        <f t="shared" si="1"/>
        <v>11</v>
      </c>
    </row>
    <row r="20" spans="1:35" x14ac:dyDescent="0.3">
      <c r="A20" t="s">
        <v>79</v>
      </c>
      <c r="AA20">
        <v>1</v>
      </c>
      <c r="AH20">
        <f t="shared" si="0"/>
        <v>1</v>
      </c>
      <c r="AI20">
        <f t="shared" si="1"/>
        <v>1</v>
      </c>
    </row>
    <row r="21" spans="1:35" x14ac:dyDescent="0.3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 t="shared" si="0"/>
        <v>17</v>
      </c>
      <c r="AI21">
        <f t="shared" si="1"/>
        <v>10</v>
      </c>
    </row>
    <row r="22" spans="1:35" x14ac:dyDescent="0.3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 t="shared" si="0"/>
        <v>20</v>
      </c>
      <c r="AI22">
        <f t="shared" si="1"/>
        <v>14</v>
      </c>
    </row>
    <row r="23" spans="1:35" x14ac:dyDescent="0.3">
      <c r="A23" t="s">
        <v>80</v>
      </c>
      <c r="Z23">
        <v>1</v>
      </c>
      <c r="AH23">
        <f t="shared" si="0"/>
        <v>1</v>
      </c>
      <c r="AI23">
        <f t="shared" si="1"/>
        <v>1</v>
      </c>
    </row>
    <row r="24" spans="1:35" x14ac:dyDescent="0.3">
      <c r="A24" t="s">
        <v>61</v>
      </c>
      <c r="X24">
        <v>1</v>
      </c>
      <c r="AH24">
        <f t="shared" si="0"/>
        <v>1</v>
      </c>
      <c r="AI24">
        <f t="shared" si="1"/>
        <v>1</v>
      </c>
    </row>
    <row r="25" spans="1:35" x14ac:dyDescent="0.3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 t="shared" si="0"/>
        <v>13</v>
      </c>
      <c r="AI25">
        <f t="shared" si="1"/>
        <v>13</v>
      </c>
    </row>
    <row r="26" spans="1:35" x14ac:dyDescent="0.3">
      <c r="A26" t="s">
        <v>43</v>
      </c>
      <c r="AH26">
        <f t="shared" si="0"/>
        <v>0</v>
      </c>
      <c r="AI26">
        <f t="shared" si="1"/>
        <v>0</v>
      </c>
    </row>
    <row r="27" spans="1:35" x14ac:dyDescent="0.3">
      <c r="A27" t="s">
        <v>68</v>
      </c>
      <c r="Y27">
        <v>1</v>
      </c>
      <c r="AC27">
        <v>1</v>
      </c>
      <c r="AH27">
        <f t="shared" si="0"/>
        <v>2</v>
      </c>
      <c r="AI27">
        <f t="shared" si="1"/>
        <v>2</v>
      </c>
    </row>
    <row r="28" spans="1:35" x14ac:dyDescent="0.3">
      <c r="A28" t="s">
        <v>53</v>
      </c>
      <c r="AH28">
        <f t="shared" si="0"/>
        <v>0</v>
      </c>
      <c r="AI28">
        <f t="shared" si="1"/>
        <v>0</v>
      </c>
    </row>
    <row r="29" spans="1:35" x14ac:dyDescent="0.3">
      <c r="A29" t="s">
        <v>51</v>
      </c>
      <c r="N29">
        <v>2</v>
      </c>
      <c r="AH29">
        <f t="shared" si="0"/>
        <v>2</v>
      </c>
      <c r="AI29">
        <f t="shared" si="1"/>
        <v>0</v>
      </c>
    </row>
    <row r="30" spans="1:35" x14ac:dyDescent="0.3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 t="shared" si="0"/>
        <v>19</v>
      </c>
      <c r="AI30">
        <f t="shared" si="1"/>
        <v>12</v>
      </c>
    </row>
    <row r="31" spans="1:35" x14ac:dyDescent="0.3">
      <c r="A31" t="s">
        <v>46</v>
      </c>
      <c r="J31">
        <v>1</v>
      </c>
      <c r="L31">
        <v>1</v>
      </c>
      <c r="P31">
        <v>4</v>
      </c>
      <c r="V31">
        <v>1</v>
      </c>
      <c r="AH31">
        <f t="shared" si="0"/>
        <v>7</v>
      </c>
      <c r="AI31">
        <f t="shared" si="1"/>
        <v>1</v>
      </c>
    </row>
    <row r="32" spans="1:35" x14ac:dyDescent="0.3">
      <c r="A32" t="s">
        <v>3</v>
      </c>
      <c r="J32">
        <v>1</v>
      </c>
      <c r="Z32">
        <v>3</v>
      </c>
      <c r="AH32">
        <f t="shared" si="0"/>
        <v>4</v>
      </c>
      <c r="AI32">
        <f t="shared" si="1"/>
        <v>3</v>
      </c>
    </row>
    <row r="33" spans="1:35" x14ac:dyDescent="0.3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 t="shared" si="0"/>
        <v>12</v>
      </c>
      <c r="AI33">
        <f t="shared" si="1"/>
        <v>11</v>
      </c>
    </row>
    <row r="34" spans="1:35" x14ac:dyDescent="0.3">
      <c r="A34" t="s">
        <v>60</v>
      </c>
      <c r="V34">
        <v>2</v>
      </c>
      <c r="AH34">
        <f t="shared" si="0"/>
        <v>2</v>
      </c>
      <c r="AI34">
        <f t="shared" si="1"/>
        <v>2</v>
      </c>
    </row>
    <row r="35" spans="1:35" x14ac:dyDescent="0.3">
      <c r="A35" t="s">
        <v>11</v>
      </c>
      <c r="AH35">
        <f t="shared" si="0"/>
        <v>0</v>
      </c>
      <c r="AI35">
        <f t="shared" si="1"/>
        <v>0</v>
      </c>
    </row>
    <row r="36" spans="1:35" x14ac:dyDescent="0.3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 t="shared" si="0"/>
        <v>15</v>
      </c>
      <c r="AI36">
        <f t="shared" si="1"/>
        <v>15</v>
      </c>
    </row>
    <row r="37" spans="1:35" x14ac:dyDescent="0.3">
      <c r="A37" t="s">
        <v>21</v>
      </c>
      <c r="AH37">
        <f t="shared" si="0"/>
        <v>0</v>
      </c>
      <c r="AI37">
        <f t="shared" si="1"/>
        <v>0</v>
      </c>
    </row>
    <row r="38" spans="1:35" x14ac:dyDescent="0.3">
      <c r="A38" t="s">
        <v>81</v>
      </c>
      <c r="AA38">
        <v>3</v>
      </c>
      <c r="AE38">
        <v>1</v>
      </c>
      <c r="AH38">
        <f t="shared" si="0"/>
        <v>4</v>
      </c>
      <c r="AI38">
        <f t="shared" si="1"/>
        <v>4</v>
      </c>
    </row>
    <row r="39" spans="1:35" x14ac:dyDescent="0.3">
      <c r="A39" t="s">
        <v>63</v>
      </c>
      <c r="V39">
        <v>2</v>
      </c>
      <c r="X39">
        <v>1</v>
      </c>
      <c r="AH39">
        <f t="shared" si="0"/>
        <v>3</v>
      </c>
      <c r="AI39">
        <f t="shared" si="1"/>
        <v>3</v>
      </c>
    </row>
    <row r="40" spans="1:35" x14ac:dyDescent="0.3">
      <c r="A40" t="s">
        <v>83</v>
      </c>
      <c r="AH40">
        <f t="shared" si="0"/>
        <v>0</v>
      </c>
      <c r="AI40">
        <f t="shared" si="1"/>
        <v>0</v>
      </c>
    </row>
    <row r="41" spans="1:35" x14ac:dyDescent="0.3">
      <c r="A41" t="s">
        <v>22</v>
      </c>
      <c r="L41">
        <v>2</v>
      </c>
      <c r="M41">
        <v>1</v>
      </c>
      <c r="AH41">
        <f t="shared" si="0"/>
        <v>3</v>
      </c>
      <c r="AI41">
        <f t="shared" si="1"/>
        <v>0</v>
      </c>
    </row>
    <row r="42" spans="1:35" x14ac:dyDescent="0.3">
      <c r="A42" t="s">
        <v>44</v>
      </c>
      <c r="AH42">
        <f t="shared" si="0"/>
        <v>0</v>
      </c>
      <c r="AI42">
        <f t="shared" si="1"/>
        <v>0</v>
      </c>
    </row>
    <row r="43" spans="1:35" x14ac:dyDescent="0.3">
      <c r="A43" t="s">
        <v>8</v>
      </c>
      <c r="L43">
        <v>1</v>
      </c>
      <c r="V43">
        <v>1</v>
      </c>
      <c r="AB43">
        <v>1</v>
      </c>
      <c r="AD43">
        <v>2</v>
      </c>
      <c r="AH43">
        <f t="shared" si="0"/>
        <v>5</v>
      </c>
      <c r="AI43">
        <f t="shared" si="1"/>
        <v>4</v>
      </c>
    </row>
    <row r="44" spans="1:35" x14ac:dyDescent="0.3">
      <c r="A44" t="s">
        <v>82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 t="shared" si="0"/>
        <v>27</v>
      </c>
      <c r="AI44">
        <f t="shared" si="1"/>
        <v>19</v>
      </c>
    </row>
    <row r="45" spans="1:35" x14ac:dyDescent="0.3">
      <c r="A45" t="s">
        <v>49</v>
      </c>
      <c r="J45">
        <v>1</v>
      </c>
      <c r="AA45">
        <v>2</v>
      </c>
      <c r="AH45">
        <f t="shared" si="0"/>
        <v>3</v>
      </c>
      <c r="AI45">
        <f t="shared" si="1"/>
        <v>2</v>
      </c>
    </row>
    <row r="46" spans="1:35" x14ac:dyDescent="0.3">
      <c r="A46" t="s">
        <v>85</v>
      </c>
      <c r="AE46">
        <v>4</v>
      </c>
      <c r="AH46">
        <f t="shared" ref="AH46:AH51" si="2">SUM(B46:AG46)</f>
        <v>4</v>
      </c>
      <c r="AI46">
        <f t="shared" ref="AI46:AI51" si="3">SUM(V46:AG46)</f>
        <v>4</v>
      </c>
    </row>
    <row r="47" spans="1:35" x14ac:dyDescent="0.3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 t="shared" si="2"/>
        <v>23</v>
      </c>
      <c r="AI47">
        <f t="shared" si="3"/>
        <v>14</v>
      </c>
    </row>
    <row r="48" spans="1:35" x14ac:dyDescent="0.3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 t="shared" si="2"/>
        <v>6</v>
      </c>
      <c r="AI48">
        <f t="shared" si="3"/>
        <v>1</v>
      </c>
    </row>
    <row r="49" spans="1:35" x14ac:dyDescent="0.3">
      <c r="A49" t="s">
        <v>23</v>
      </c>
      <c r="J49">
        <v>2</v>
      </c>
      <c r="V49">
        <v>1</v>
      </c>
      <c r="X49">
        <v>1</v>
      </c>
      <c r="Y49">
        <v>3</v>
      </c>
      <c r="AH49">
        <f t="shared" si="2"/>
        <v>7</v>
      </c>
      <c r="AI49">
        <f t="shared" si="3"/>
        <v>5</v>
      </c>
    </row>
    <row r="50" spans="1:35" x14ac:dyDescent="0.3">
      <c r="A50" t="s">
        <v>17</v>
      </c>
      <c r="Z50">
        <v>2</v>
      </c>
      <c r="AD50">
        <v>1</v>
      </c>
      <c r="AE50">
        <v>1</v>
      </c>
      <c r="AH50">
        <f t="shared" si="2"/>
        <v>4</v>
      </c>
      <c r="AI50">
        <f t="shared" si="3"/>
        <v>4</v>
      </c>
    </row>
    <row r="51" spans="1:35" x14ac:dyDescent="0.3">
      <c r="A51" t="s">
        <v>86</v>
      </c>
      <c r="AE51">
        <v>5</v>
      </c>
      <c r="AH51">
        <f t="shared" si="2"/>
        <v>5</v>
      </c>
      <c r="AI51">
        <f t="shared" si="3"/>
        <v>5</v>
      </c>
    </row>
    <row r="52" spans="1:35" x14ac:dyDescent="0.3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>SUM(B52:AG52)</f>
        <v>27</v>
      </c>
      <c r="AI52">
        <f>SUM(V52:AG52)</f>
        <v>27</v>
      </c>
    </row>
    <row r="53" spans="1:35" x14ac:dyDescent="0.3">
      <c r="A53" t="s">
        <v>47</v>
      </c>
      <c r="J53">
        <v>1</v>
      </c>
      <c r="AH53">
        <f>SUM(B53:AG53)</f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CCA6-42DC-4211-A42F-70F3625FA6AA}">
  <dimension ref="A1:W60"/>
  <sheetViews>
    <sheetView zoomScaleNormal="100" workbookViewId="0">
      <pane xSplit="1" topLeftCell="E1" activePane="topRight" state="frozen"/>
      <selection pane="topRight" activeCell="A8" sqref="A8"/>
    </sheetView>
  </sheetViews>
  <sheetFormatPr defaultRowHeight="14.4" x14ac:dyDescent="0.3"/>
  <cols>
    <col min="2" max="4" width="10.5546875" bestFit="1" customWidth="1"/>
    <col min="5" max="5" width="9.5546875" bestFit="1" customWidth="1"/>
    <col min="6" max="8" width="10.5546875" bestFit="1" customWidth="1"/>
    <col min="9" max="9" width="9.5546875" bestFit="1" customWidth="1"/>
    <col min="10" max="11" width="10.5546875" bestFit="1" customWidth="1"/>
    <col min="13" max="15" width="9.5546875" bestFit="1" customWidth="1"/>
    <col min="17" max="19" width="9.5546875" bestFit="1" customWidth="1"/>
    <col min="21" max="23" width="9.5546875" bestFit="1" customWidth="1"/>
  </cols>
  <sheetData>
    <row r="1" spans="1:23" x14ac:dyDescent="0.3">
      <c r="A1" t="s">
        <v>0</v>
      </c>
      <c r="B1" s="1">
        <v>45581</v>
      </c>
      <c r="C1" s="1">
        <v>45588</v>
      </c>
      <c r="D1" s="1">
        <v>45595</v>
      </c>
      <c r="E1" s="1">
        <v>45602</v>
      </c>
      <c r="F1" s="1">
        <v>45609</v>
      </c>
      <c r="G1" s="1">
        <v>45616</v>
      </c>
      <c r="H1" s="1">
        <v>45623</v>
      </c>
      <c r="I1" s="1">
        <v>45629</v>
      </c>
      <c r="J1" s="1">
        <v>45637</v>
      </c>
      <c r="K1" s="1">
        <v>45645</v>
      </c>
      <c r="L1" s="1">
        <v>45666</v>
      </c>
      <c r="M1" s="1">
        <v>45672</v>
      </c>
      <c r="N1" s="1">
        <v>45679</v>
      </c>
      <c r="O1" s="1">
        <v>45686</v>
      </c>
      <c r="P1" s="1">
        <v>45693</v>
      </c>
      <c r="Q1" s="1">
        <v>45700</v>
      </c>
      <c r="R1" s="1">
        <v>45707</v>
      </c>
      <c r="S1" s="1">
        <v>45714</v>
      </c>
      <c r="T1" s="1">
        <v>45721</v>
      </c>
      <c r="U1" s="1">
        <v>45728</v>
      </c>
      <c r="V1" s="1">
        <v>45735</v>
      </c>
      <c r="W1" s="1">
        <v>45742</v>
      </c>
    </row>
    <row r="2" spans="1:23" x14ac:dyDescent="0.3">
      <c r="A2" t="s">
        <v>2</v>
      </c>
      <c r="H2">
        <v>3</v>
      </c>
      <c r="L2">
        <v>1</v>
      </c>
      <c r="O2">
        <v>3</v>
      </c>
      <c r="P2">
        <v>1</v>
      </c>
      <c r="R2">
        <v>1</v>
      </c>
      <c r="S2">
        <v>1</v>
      </c>
      <c r="T2">
        <v>1</v>
      </c>
    </row>
    <row r="3" spans="1:23" x14ac:dyDescent="0.3">
      <c r="A3" t="s">
        <v>24</v>
      </c>
    </row>
    <row r="4" spans="1:23" x14ac:dyDescent="0.3">
      <c r="A4" t="s">
        <v>347</v>
      </c>
      <c r="U4">
        <v>3</v>
      </c>
      <c r="V4">
        <v>1</v>
      </c>
    </row>
    <row r="5" spans="1:23" x14ac:dyDescent="0.3">
      <c r="A5" t="s">
        <v>77</v>
      </c>
      <c r="G5">
        <v>3</v>
      </c>
    </row>
    <row r="6" spans="1:23" x14ac:dyDescent="0.3">
      <c r="A6" t="s">
        <v>7</v>
      </c>
      <c r="K6">
        <v>1</v>
      </c>
    </row>
    <row r="7" spans="1:23" x14ac:dyDescent="0.3">
      <c r="A7" t="s">
        <v>349</v>
      </c>
    </row>
    <row r="8" spans="1:23" x14ac:dyDescent="0.3">
      <c r="A8" t="s">
        <v>48</v>
      </c>
    </row>
    <row r="9" spans="1:23" x14ac:dyDescent="0.3">
      <c r="A9" t="s">
        <v>18</v>
      </c>
    </row>
    <row r="10" spans="1:23" x14ac:dyDescent="0.3">
      <c r="A10" t="s">
        <v>25</v>
      </c>
      <c r="C10">
        <v>1</v>
      </c>
      <c r="E10">
        <v>1</v>
      </c>
      <c r="G10">
        <v>1</v>
      </c>
      <c r="J10">
        <v>3</v>
      </c>
      <c r="K10">
        <v>3</v>
      </c>
      <c r="M10">
        <v>1</v>
      </c>
      <c r="R10">
        <v>1</v>
      </c>
      <c r="V10">
        <v>1</v>
      </c>
    </row>
    <row r="11" spans="1:23" x14ac:dyDescent="0.3">
      <c r="A11" t="s">
        <v>14</v>
      </c>
      <c r="E11">
        <v>1</v>
      </c>
      <c r="F11">
        <v>1</v>
      </c>
      <c r="J11">
        <v>1</v>
      </c>
      <c r="P11">
        <v>1</v>
      </c>
      <c r="S11">
        <v>1</v>
      </c>
      <c r="W11">
        <v>1</v>
      </c>
    </row>
    <row r="12" spans="1:23" x14ac:dyDescent="0.3">
      <c r="A12" t="s">
        <v>54</v>
      </c>
      <c r="C12">
        <v>2</v>
      </c>
      <c r="D12">
        <v>3</v>
      </c>
      <c r="V12">
        <v>2</v>
      </c>
    </row>
    <row r="13" spans="1:23" x14ac:dyDescent="0.3">
      <c r="A13" t="s">
        <v>66</v>
      </c>
      <c r="D13">
        <v>2</v>
      </c>
      <c r="I13">
        <v>3</v>
      </c>
      <c r="J13">
        <v>1</v>
      </c>
      <c r="T13">
        <v>1</v>
      </c>
      <c r="W13">
        <v>1</v>
      </c>
    </row>
    <row r="14" spans="1:23" x14ac:dyDescent="0.3">
      <c r="A14" t="s">
        <v>84</v>
      </c>
      <c r="I14">
        <v>2</v>
      </c>
      <c r="J14">
        <v>1</v>
      </c>
      <c r="L14">
        <v>3</v>
      </c>
      <c r="N14">
        <v>2</v>
      </c>
      <c r="O14">
        <v>2</v>
      </c>
      <c r="P14">
        <v>1</v>
      </c>
      <c r="S14">
        <v>2</v>
      </c>
      <c r="V14">
        <v>4</v>
      </c>
      <c r="W14">
        <v>6</v>
      </c>
    </row>
    <row r="15" spans="1:23" x14ac:dyDescent="0.3">
      <c r="A15" t="s">
        <v>15</v>
      </c>
      <c r="F15">
        <v>1</v>
      </c>
      <c r="H15">
        <v>2</v>
      </c>
      <c r="I15">
        <v>1</v>
      </c>
    </row>
    <row r="16" spans="1:23" x14ac:dyDescent="0.3">
      <c r="A16" t="s">
        <v>6</v>
      </c>
      <c r="B16">
        <v>3</v>
      </c>
      <c r="E16">
        <v>2</v>
      </c>
      <c r="H16">
        <v>1</v>
      </c>
      <c r="L16">
        <v>2</v>
      </c>
      <c r="M16">
        <v>2</v>
      </c>
      <c r="N16">
        <v>6</v>
      </c>
      <c r="O16">
        <v>1</v>
      </c>
      <c r="Q16">
        <v>3</v>
      </c>
      <c r="R16">
        <v>1</v>
      </c>
      <c r="S16">
        <v>1</v>
      </c>
      <c r="T16">
        <v>3</v>
      </c>
      <c r="U16">
        <v>3</v>
      </c>
      <c r="V16">
        <v>6</v>
      </c>
      <c r="W16">
        <v>2</v>
      </c>
    </row>
    <row r="17" spans="1:23" x14ac:dyDescent="0.3">
      <c r="A17" t="s">
        <v>343</v>
      </c>
      <c r="T17">
        <v>4</v>
      </c>
    </row>
    <row r="18" spans="1:23" x14ac:dyDescent="0.3">
      <c r="A18" t="s">
        <v>52</v>
      </c>
    </row>
    <row r="19" spans="1:23" x14ac:dyDescent="0.3">
      <c r="A19" t="s">
        <v>78</v>
      </c>
    </row>
    <row r="20" spans="1:23" x14ac:dyDescent="0.3">
      <c r="A20" t="s">
        <v>12</v>
      </c>
      <c r="N20">
        <v>2</v>
      </c>
      <c r="U20">
        <v>1</v>
      </c>
    </row>
    <row r="21" spans="1:23" x14ac:dyDescent="0.3">
      <c r="A21" t="s">
        <v>4</v>
      </c>
      <c r="E21">
        <v>1</v>
      </c>
      <c r="F21">
        <v>3</v>
      </c>
      <c r="H21">
        <v>1</v>
      </c>
      <c r="J21">
        <v>1</v>
      </c>
      <c r="K21">
        <v>3</v>
      </c>
      <c r="P21">
        <v>3</v>
      </c>
      <c r="U21">
        <v>3</v>
      </c>
      <c r="W21">
        <v>1</v>
      </c>
    </row>
    <row r="22" spans="1:23" x14ac:dyDescent="0.3">
      <c r="A22" t="s">
        <v>1</v>
      </c>
      <c r="B22">
        <v>1</v>
      </c>
      <c r="C22">
        <v>1</v>
      </c>
      <c r="D22">
        <v>1</v>
      </c>
      <c r="E22">
        <v>1</v>
      </c>
      <c r="F22">
        <v>2</v>
      </c>
      <c r="I22">
        <v>2</v>
      </c>
      <c r="J22">
        <v>1</v>
      </c>
      <c r="K22">
        <v>2</v>
      </c>
      <c r="L22">
        <v>1</v>
      </c>
      <c r="M22">
        <v>2</v>
      </c>
      <c r="N22">
        <v>1</v>
      </c>
      <c r="O22">
        <v>1</v>
      </c>
      <c r="P22">
        <v>2</v>
      </c>
      <c r="R22">
        <v>1</v>
      </c>
      <c r="T22">
        <v>1</v>
      </c>
      <c r="U22">
        <v>2</v>
      </c>
    </row>
    <row r="23" spans="1:23" x14ac:dyDescent="0.3">
      <c r="A23" t="s">
        <v>79</v>
      </c>
      <c r="G23">
        <v>1</v>
      </c>
    </row>
    <row r="24" spans="1:23" x14ac:dyDescent="0.3">
      <c r="A24" t="s">
        <v>9</v>
      </c>
      <c r="C24">
        <v>1</v>
      </c>
      <c r="D24">
        <v>1</v>
      </c>
      <c r="G24">
        <v>2</v>
      </c>
      <c r="H24">
        <v>2</v>
      </c>
      <c r="I24">
        <v>1</v>
      </c>
      <c r="J24">
        <v>1</v>
      </c>
      <c r="K24">
        <v>2</v>
      </c>
      <c r="L24">
        <v>5</v>
      </c>
      <c r="M24">
        <v>1</v>
      </c>
      <c r="O24">
        <v>4</v>
      </c>
      <c r="P24">
        <v>1</v>
      </c>
      <c r="Q24">
        <v>2</v>
      </c>
      <c r="T24">
        <v>6</v>
      </c>
    </row>
    <row r="25" spans="1:23" x14ac:dyDescent="0.3">
      <c r="A25" t="s">
        <v>20</v>
      </c>
      <c r="B25">
        <v>1</v>
      </c>
      <c r="D25">
        <v>1</v>
      </c>
      <c r="F25">
        <v>2</v>
      </c>
      <c r="G25">
        <v>2</v>
      </c>
      <c r="H25">
        <v>4</v>
      </c>
      <c r="J25">
        <v>2</v>
      </c>
      <c r="K25">
        <v>2</v>
      </c>
      <c r="L25">
        <v>1</v>
      </c>
      <c r="M25">
        <v>1</v>
      </c>
      <c r="P25">
        <v>1</v>
      </c>
      <c r="Q25">
        <v>1</v>
      </c>
      <c r="R25">
        <v>3</v>
      </c>
      <c r="S25">
        <v>2</v>
      </c>
      <c r="T25">
        <v>2</v>
      </c>
      <c r="U25">
        <v>2</v>
      </c>
      <c r="W25">
        <v>3</v>
      </c>
    </row>
    <row r="26" spans="1:23" x14ac:dyDescent="0.3">
      <c r="A26" t="s">
        <v>80</v>
      </c>
      <c r="F26">
        <v>1</v>
      </c>
    </row>
    <row r="27" spans="1:23" x14ac:dyDescent="0.3">
      <c r="A27" t="s">
        <v>61</v>
      </c>
      <c r="D27">
        <v>1</v>
      </c>
    </row>
    <row r="28" spans="1:23" x14ac:dyDescent="0.3">
      <c r="A28" t="s">
        <v>19</v>
      </c>
      <c r="B28">
        <v>2</v>
      </c>
      <c r="C28">
        <v>1</v>
      </c>
      <c r="D28">
        <v>1</v>
      </c>
      <c r="F28">
        <v>4</v>
      </c>
      <c r="G28">
        <v>3</v>
      </c>
      <c r="H28">
        <v>1</v>
      </c>
      <c r="I28">
        <v>1</v>
      </c>
      <c r="M28">
        <v>2</v>
      </c>
      <c r="N28">
        <v>3</v>
      </c>
      <c r="T28">
        <v>1</v>
      </c>
    </row>
    <row r="29" spans="1:23" x14ac:dyDescent="0.3">
      <c r="A29" t="s">
        <v>43</v>
      </c>
    </row>
    <row r="30" spans="1:23" x14ac:dyDescent="0.3">
      <c r="A30" t="s">
        <v>68</v>
      </c>
      <c r="E30">
        <v>1</v>
      </c>
      <c r="I30">
        <v>1</v>
      </c>
      <c r="N30">
        <v>1</v>
      </c>
      <c r="W30">
        <v>2</v>
      </c>
    </row>
    <row r="31" spans="1:23" x14ac:dyDescent="0.3">
      <c r="A31" t="s">
        <v>53</v>
      </c>
      <c r="N31">
        <v>1</v>
      </c>
    </row>
    <row r="32" spans="1:23" x14ac:dyDescent="0.3">
      <c r="A32" t="s">
        <v>346</v>
      </c>
      <c r="U32">
        <v>1</v>
      </c>
    </row>
    <row r="33" spans="1:23" x14ac:dyDescent="0.3">
      <c r="A33" t="s">
        <v>344</v>
      </c>
    </row>
    <row r="34" spans="1:23" x14ac:dyDescent="0.3">
      <c r="A34" t="s">
        <v>348</v>
      </c>
    </row>
    <row r="35" spans="1:23" x14ac:dyDescent="0.3">
      <c r="A35" t="s">
        <v>10</v>
      </c>
      <c r="B35">
        <v>2</v>
      </c>
      <c r="C35">
        <v>3</v>
      </c>
      <c r="F35">
        <v>2</v>
      </c>
      <c r="I35">
        <v>2</v>
      </c>
      <c r="J35">
        <v>2</v>
      </c>
      <c r="K35">
        <v>1</v>
      </c>
      <c r="L35">
        <v>1</v>
      </c>
      <c r="M35">
        <v>1</v>
      </c>
      <c r="O35">
        <v>2</v>
      </c>
      <c r="R35">
        <v>3</v>
      </c>
      <c r="S35">
        <v>1</v>
      </c>
      <c r="T35">
        <v>1</v>
      </c>
      <c r="V35">
        <v>1</v>
      </c>
      <c r="W35">
        <v>3</v>
      </c>
    </row>
    <row r="36" spans="1:23" x14ac:dyDescent="0.3">
      <c r="A36" t="s">
        <v>46</v>
      </c>
      <c r="B36">
        <v>1</v>
      </c>
      <c r="O36">
        <v>3</v>
      </c>
      <c r="P36">
        <v>1</v>
      </c>
      <c r="Q36">
        <v>2</v>
      </c>
    </row>
    <row r="37" spans="1:23" x14ac:dyDescent="0.3">
      <c r="A37" t="s">
        <v>3</v>
      </c>
      <c r="F37">
        <v>3</v>
      </c>
      <c r="L37">
        <v>1</v>
      </c>
      <c r="S37">
        <v>3</v>
      </c>
    </row>
    <row r="38" spans="1:23" x14ac:dyDescent="0.3">
      <c r="A38" t="s">
        <v>56</v>
      </c>
      <c r="C38">
        <v>3</v>
      </c>
      <c r="E38">
        <v>2</v>
      </c>
      <c r="F38">
        <v>1</v>
      </c>
      <c r="G38">
        <v>2</v>
      </c>
      <c r="I38">
        <v>1</v>
      </c>
      <c r="J38">
        <v>1</v>
      </c>
      <c r="K38">
        <v>1</v>
      </c>
      <c r="L38">
        <v>1</v>
      </c>
      <c r="M38">
        <v>1</v>
      </c>
      <c r="P38">
        <v>1</v>
      </c>
      <c r="R38">
        <v>1</v>
      </c>
      <c r="S38">
        <v>4</v>
      </c>
      <c r="T38">
        <v>1</v>
      </c>
      <c r="V38">
        <v>1</v>
      </c>
      <c r="W38">
        <v>2</v>
      </c>
    </row>
    <row r="39" spans="1:23" x14ac:dyDescent="0.3">
      <c r="A39" t="s">
        <v>60</v>
      </c>
      <c r="B39">
        <v>2</v>
      </c>
    </row>
    <row r="40" spans="1:23" x14ac:dyDescent="0.3">
      <c r="A40" t="s">
        <v>341</v>
      </c>
      <c r="Q40">
        <v>1</v>
      </c>
      <c r="U40">
        <v>1</v>
      </c>
      <c r="W40">
        <v>1</v>
      </c>
    </row>
    <row r="41" spans="1:23" x14ac:dyDescent="0.3">
      <c r="A41" t="s">
        <v>340</v>
      </c>
    </row>
    <row r="42" spans="1:23" x14ac:dyDescent="0.3">
      <c r="A42" t="s">
        <v>11</v>
      </c>
    </row>
    <row r="43" spans="1:23" x14ac:dyDescent="0.3">
      <c r="A43" t="s">
        <v>55</v>
      </c>
      <c r="B43">
        <v>2</v>
      </c>
      <c r="C43">
        <v>1</v>
      </c>
      <c r="D43">
        <v>1</v>
      </c>
      <c r="E43">
        <v>1</v>
      </c>
      <c r="F43">
        <v>3</v>
      </c>
      <c r="G43">
        <v>2</v>
      </c>
      <c r="H43">
        <v>3</v>
      </c>
      <c r="J43">
        <v>1</v>
      </c>
      <c r="K43">
        <v>1</v>
      </c>
      <c r="M43">
        <v>3</v>
      </c>
      <c r="N43">
        <v>4</v>
      </c>
    </row>
    <row r="44" spans="1:23" x14ac:dyDescent="0.3">
      <c r="A44" t="s">
        <v>21</v>
      </c>
    </row>
    <row r="45" spans="1:23" x14ac:dyDescent="0.3">
      <c r="A45" t="s">
        <v>81</v>
      </c>
      <c r="G45">
        <v>3</v>
      </c>
      <c r="K45">
        <v>1</v>
      </c>
    </row>
    <row r="46" spans="1:23" x14ac:dyDescent="0.3">
      <c r="A46" t="s">
        <v>63</v>
      </c>
      <c r="B46">
        <v>2</v>
      </c>
      <c r="D46">
        <v>1</v>
      </c>
    </row>
    <row r="47" spans="1:23" x14ac:dyDescent="0.3">
      <c r="A47" t="s">
        <v>83</v>
      </c>
    </row>
    <row r="48" spans="1:23" x14ac:dyDescent="0.3">
      <c r="A48" t="s">
        <v>22</v>
      </c>
    </row>
    <row r="49" spans="1:23" x14ac:dyDescent="0.3">
      <c r="A49" t="s">
        <v>44</v>
      </c>
      <c r="N49">
        <v>3</v>
      </c>
      <c r="S49">
        <v>2</v>
      </c>
    </row>
    <row r="50" spans="1:23" x14ac:dyDescent="0.3">
      <c r="A50" t="s">
        <v>8</v>
      </c>
      <c r="B50">
        <v>1</v>
      </c>
      <c r="H50">
        <v>1</v>
      </c>
      <c r="J50">
        <v>2</v>
      </c>
      <c r="Q50">
        <v>2</v>
      </c>
    </row>
    <row r="51" spans="1:23" x14ac:dyDescent="0.3">
      <c r="A51" t="s">
        <v>82</v>
      </c>
      <c r="B51">
        <v>2</v>
      </c>
      <c r="C51">
        <v>2</v>
      </c>
      <c r="D51">
        <v>1</v>
      </c>
      <c r="E51">
        <v>2</v>
      </c>
      <c r="F51">
        <v>1</v>
      </c>
      <c r="G51">
        <v>2</v>
      </c>
      <c r="H51">
        <v>2</v>
      </c>
      <c r="I51">
        <v>3</v>
      </c>
      <c r="J51">
        <v>4</v>
      </c>
      <c r="L51">
        <v>4</v>
      </c>
      <c r="M51">
        <v>1</v>
      </c>
      <c r="N51">
        <v>2</v>
      </c>
      <c r="O51">
        <v>1</v>
      </c>
      <c r="P51">
        <v>1</v>
      </c>
      <c r="Q51">
        <v>1</v>
      </c>
      <c r="R51">
        <v>3</v>
      </c>
      <c r="S51">
        <v>3</v>
      </c>
      <c r="U51">
        <v>3</v>
      </c>
      <c r="V51">
        <v>1</v>
      </c>
      <c r="W51">
        <v>3</v>
      </c>
    </row>
    <row r="52" spans="1:23" x14ac:dyDescent="0.3">
      <c r="A52" t="s">
        <v>49</v>
      </c>
      <c r="G52">
        <v>2</v>
      </c>
    </row>
    <row r="53" spans="1:23" x14ac:dyDescent="0.3">
      <c r="A53" t="s">
        <v>85</v>
      </c>
      <c r="K53">
        <v>4</v>
      </c>
      <c r="L53">
        <v>2</v>
      </c>
      <c r="M53">
        <v>5</v>
      </c>
    </row>
    <row r="54" spans="1:23" x14ac:dyDescent="0.3">
      <c r="A54" t="s">
        <v>5</v>
      </c>
      <c r="B54">
        <v>1</v>
      </c>
      <c r="C54">
        <v>2</v>
      </c>
      <c r="D54">
        <v>2</v>
      </c>
      <c r="E54">
        <v>3</v>
      </c>
      <c r="F54">
        <v>2</v>
      </c>
      <c r="G54">
        <v>3</v>
      </c>
      <c r="H54">
        <v>1</v>
      </c>
      <c r="M54">
        <v>4</v>
      </c>
      <c r="N54">
        <v>6</v>
      </c>
      <c r="P54">
        <v>2</v>
      </c>
      <c r="Q54">
        <v>1</v>
      </c>
      <c r="R54">
        <v>2</v>
      </c>
      <c r="S54">
        <v>3</v>
      </c>
      <c r="V54">
        <v>2</v>
      </c>
      <c r="W54">
        <v>1</v>
      </c>
    </row>
    <row r="55" spans="1:23" x14ac:dyDescent="0.3">
      <c r="A55" t="s">
        <v>45</v>
      </c>
      <c r="K55">
        <v>1</v>
      </c>
    </row>
    <row r="56" spans="1:23" x14ac:dyDescent="0.3">
      <c r="A56" t="s">
        <v>23</v>
      </c>
      <c r="B56">
        <v>1</v>
      </c>
      <c r="D56">
        <v>1</v>
      </c>
      <c r="E56">
        <v>3</v>
      </c>
      <c r="O56">
        <v>2</v>
      </c>
      <c r="P56">
        <v>2</v>
      </c>
      <c r="Q56">
        <v>1</v>
      </c>
      <c r="R56">
        <v>1</v>
      </c>
    </row>
    <row r="57" spans="1:23" x14ac:dyDescent="0.3">
      <c r="A57" t="s">
        <v>17</v>
      </c>
      <c r="F57">
        <v>2</v>
      </c>
      <c r="J57">
        <v>1</v>
      </c>
      <c r="K57">
        <v>1</v>
      </c>
    </row>
    <row r="58" spans="1:23" x14ac:dyDescent="0.3">
      <c r="A58" t="s">
        <v>86</v>
      </c>
      <c r="K58">
        <v>5</v>
      </c>
    </row>
    <row r="59" spans="1:23" x14ac:dyDescent="0.3">
      <c r="A59" t="s">
        <v>16</v>
      </c>
      <c r="C59">
        <v>4</v>
      </c>
      <c r="D59">
        <v>3</v>
      </c>
      <c r="F59">
        <v>2</v>
      </c>
      <c r="G59">
        <v>5</v>
      </c>
      <c r="H59">
        <v>3</v>
      </c>
      <c r="I59">
        <v>2</v>
      </c>
      <c r="J59">
        <v>5</v>
      </c>
      <c r="K59">
        <v>3</v>
      </c>
      <c r="L59">
        <v>2</v>
      </c>
      <c r="M59">
        <v>3</v>
      </c>
      <c r="O59">
        <v>5</v>
      </c>
      <c r="P59">
        <v>5</v>
      </c>
      <c r="Q59">
        <v>3</v>
      </c>
      <c r="R59">
        <v>2</v>
      </c>
      <c r="S59">
        <v>3</v>
      </c>
      <c r="T59">
        <v>1</v>
      </c>
      <c r="U59">
        <v>1</v>
      </c>
      <c r="V59">
        <v>3</v>
      </c>
      <c r="W59">
        <v>3</v>
      </c>
    </row>
    <row r="60" spans="1:23" x14ac:dyDescent="0.3">
      <c r="A60" t="s">
        <v>47</v>
      </c>
    </row>
  </sheetData>
  <autoFilter ref="A1:Q59" xr:uid="{9919274B-1AF9-4264-8D2F-634AEA90C214}">
    <sortState ref="A2:Q60">
      <sortCondition ref="A1:A5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2D2-FF6F-4C3C-9852-D41E078C625C}">
  <dimension ref="A1:C187"/>
  <sheetViews>
    <sheetView workbookViewId="0">
      <selection activeCell="B170" sqref="B170"/>
    </sheetView>
  </sheetViews>
  <sheetFormatPr defaultRowHeight="14.4" x14ac:dyDescent="0.3"/>
  <cols>
    <col min="2" max="2" width="32.33203125" bestFit="1" customWidth="1"/>
  </cols>
  <sheetData>
    <row r="1" spans="1:3" ht="15.6" x14ac:dyDescent="0.3">
      <c r="A1" s="25" t="s">
        <v>87</v>
      </c>
      <c r="B1" s="26" t="s">
        <v>88</v>
      </c>
      <c r="C1" s="27" t="s">
        <v>89</v>
      </c>
    </row>
    <row r="2" spans="1:3" x14ac:dyDescent="0.3">
      <c r="A2" s="28" t="s">
        <v>90</v>
      </c>
      <c r="B2" s="28" t="s">
        <v>91</v>
      </c>
      <c r="C2" s="29">
        <v>50</v>
      </c>
    </row>
    <row r="3" spans="1:3" x14ac:dyDescent="0.3">
      <c r="A3" s="28" t="s">
        <v>90</v>
      </c>
      <c r="B3" s="28" t="s">
        <v>92</v>
      </c>
      <c r="C3" s="29">
        <v>65</v>
      </c>
    </row>
    <row r="4" spans="1:3" x14ac:dyDescent="0.3">
      <c r="A4" s="28" t="s">
        <v>93</v>
      </c>
      <c r="B4" s="28" t="s">
        <v>94</v>
      </c>
      <c r="C4" s="29">
        <v>25.01</v>
      </c>
    </row>
    <row r="5" spans="1:3" x14ac:dyDescent="0.3">
      <c r="A5" s="28" t="s">
        <v>93</v>
      </c>
      <c r="B5" s="28" t="s">
        <v>95</v>
      </c>
      <c r="C5" s="29">
        <v>25</v>
      </c>
    </row>
    <row r="6" spans="1:3" x14ac:dyDescent="0.3">
      <c r="A6" s="28" t="s">
        <v>96</v>
      </c>
      <c r="B6" s="28" t="s">
        <v>97</v>
      </c>
      <c r="C6" s="29">
        <v>25</v>
      </c>
    </row>
    <row r="7" spans="1:3" x14ac:dyDescent="0.3">
      <c r="A7" s="28" t="s">
        <v>98</v>
      </c>
      <c r="B7" s="28" t="s">
        <v>99</v>
      </c>
      <c r="C7" s="29">
        <v>25</v>
      </c>
    </row>
    <row r="8" spans="1:3" x14ac:dyDescent="0.3">
      <c r="A8" s="28" t="s">
        <v>100</v>
      </c>
      <c r="B8" s="28" t="s">
        <v>101</v>
      </c>
      <c r="C8" s="29">
        <v>25</v>
      </c>
    </row>
    <row r="9" spans="1:3" x14ac:dyDescent="0.3">
      <c r="A9" s="28" t="s">
        <v>100</v>
      </c>
      <c r="B9" s="28" t="s">
        <v>102</v>
      </c>
      <c r="C9" s="29">
        <v>25</v>
      </c>
    </row>
    <row r="10" spans="1:3" x14ac:dyDescent="0.3">
      <c r="A10" s="28" t="s">
        <v>103</v>
      </c>
      <c r="B10" s="28" t="s">
        <v>104</v>
      </c>
      <c r="C10" s="29">
        <v>83.34</v>
      </c>
    </row>
    <row r="11" spans="1:3" x14ac:dyDescent="0.3">
      <c r="A11" s="28" t="s">
        <v>103</v>
      </c>
      <c r="B11" s="28" t="s">
        <v>105</v>
      </c>
      <c r="C11" s="29">
        <v>83.34</v>
      </c>
    </row>
    <row r="12" spans="1:3" x14ac:dyDescent="0.3">
      <c r="A12" s="28" t="s">
        <v>103</v>
      </c>
      <c r="B12" s="28" t="s">
        <v>106</v>
      </c>
      <c r="C12" s="29">
        <v>83.34</v>
      </c>
    </row>
    <row r="13" spans="1:3" x14ac:dyDescent="0.3">
      <c r="A13" s="28" t="s">
        <v>103</v>
      </c>
      <c r="B13" s="28" t="s">
        <v>107</v>
      </c>
      <c r="C13" s="29">
        <v>83.34</v>
      </c>
    </row>
    <row r="14" spans="1:3" x14ac:dyDescent="0.3">
      <c r="A14" s="28" t="s">
        <v>103</v>
      </c>
      <c r="B14" s="28" t="s">
        <v>108</v>
      </c>
      <c r="C14" s="29">
        <v>83.23</v>
      </c>
    </row>
    <row r="15" spans="1:3" x14ac:dyDescent="0.3">
      <c r="A15" s="28" t="s">
        <v>103</v>
      </c>
      <c r="B15" s="28" t="s">
        <v>109</v>
      </c>
      <c r="C15" s="29">
        <v>83.34</v>
      </c>
    </row>
    <row r="16" spans="1:3" x14ac:dyDescent="0.3">
      <c r="A16" s="28" t="s">
        <v>103</v>
      </c>
      <c r="B16" s="28" t="s">
        <v>110</v>
      </c>
      <c r="C16" s="29">
        <v>83.34</v>
      </c>
    </row>
    <row r="17" spans="1:3" x14ac:dyDescent="0.3">
      <c r="A17" s="28" t="s">
        <v>103</v>
      </c>
      <c r="B17" s="28" t="s">
        <v>111</v>
      </c>
      <c r="C17" s="29">
        <v>83.34</v>
      </c>
    </row>
    <row r="18" spans="1:3" x14ac:dyDescent="0.3">
      <c r="A18" s="28" t="s">
        <v>103</v>
      </c>
      <c r="B18" s="28" t="s">
        <v>109</v>
      </c>
      <c r="C18" s="29">
        <v>25</v>
      </c>
    </row>
    <row r="19" spans="1:3" x14ac:dyDescent="0.3">
      <c r="A19" s="28" t="s">
        <v>103</v>
      </c>
      <c r="B19" s="28" t="s">
        <v>112</v>
      </c>
      <c r="C19" s="29">
        <v>83.34</v>
      </c>
    </row>
    <row r="20" spans="1:3" x14ac:dyDescent="0.3">
      <c r="A20" s="28" t="s">
        <v>103</v>
      </c>
      <c r="B20" s="28" t="s">
        <v>113</v>
      </c>
      <c r="C20" s="29">
        <v>83.34</v>
      </c>
    </row>
    <row r="21" spans="1:3" x14ac:dyDescent="0.3">
      <c r="A21" s="28" t="s">
        <v>103</v>
      </c>
      <c r="B21" s="28" t="s">
        <v>114</v>
      </c>
      <c r="C21" s="29">
        <v>83.34</v>
      </c>
    </row>
    <row r="22" spans="1:3" x14ac:dyDescent="0.3">
      <c r="A22" s="28" t="s">
        <v>115</v>
      </c>
      <c r="B22" s="28" t="s">
        <v>116</v>
      </c>
      <c r="C22" s="29">
        <v>83.34</v>
      </c>
    </row>
    <row r="23" spans="1:3" x14ac:dyDescent="0.3">
      <c r="A23" s="28" t="s">
        <v>115</v>
      </c>
      <c r="B23" s="28" t="s">
        <v>117</v>
      </c>
      <c r="C23" s="29">
        <v>83.34</v>
      </c>
    </row>
    <row r="24" spans="1:3" x14ac:dyDescent="0.3">
      <c r="A24" s="28" t="s">
        <v>115</v>
      </c>
      <c r="B24" s="28" t="s">
        <v>118</v>
      </c>
      <c r="C24" s="29">
        <v>83.34</v>
      </c>
    </row>
    <row r="25" spans="1:3" x14ac:dyDescent="0.3">
      <c r="A25" s="28" t="s">
        <v>119</v>
      </c>
      <c r="B25" s="28" t="s">
        <v>120</v>
      </c>
      <c r="C25" s="29">
        <v>83</v>
      </c>
    </row>
    <row r="26" spans="1:3" x14ac:dyDescent="0.3">
      <c r="A26" s="28" t="s">
        <v>121</v>
      </c>
      <c r="B26" s="28" t="s">
        <v>122</v>
      </c>
      <c r="C26" s="29">
        <v>25</v>
      </c>
    </row>
    <row r="27" spans="1:3" x14ac:dyDescent="0.3">
      <c r="A27" s="28" t="s">
        <v>121</v>
      </c>
      <c r="B27" s="28" t="s">
        <v>123</v>
      </c>
      <c r="C27" s="29">
        <v>75</v>
      </c>
    </row>
    <row r="28" spans="1:3" x14ac:dyDescent="0.3">
      <c r="A28" s="28" t="s">
        <v>124</v>
      </c>
      <c r="B28" s="28" t="s">
        <v>125</v>
      </c>
      <c r="C28" s="29">
        <v>50</v>
      </c>
    </row>
    <row r="29" spans="1:3" x14ac:dyDescent="0.3">
      <c r="A29" s="28" t="s">
        <v>126</v>
      </c>
      <c r="B29" s="28" t="s">
        <v>127</v>
      </c>
      <c r="C29" s="29">
        <v>25</v>
      </c>
    </row>
    <row r="30" spans="1:3" x14ac:dyDescent="0.3">
      <c r="A30" s="28" t="s">
        <v>128</v>
      </c>
      <c r="B30" s="28" t="s">
        <v>129</v>
      </c>
      <c r="C30" s="29">
        <v>25</v>
      </c>
    </row>
    <row r="31" spans="1:3" x14ac:dyDescent="0.3">
      <c r="A31" s="28" t="s">
        <v>130</v>
      </c>
      <c r="B31" s="28" t="s">
        <v>131</v>
      </c>
      <c r="C31" s="29">
        <v>25</v>
      </c>
    </row>
    <row r="32" spans="1:3" x14ac:dyDescent="0.3">
      <c r="A32" s="28" t="s">
        <v>132</v>
      </c>
      <c r="B32" s="28" t="s">
        <v>133</v>
      </c>
      <c r="C32" s="29">
        <v>50</v>
      </c>
    </row>
    <row r="33" spans="1:3" x14ac:dyDescent="0.3">
      <c r="A33" s="28" t="s">
        <v>134</v>
      </c>
      <c r="B33" s="28" t="s">
        <v>135</v>
      </c>
      <c r="C33" s="29">
        <v>100</v>
      </c>
    </row>
    <row r="34" spans="1:3" x14ac:dyDescent="0.3">
      <c r="A34" s="28" t="s">
        <v>136</v>
      </c>
      <c r="B34" s="28" t="s">
        <v>137</v>
      </c>
      <c r="C34" s="29">
        <v>25</v>
      </c>
    </row>
    <row r="35" spans="1:3" x14ac:dyDescent="0.3">
      <c r="A35" s="28" t="s">
        <v>138</v>
      </c>
      <c r="B35" s="28" t="s">
        <v>139</v>
      </c>
      <c r="C35" s="29">
        <v>25</v>
      </c>
    </row>
    <row r="36" spans="1:3" x14ac:dyDescent="0.3">
      <c r="A36" s="28" t="s">
        <v>140</v>
      </c>
      <c r="B36" s="28" t="s">
        <v>141</v>
      </c>
      <c r="C36" s="29">
        <v>25</v>
      </c>
    </row>
    <row r="37" spans="1:3" x14ac:dyDescent="0.3">
      <c r="A37" s="28" t="s">
        <v>142</v>
      </c>
      <c r="B37" s="28" t="s">
        <v>143</v>
      </c>
      <c r="C37" s="29">
        <v>141.68</v>
      </c>
    </row>
    <row r="38" spans="1:3" x14ac:dyDescent="0.3">
      <c r="A38" s="28" t="s">
        <v>142</v>
      </c>
      <c r="B38" s="28" t="s">
        <v>144</v>
      </c>
      <c r="C38" s="29">
        <v>70.84</v>
      </c>
    </row>
    <row r="39" spans="1:3" x14ac:dyDescent="0.3">
      <c r="A39" s="28" t="s">
        <v>142</v>
      </c>
      <c r="B39" s="28" t="s">
        <v>145</v>
      </c>
      <c r="C39" s="29">
        <v>70.84</v>
      </c>
    </row>
    <row r="40" spans="1:3" x14ac:dyDescent="0.3">
      <c r="A40" s="28" t="s">
        <v>142</v>
      </c>
      <c r="B40" s="28" t="s">
        <v>145</v>
      </c>
      <c r="C40" s="29">
        <v>25</v>
      </c>
    </row>
    <row r="41" spans="1:3" x14ac:dyDescent="0.3">
      <c r="A41" s="28" t="s">
        <v>142</v>
      </c>
      <c r="B41" s="28" t="s">
        <v>146</v>
      </c>
      <c r="C41" s="29">
        <v>70.84</v>
      </c>
    </row>
    <row r="42" spans="1:3" x14ac:dyDescent="0.3">
      <c r="A42" s="28" t="s">
        <v>142</v>
      </c>
      <c r="B42" s="28" t="s">
        <v>147</v>
      </c>
      <c r="C42" s="29">
        <v>154.16999999999999</v>
      </c>
    </row>
    <row r="43" spans="1:3" x14ac:dyDescent="0.3">
      <c r="A43" s="28" t="s">
        <v>142</v>
      </c>
      <c r="B43" s="28" t="s">
        <v>148</v>
      </c>
      <c r="C43" s="29">
        <v>25</v>
      </c>
    </row>
    <row r="44" spans="1:3" x14ac:dyDescent="0.3">
      <c r="A44" s="28" t="s">
        <v>142</v>
      </c>
      <c r="B44" s="28" t="s">
        <v>149</v>
      </c>
      <c r="C44" s="29">
        <v>70.84</v>
      </c>
    </row>
    <row r="45" spans="1:3" x14ac:dyDescent="0.3">
      <c r="A45" s="28" t="s">
        <v>142</v>
      </c>
      <c r="B45" s="28" t="s">
        <v>150</v>
      </c>
      <c r="C45" s="29">
        <v>25</v>
      </c>
    </row>
    <row r="46" spans="1:3" x14ac:dyDescent="0.3">
      <c r="A46" s="28" t="s">
        <v>142</v>
      </c>
      <c r="B46" s="28" t="s">
        <v>151</v>
      </c>
      <c r="C46" s="29">
        <v>70.84</v>
      </c>
    </row>
    <row r="47" spans="1:3" x14ac:dyDescent="0.3">
      <c r="A47" s="28" t="s">
        <v>142</v>
      </c>
      <c r="B47" s="28" t="s">
        <v>152</v>
      </c>
      <c r="C47" s="29">
        <v>75</v>
      </c>
    </row>
    <row r="48" spans="1:3" x14ac:dyDescent="0.3">
      <c r="A48" s="28" t="s">
        <v>153</v>
      </c>
      <c r="B48" s="28" t="s">
        <v>154</v>
      </c>
      <c r="C48" s="29">
        <v>500</v>
      </c>
    </row>
    <row r="49" spans="1:3" x14ac:dyDescent="0.3">
      <c r="A49" s="28" t="s">
        <v>153</v>
      </c>
      <c r="B49" s="28" t="s">
        <v>155</v>
      </c>
      <c r="C49" s="29">
        <v>25</v>
      </c>
    </row>
    <row r="50" spans="1:3" x14ac:dyDescent="0.3">
      <c r="A50" s="28" t="s">
        <v>156</v>
      </c>
      <c r="B50" s="28" t="s">
        <v>157</v>
      </c>
      <c r="C50" s="29">
        <v>12.49</v>
      </c>
    </row>
    <row r="51" spans="1:3" x14ac:dyDescent="0.3">
      <c r="A51" s="28" t="s">
        <v>156</v>
      </c>
      <c r="B51" s="28" t="s">
        <v>158</v>
      </c>
      <c r="C51" s="29">
        <v>70.84</v>
      </c>
    </row>
    <row r="52" spans="1:3" x14ac:dyDescent="0.3">
      <c r="A52" s="28" t="s">
        <v>156</v>
      </c>
      <c r="B52" s="28" t="s">
        <v>159</v>
      </c>
      <c r="C52" s="29">
        <v>70.84</v>
      </c>
    </row>
    <row r="53" spans="1:3" x14ac:dyDescent="0.3">
      <c r="A53" s="28" t="s">
        <v>156</v>
      </c>
      <c r="B53" s="28" t="s">
        <v>160</v>
      </c>
      <c r="C53" s="29">
        <v>70.84</v>
      </c>
    </row>
    <row r="54" spans="1:3" x14ac:dyDescent="0.3">
      <c r="A54" s="28" t="s">
        <v>161</v>
      </c>
      <c r="B54" s="28" t="s">
        <v>162</v>
      </c>
      <c r="C54" s="29">
        <v>75</v>
      </c>
    </row>
    <row r="55" spans="1:3" x14ac:dyDescent="0.3">
      <c r="A55" s="28" t="s">
        <v>161</v>
      </c>
      <c r="B55" s="28" t="s">
        <v>163</v>
      </c>
      <c r="C55" s="29">
        <v>70.84</v>
      </c>
    </row>
    <row r="56" spans="1:3" x14ac:dyDescent="0.3">
      <c r="A56" s="28" t="s">
        <v>161</v>
      </c>
      <c r="B56" s="28" t="s">
        <v>164</v>
      </c>
      <c r="C56" s="29">
        <v>70.84</v>
      </c>
    </row>
    <row r="57" spans="1:3" x14ac:dyDescent="0.3">
      <c r="A57" s="28" t="s">
        <v>165</v>
      </c>
      <c r="B57" s="28" t="s">
        <v>166</v>
      </c>
      <c r="C57" s="29">
        <v>25</v>
      </c>
    </row>
    <row r="58" spans="1:3" x14ac:dyDescent="0.3">
      <c r="A58" s="28" t="s">
        <v>165</v>
      </c>
      <c r="B58" s="28" t="s">
        <v>167</v>
      </c>
      <c r="C58" s="29">
        <v>25</v>
      </c>
    </row>
    <row r="59" spans="1:3" x14ac:dyDescent="0.3">
      <c r="A59" s="28" t="s">
        <v>168</v>
      </c>
      <c r="B59" s="28" t="s">
        <v>169</v>
      </c>
      <c r="C59" s="29">
        <v>70.84</v>
      </c>
    </row>
    <row r="60" spans="1:3" x14ac:dyDescent="0.3">
      <c r="A60" s="28" t="s">
        <v>168</v>
      </c>
      <c r="B60" s="28" t="s">
        <v>170</v>
      </c>
      <c r="C60" s="29">
        <v>70.84</v>
      </c>
    </row>
    <row r="61" spans="1:3" x14ac:dyDescent="0.3">
      <c r="A61" s="28" t="s">
        <v>171</v>
      </c>
      <c r="B61" s="28" t="s">
        <v>172</v>
      </c>
      <c r="C61" s="29">
        <v>25</v>
      </c>
    </row>
    <row r="62" spans="1:3" x14ac:dyDescent="0.3">
      <c r="A62" s="28" t="s">
        <v>173</v>
      </c>
      <c r="B62" s="28" t="s">
        <v>174</v>
      </c>
      <c r="C62" s="29">
        <v>50</v>
      </c>
    </row>
    <row r="63" spans="1:3" x14ac:dyDescent="0.3">
      <c r="A63" s="28" t="s">
        <v>173</v>
      </c>
      <c r="B63" s="28" t="s">
        <v>175</v>
      </c>
      <c r="C63" s="29">
        <v>25</v>
      </c>
    </row>
    <row r="64" spans="1:3" x14ac:dyDescent="0.3">
      <c r="A64" s="28" t="s">
        <v>176</v>
      </c>
      <c r="B64" s="28" t="s">
        <v>177</v>
      </c>
      <c r="C64" s="29">
        <v>70.84</v>
      </c>
    </row>
    <row r="65" spans="1:3" x14ac:dyDescent="0.3">
      <c r="A65" s="28" t="s">
        <v>176</v>
      </c>
      <c r="B65" s="28" t="s">
        <v>178</v>
      </c>
      <c r="C65" s="29">
        <v>70.84</v>
      </c>
    </row>
    <row r="66" spans="1:3" x14ac:dyDescent="0.3">
      <c r="A66" s="28" t="s">
        <v>176</v>
      </c>
      <c r="B66" s="28" t="s">
        <v>179</v>
      </c>
      <c r="C66" s="29">
        <v>70.84</v>
      </c>
    </row>
    <row r="67" spans="1:3" x14ac:dyDescent="0.3">
      <c r="A67" s="28" t="s">
        <v>176</v>
      </c>
      <c r="B67" s="28" t="s">
        <v>180</v>
      </c>
      <c r="C67" s="29">
        <v>10</v>
      </c>
    </row>
    <row r="68" spans="1:3" x14ac:dyDescent="0.3">
      <c r="A68" s="28" t="s">
        <v>181</v>
      </c>
      <c r="B68" s="28" t="s">
        <v>182</v>
      </c>
      <c r="C68" s="29">
        <v>50</v>
      </c>
    </row>
    <row r="69" spans="1:3" x14ac:dyDescent="0.3">
      <c r="A69" s="28" t="s">
        <v>181</v>
      </c>
      <c r="B69" s="28" t="s">
        <v>183</v>
      </c>
      <c r="C69" s="29">
        <v>25</v>
      </c>
    </row>
    <row r="70" spans="1:3" x14ac:dyDescent="0.3">
      <c r="A70" s="28" t="s">
        <v>184</v>
      </c>
      <c r="B70" s="28" t="s">
        <v>185</v>
      </c>
      <c r="C70" s="29">
        <v>70.84</v>
      </c>
    </row>
    <row r="71" spans="1:3" x14ac:dyDescent="0.3">
      <c r="A71" s="28" t="s">
        <v>184</v>
      </c>
      <c r="B71" s="28" t="s">
        <v>186</v>
      </c>
      <c r="C71" s="29">
        <v>70.84</v>
      </c>
    </row>
    <row r="72" spans="1:3" x14ac:dyDescent="0.3">
      <c r="A72" s="28" t="s">
        <v>184</v>
      </c>
      <c r="B72" s="28" t="s">
        <v>187</v>
      </c>
      <c r="C72" s="29">
        <v>70.84</v>
      </c>
    </row>
    <row r="73" spans="1:3" x14ac:dyDescent="0.3">
      <c r="A73" s="28" t="s">
        <v>184</v>
      </c>
      <c r="B73" s="28" t="s">
        <v>188</v>
      </c>
      <c r="C73" s="29">
        <v>70.84</v>
      </c>
    </row>
    <row r="74" spans="1:3" x14ac:dyDescent="0.3">
      <c r="A74" s="28" t="s">
        <v>184</v>
      </c>
      <c r="B74" s="28" t="s">
        <v>189</v>
      </c>
      <c r="C74" s="29">
        <v>70.84</v>
      </c>
    </row>
    <row r="75" spans="1:3" x14ac:dyDescent="0.3">
      <c r="A75" s="28" t="s">
        <v>184</v>
      </c>
      <c r="B75" s="28" t="s">
        <v>190</v>
      </c>
      <c r="C75" s="29">
        <v>25</v>
      </c>
    </row>
    <row r="76" spans="1:3" x14ac:dyDescent="0.3">
      <c r="A76" s="28" t="s">
        <v>184</v>
      </c>
      <c r="B76" s="28" t="s">
        <v>191</v>
      </c>
      <c r="C76" s="29">
        <v>70.84</v>
      </c>
    </row>
    <row r="77" spans="1:3" x14ac:dyDescent="0.3">
      <c r="A77" s="28" t="s">
        <v>184</v>
      </c>
      <c r="B77" s="28" t="s">
        <v>192</v>
      </c>
      <c r="C77" s="29">
        <v>70.84</v>
      </c>
    </row>
    <row r="78" spans="1:3" x14ac:dyDescent="0.3">
      <c r="A78" s="28" t="s">
        <v>184</v>
      </c>
      <c r="B78" s="28" t="s">
        <v>193</v>
      </c>
      <c r="C78" s="29">
        <v>70.84</v>
      </c>
    </row>
    <row r="79" spans="1:3" x14ac:dyDescent="0.3">
      <c r="A79" s="28" t="s">
        <v>184</v>
      </c>
      <c r="B79" s="28" t="s">
        <v>194</v>
      </c>
      <c r="C79" s="29">
        <v>70.84</v>
      </c>
    </row>
    <row r="80" spans="1:3" x14ac:dyDescent="0.3">
      <c r="A80" s="28" t="s">
        <v>184</v>
      </c>
      <c r="B80" s="28" t="s">
        <v>195</v>
      </c>
      <c r="C80" s="29">
        <v>70.84</v>
      </c>
    </row>
    <row r="81" spans="1:3" x14ac:dyDescent="0.3">
      <c r="A81" s="28" t="s">
        <v>196</v>
      </c>
      <c r="B81" s="28" t="s">
        <v>197</v>
      </c>
      <c r="C81" s="29">
        <v>70.84</v>
      </c>
    </row>
    <row r="82" spans="1:3" x14ac:dyDescent="0.3">
      <c r="A82" s="28" t="s">
        <v>196</v>
      </c>
      <c r="B82" s="28" t="s">
        <v>198</v>
      </c>
      <c r="C82" s="29">
        <v>70.84</v>
      </c>
    </row>
    <row r="83" spans="1:3" x14ac:dyDescent="0.3">
      <c r="A83" s="28" t="s">
        <v>196</v>
      </c>
      <c r="B83" s="28" t="s">
        <v>197</v>
      </c>
      <c r="C83" s="29">
        <v>25</v>
      </c>
    </row>
    <row r="84" spans="1:3" x14ac:dyDescent="0.3">
      <c r="A84" s="28" t="s">
        <v>199</v>
      </c>
      <c r="B84" s="28" t="s">
        <v>200</v>
      </c>
      <c r="C84" s="29">
        <v>70.84</v>
      </c>
    </row>
    <row r="85" spans="1:3" x14ac:dyDescent="0.3">
      <c r="A85" s="28" t="s">
        <v>199</v>
      </c>
      <c r="B85" s="28" t="s">
        <v>201</v>
      </c>
      <c r="C85" s="29">
        <v>70.84</v>
      </c>
    </row>
    <row r="86" spans="1:3" x14ac:dyDescent="0.3">
      <c r="A86" s="28" t="s">
        <v>199</v>
      </c>
      <c r="B86" s="28" t="s">
        <v>202</v>
      </c>
      <c r="C86" s="29">
        <v>74.8</v>
      </c>
    </row>
    <row r="87" spans="1:3" x14ac:dyDescent="0.3">
      <c r="A87" s="28" t="s">
        <v>203</v>
      </c>
      <c r="B87" s="28" t="s">
        <v>204</v>
      </c>
      <c r="C87" s="29">
        <v>75</v>
      </c>
    </row>
    <row r="88" spans="1:3" x14ac:dyDescent="0.3">
      <c r="A88" s="28" t="s">
        <v>205</v>
      </c>
      <c r="B88" s="28" t="s">
        <v>206</v>
      </c>
      <c r="C88" s="29">
        <v>70.84</v>
      </c>
    </row>
    <row r="89" spans="1:3" x14ac:dyDescent="0.3">
      <c r="A89" s="28" t="s">
        <v>205</v>
      </c>
      <c r="B89" s="28" t="s">
        <v>207</v>
      </c>
      <c r="C89" s="29">
        <v>70.84</v>
      </c>
    </row>
    <row r="90" spans="1:3" x14ac:dyDescent="0.3">
      <c r="A90" s="28" t="s">
        <v>208</v>
      </c>
      <c r="B90" s="28" t="s">
        <v>209</v>
      </c>
      <c r="C90" s="29">
        <v>25</v>
      </c>
    </row>
    <row r="91" spans="1:3" x14ac:dyDescent="0.3">
      <c r="A91" s="28" t="s">
        <v>210</v>
      </c>
      <c r="B91" s="28" t="s">
        <v>211</v>
      </c>
      <c r="C91" s="29">
        <v>25</v>
      </c>
    </row>
    <row r="92" spans="1:3" x14ac:dyDescent="0.3">
      <c r="A92" s="28" t="s">
        <v>212</v>
      </c>
      <c r="B92" s="28" t="s">
        <v>213</v>
      </c>
      <c r="C92" s="29">
        <v>15</v>
      </c>
    </row>
    <row r="93" spans="1:3" x14ac:dyDescent="0.3">
      <c r="A93" s="28" t="s">
        <v>214</v>
      </c>
      <c r="B93" s="28" t="s">
        <v>215</v>
      </c>
      <c r="C93" s="29">
        <v>25</v>
      </c>
    </row>
    <row r="94" spans="1:3" x14ac:dyDescent="0.3">
      <c r="A94" s="28" t="s">
        <v>214</v>
      </c>
      <c r="B94" s="28" t="s">
        <v>215</v>
      </c>
      <c r="C94" s="29">
        <v>25</v>
      </c>
    </row>
    <row r="95" spans="1:3" x14ac:dyDescent="0.3">
      <c r="A95" s="28" t="s">
        <v>216</v>
      </c>
      <c r="B95" s="28" t="s">
        <v>217</v>
      </c>
      <c r="C95" s="29">
        <v>25</v>
      </c>
    </row>
    <row r="96" spans="1:3" x14ac:dyDescent="0.3">
      <c r="A96" s="28" t="s">
        <v>218</v>
      </c>
      <c r="B96" s="28" t="s">
        <v>219</v>
      </c>
      <c r="C96" s="29">
        <v>77.78</v>
      </c>
    </row>
    <row r="97" spans="1:3" x14ac:dyDescent="0.3">
      <c r="A97" s="28" t="s">
        <v>218</v>
      </c>
      <c r="B97" s="28" t="s">
        <v>220</v>
      </c>
      <c r="C97" s="29">
        <v>77.78</v>
      </c>
    </row>
    <row r="98" spans="1:3" x14ac:dyDescent="0.3">
      <c r="A98" s="28" t="s">
        <v>218</v>
      </c>
      <c r="B98" s="28" t="s">
        <v>221</v>
      </c>
      <c r="C98" s="29">
        <v>77.78</v>
      </c>
    </row>
    <row r="99" spans="1:3" x14ac:dyDescent="0.3">
      <c r="A99" s="28" t="s">
        <v>218</v>
      </c>
      <c r="B99" s="28" t="s">
        <v>222</v>
      </c>
      <c r="C99" s="29">
        <v>77.78</v>
      </c>
    </row>
    <row r="100" spans="1:3" x14ac:dyDescent="0.3">
      <c r="A100" s="28" t="s">
        <v>218</v>
      </c>
      <c r="B100" s="28" t="s">
        <v>223</v>
      </c>
      <c r="C100" s="29">
        <v>25</v>
      </c>
    </row>
    <row r="101" spans="1:3" x14ac:dyDescent="0.3">
      <c r="A101" s="28" t="s">
        <v>218</v>
      </c>
      <c r="B101" s="28" t="s">
        <v>224</v>
      </c>
      <c r="C101" s="29">
        <v>25</v>
      </c>
    </row>
    <row r="102" spans="1:3" x14ac:dyDescent="0.3">
      <c r="A102" s="28" t="s">
        <v>218</v>
      </c>
      <c r="B102" s="28" t="s">
        <v>225</v>
      </c>
      <c r="C102" s="29">
        <v>25</v>
      </c>
    </row>
    <row r="103" spans="1:3" x14ac:dyDescent="0.3">
      <c r="A103" s="28" t="s">
        <v>218</v>
      </c>
      <c r="B103" s="28" t="s">
        <v>226</v>
      </c>
      <c r="C103" s="29">
        <v>77.78</v>
      </c>
    </row>
    <row r="104" spans="1:3" x14ac:dyDescent="0.3">
      <c r="A104" s="28" t="s">
        <v>218</v>
      </c>
      <c r="B104" s="28" t="s">
        <v>227</v>
      </c>
      <c r="C104" s="29">
        <v>25</v>
      </c>
    </row>
    <row r="105" spans="1:3" x14ac:dyDescent="0.3">
      <c r="A105" s="28" t="s">
        <v>218</v>
      </c>
      <c r="B105" s="28" t="s">
        <v>221</v>
      </c>
      <c r="C105" s="29">
        <v>25</v>
      </c>
    </row>
    <row r="106" spans="1:3" x14ac:dyDescent="0.3">
      <c r="A106" s="28" t="s">
        <v>218</v>
      </c>
      <c r="B106" s="28" t="s">
        <v>220</v>
      </c>
      <c r="C106" s="29">
        <v>77.78</v>
      </c>
    </row>
    <row r="107" spans="1:3" x14ac:dyDescent="0.3">
      <c r="A107" s="28" t="s">
        <v>228</v>
      </c>
      <c r="B107" s="28" t="s">
        <v>229</v>
      </c>
      <c r="C107" s="29">
        <v>75</v>
      </c>
    </row>
    <row r="108" spans="1:3" x14ac:dyDescent="0.3">
      <c r="A108" s="28" t="s">
        <v>230</v>
      </c>
      <c r="B108" s="28" t="s">
        <v>231</v>
      </c>
      <c r="C108" s="29">
        <v>38.89</v>
      </c>
    </row>
    <row r="109" spans="1:3" x14ac:dyDescent="0.3">
      <c r="A109" s="28" t="s">
        <v>230</v>
      </c>
      <c r="B109" s="28" t="s">
        <v>232</v>
      </c>
      <c r="C109" s="29">
        <v>77.78</v>
      </c>
    </row>
    <row r="110" spans="1:3" x14ac:dyDescent="0.3">
      <c r="A110" s="28" t="s">
        <v>230</v>
      </c>
      <c r="B110" s="28" t="s">
        <v>233</v>
      </c>
      <c r="C110" s="29">
        <v>77.78</v>
      </c>
    </row>
    <row r="111" spans="1:3" x14ac:dyDescent="0.3">
      <c r="A111" s="28" t="s">
        <v>230</v>
      </c>
      <c r="B111" s="28" t="s">
        <v>234</v>
      </c>
      <c r="C111" s="29">
        <v>77.78</v>
      </c>
    </row>
    <row r="112" spans="1:3" x14ac:dyDescent="0.3">
      <c r="A112" s="28" t="s">
        <v>230</v>
      </c>
      <c r="B112" s="28" t="s">
        <v>235</v>
      </c>
      <c r="C112" s="29">
        <v>77.78</v>
      </c>
    </row>
    <row r="113" spans="1:3" x14ac:dyDescent="0.3">
      <c r="A113" s="28" t="s">
        <v>230</v>
      </c>
      <c r="B113" s="28" t="s">
        <v>236</v>
      </c>
      <c r="C113" s="29">
        <v>25</v>
      </c>
    </row>
    <row r="114" spans="1:3" x14ac:dyDescent="0.3">
      <c r="A114" s="28" t="s">
        <v>230</v>
      </c>
      <c r="B114" s="28" t="s">
        <v>237</v>
      </c>
      <c r="C114" s="29">
        <v>77.78</v>
      </c>
    </row>
    <row r="115" spans="1:3" x14ac:dyDescent="0.3">
      <c r="A115" s="28" t="s">
        <v>238</v>
      </c>
      <c r="B115" s="28" t="s">
        <v>239</v>
      </c>
      <c r="C115" s="29">
        <v>25</v>
      </c>
    </row>
    <row r="116" spans="1:3" x14ac:dyDescent="0.3">
      <c r="A116" s="28" t="s">
        <v>238</v>
      </c>
      <c r="B116" s="28" t="s">
        <v>240</v>
      </c>
      <c r="C116" s="29">
        <v>25</v>
      </c>
    </row>
    <row r="117" spans="1:3" x14ac:dyDescent="0.3">
      <c r="A117" s="28" t="s">
        <v>238</v>
      </c>
      <c r="B117" s="28" t="s">
        <v>241</v>
      </c>
      <c r="C117" s="29">
        <v>25</v>
      </c>
    </row>
    <row r="118" spans="1:3" x14ac:dyDescent="0.3">
      <c r="A118" s="28" t="s">
        <v>242</v>
      </c>
      <c r="B118" s="28" t="s">
        <v>243</v>
      </c>
      <c r="C118" s="29">
        <v>77.78</v>
      </c>
    </row>
    <row r="119" spans="1:3" x14ac:dyDescent="0.3">
      <c r="A119" s="28" t="s">
        <v>242</v>
      </c>
      <c r="B119" s="28" t="s">
        <v>244</v>
      </c>
      <c r="C119" s="29">
        <v>77.78</v>
      </c>
    </row>
    <row r="120" spans="1:3" x14ac:dyDescent="0.3">
      <c r="A120" s="28" t="s">
        <v>242</v>
      </c>
      <c r="B120" s="28" t="s">
        <v>245</v>
      </c>
      <c r="C120" s="29">
        <v>77.78</v>
      </c>
    </row>
    <row r="121" spans="1:3" x14ac:dyDescent="0.3">
      <c r="A121" s="28" t="s">
        <v>246</v>
      </c>
      <c r="B121" s="28" t="s">
        <v>247</v>
      </c>
      <c r="C121" s="29">
        <v>38.39</v>
      </c>
    </row>
    <row r="122" spans="1:3" x14ac:dyDescent="0.3">
      <c r="A122" s="28" t="s">
        <v>246</v>
      </c>
      <c r="B122" s="28" t="s">
        <v>248</v>
      </c>
      <c r="C122" s="29">
        <v>77.78</v>
      </c>
    </row>
    <row r="123" spans="1:3" x14ac:dyDescent="0.3">
      <c r="A123" s="28" t="s">
        <v>246</v>
      </c>
      <c r="B123" s="28" t="s">
        <v>249</v>
      </c>
      <c r="C123" s="29">
        <v>77.78</v>
      </c>
    </row>
    <row r="124" spans="1:3" x14ac:dyDescent="0.3">
      <c r="A124" s="28" t="s">
        <v>250</v>
      </c>
      <c r="B124" s="28" t="s">
        <v>251</v>
      </c>
      <c r="C124" s="29">
        <v>50</v>
      </c>
    </row>
    <row r="125" spans="1:3" x14ac:dyDescent="0.3">
      <c r="A125" s="28" t="s">
        <v>252</v>
      </c>
      <c r="B125" s="28" t="s">
        <v>253</v>
      </c>
      <c r="C125" s="29">
        <v>25</v>
      </c>
    </row>
    <row r="126" spans="1:3" x14ac:dyDescent="0.3">
      <c r="A126" s="28" t="s">
        <v>254</v>
      </c>
      <c r="B126" s="28" t="s">
        <v>255</v>
      </c>
      <c r="C126" s="29">
        <v>200</v>
      </c>
    </row>
    <row r="127" spans="1:3" x14ac:dyDescent="0.3">
      <c r="A127" s="28" t="s">
        <v>256</v>
      </c>
      <c r="B127" s="28" t="s">
        <v>257</v>
      </c>
      <c r="C127" s="29">
        <v>52.78</v>
      </c>
    </row>
    <row r="128" spans="1:3" x14ac:dyDescent="0.3">
      <c r="A128" s="28" t="s">
        <v>256</v>
      </c>
      <c r="B128" s="28" t="s">
        <v>258</v>
      </c>
      <c r="C128" s="29">
        <v>77.78</v>
      </c>
    </row>
    <row r="129" spans="1:3" x14ac:dyDescent="0.3">
      <c r="A129" s="28" t="s">
        <v>256</v>
      </c>
      <c r="B129" s="28" t="s">
        <v>259</v>
      </c>
      <c r="C129" s="29">
        <v>50</v>
      </c>
    </row>
    <row r="130" spans="1:3" x14ac:dyDescent="0.3">
      <c r="A130" s="28" t="s">
        <v>256</v>
      </c>
      <c r="B130" s="28" t="s">
        <v>257</v>
      </c>
      <c r="C130" s="29">
        <v>25</v>
      </c>
    </row>
    <row r="131" spans="1:3" x14ac:dyDescent="0.3">
      <c r="A131" s="28" t="s">
        <v>256</v>
      </c>
      <c r="B131" s="28" t="s">
        <v>260</v>
      </c>
      <c r="C131" s="29">
        <v>77.78</v>
      </c>
    </row>
    <row r="132" spans="1:3" x14ac:dyDescent="0.3">
      <c r="A132" s="28" t="s">
        <v>256</v>
      </c>
      <c r="B132" s="28" t="s">
        <v>261</v>
      </c>
      <c r="C132" s="29">
        <v>77.78</v>
      </c>
    </row>
    <row r="133" spans="1:3" x14ac:dyDescent="0.3">
      <c r="A133" s="28" t="s">
        <v>256</v>
      </c>
      <c r="B133" s="28" t="s">
        <v>262</v>
      </c>
      <c r="C133" s="29">
        <v>77.78</v>
      </c>
    </row>
    <row r="134" spans="1:3" x14ac:dyDescent="0.3">
      <c r="A134" s="28" t="s">
        <v>256</v>
      </c>
      <c r="B134" s="28" t="s">
        <v>263</v>
      </c>
      <c r="C134" s="29">
        <v>77.78</v>
      </c>
    </row>
    <row r="135" spans="1:3" x14ac:dyDescent="0.3">
      <c r="A135" s="28" t="s">
        <v>256</v>
      </c>
      <c r="B135" s="28" t="s">
        <v>264</v>
      </c>
      <c r="C135" s="29">
        <v>77.78</v>
      </c>
    </row>
    <row r="136" spans="1:3" x14ac:dyDescent="0.3">
      <c r="A136" s="28" t="s">
        <v>265</v>
      </c>
      <c r="B136" s="28" t="s">
        <v>266</v>
      </c>
      <c r="C136" s="29">
        <v>25</v>
      </c>
    </row>
    <row r="137" spans="1:3" x14ac:dyDescent="0.3">
      <c r="A137" s="28" t="s">
        <v>265</v>
      </c>
      <c r="B137" s="28" t="s">
        <v>267</v>
      </c>
      <c r="C137" s="29">
        <v>77.78</v>
      </c>
    </row>
    <row r="138" spans="1:3" x14ac:dyDescent="0.3">
      <c r="A138" s="28" t="s">
        <v>265</v>
      </c>
      <c r="B138" s="28" t="s">
        <v>268</v>
      </c>
      <c r="C138" s="29">
        <v>77.78</v>
      </c>
    </row>
    <row r="139" spans="1:3" x14ac:dyDescent="0.3">
      <c r="A139" s="28" t="s">
        <v>269</v>
      </c>
      <c r="B139" s="28" t="s">
        <v>270</v>
      </c>
      <c r="C139" s="29">
        <v>38.89</v>
      </c>
    </row>
    <row r="140" spans="1:3" x14ac:dyDescent="0.3">
      <c r="A140" s="28" t="s">
        <v>269</v>
      </c>
      <c r="B140" s="28" t="s">
        <v>271</v>
      </c>
      <c r="C140" s="29">
        <v>25</v>
      </c>
    </row>
    <row r="141" spans="1:3" x14ac:dyDescent="0.3">
      <c r="A141" s="28" t="s">
        <v>269</v>
      </c>
      <c r="B141" s="28" t="s">
        <v>272</v>
      </c>
      <c r="C141" s="29">
        <v>200</v>
      </c>
    </row>
    <row r="142" spans="1:3" x14ac:dyDescent="0.3">
      <c r="A142" s="28" t="s">
        <v>269</v>
      </c>
      <c r="B142" s="28" t="s">
        <v>273</v>
      </c>
      <c r="C142" s="29">
        <v>50</v>
      </c>
    </row>
    <row r="143" spans="1:3" x14ac:dyDescent="0.3">
      <c r="A143" s="28" t="s">
        <v>274</v>
      </c>
      <c r="B143" s="28" t="s">
        <v>275</v>
      </c>
      <c r="C143" s="29">
        <v>38.89</v>
      </c>
    </row>
    <row r="144" spans="1:3" x14ac:dyDescent="0.3">
      <c r="A144" s="28" t="s">
        <v>274</v>
      </c>
      <c r="B144" s="28" t="s">
        <v>276</v>
      </c>
      <c r="C144" s="29">
        <v>77.78</v>
      </c>
    </row>
    <row r="145" spans="1:3" x14ac:dyDescent="0.3">
      <c r="A145" s="28" t="s">
        <v>274</v>
      </c>
      <c r="B145" s="28" t="s">
        <v>277</v>
      </c>
      <c r="C145" s="29">
        <v>77.78</v>
      </c>
    </row>
    <row r="146" spans="1:3" x14ac:dyDescent="0.3">
      <c r="A146" s="28" t="s">
        <v>274</v>
      </c>
      <c r="B146" s="28" t="s">
        <v>278</v>
      </c>
      <c r="C146" s="29">
        <v>77.78</v>
      </c>
    </row>
    <row r="147" spans="1:3" x14ac:dyDescent="0.3">
      <c r="A147" s="28" t="s">
        <v>274</v>
      </c>
      <c r="B147" s="28" t="s">
        <v>279</v>
      </c>
      <c r="C147" s="29">
        <v>77.78</v>
      </c>
    </row>
    <row r="148" spans="1:3" x14ac:dyDescent="0.3">
      <c r="A148" s="28" t="s">
        <v>274</v>
      </c>
      <c r="B148" s="28" t="s">
        <v>280</v>
      </c>
      <c r="C148" s="29">
        <v>25</v>
      </c>
    </row>
    <row r="149" spans="1:3" x14ac:dyDescent="0.3">
      <c r="A149" s="28" t="s">
        <v>281</v>
      </c>
      <c r="B149" s="28" t="s">
        <v>282</v>
      </c>
      <c r="C149" s="29">
        <v>77.78</v>
      </c>
    </row>
    <row r="150" spans="1:3" x14ac:dyDescent="0.3">
      <c r="A150" s="28" t="s">
        <v>281</v>
      </c>
      <c r="B150" s="28" t="s">
        <v>283</v>
      </c>
      <c r="C150" s="29">
        <v>77.78</v>
      </c>
    </row>
    <row r="151" spans="1:3" x14ac:dyDescent="0.3">
      <c r="A151" s="28" t="s">
        <v>284</v>
      </c>
      <c r="B151" s="28" t="s">
        <v>285</v>
      </c>
      <c r="C151" s="29">
        <v>25</v>
      </c>
    </row>
    <row r="152" spans="1:3" x14ac:dyDescent="0.3">
      <c r="A152" s="28" t="s">
        <v>286</v>
      </c>
      <c r="B152" s="28" t="s">
        <v>287</v>
      </c>
      <c r="C152" s="29">
        <v>25</v>
      </c>
    </row>
    <row r="153" spans="1:3" x14ac:dyDescent="0.3">
      <c r="A153" s="28" t="s">
        <v>286</v>
      </c>
      <c r="B153" s="28" t="s">
        <v>288</v>
      </c>
      <c r="C153" s="29">
        <v>25</v>
      </c>
    </row>
    <row r="154" spans="1:3" x14ac:dyDescent="0.3">
      <c r="A154" s="28" t="s">
        <v>286</v>
      </c>
      <c r="B154" s="28" t="s">
        <v>289</v>
      </c>
      <c r="C154" s="29">
        <v>25</v>
      </c>
    </row>
    <row r="155" spans="1:3" x14ac:dyDescent="0.3">
      <c r="A155" s="28" t="s">
        <v>290</v>
      </c>
      <c r="B155" s="28" t="s">
        <v>291</v>
      </c>
      <c r="C155" s="29">
        <v>25</v>
      </c>
    </row>
    <row r="156" spans="1:3" x14ac:dyDescent="0.3">
      <c r="A156" s="28" t="s">
        <v>292</v>
      </c>
      <c r="B156" s="28" t="s">
        <v>293</v>
      </c>
      <c r="C156" s="29">
        <v>77.78</v>
      </c>
    </row>
    <row r="157" spans="1:3" x14ac:dyDescent="0.3">
      <c r="A157" s="28" t="s">
        <v>294</v>
      </c>
      <c r="B157" s="28" t="s">
        <v>295</v>
      </c>
      <c r="C157" s="29">
        <v>77.78</v>
      </c>
    </row>
    <row r="158" spans="1:3" x14ac:dyDescent="0.3">
      <c r="A158" s="28" t="s">
        <v>294</v>
      </c>
      <c r="B158" s="28" t="s">
        <v>296</v>
      </c>
      <c r="C158" s="29">
        <v>77.88</v>
      </c>
    </row>
    <row r="159" spans="1:3" x14ac:dyDescent="0.3">
      <c r="A159" s="28" t="s">
        <v>294</v>
      </c>
      <c r="B159" s="28" t="s">
        <v>297</v>
      </c>
      <c r="C159" s="29">
        <v>77.78</v>
      </c>
    </row>
    <row r="160" spans="1:3" x14ac:dyDescent="0.3">
      <c r="A160" s="28" t="s">
        <v>294</v>
      </c>
      <c r="B160" s="28" t="s">
        <v>298</v>
      </c>
      <c r="C160" s="29">
        <v>77.78</v>
      </c>
    </row>
    <row r="161" spans="1:3" x14ac:dyDescent="0.3">
      <c r="A161" s="28" t="s">
        <v>294</v>
      </c>
      <c r="B161" s="28" t="s">
        <v>299</v>
      </c>
      <c r="C161" s="29">
        <v>25</v>
      </c>
    </row>
    <row r="162" spans="1:3" x14ac:dyDescent="0.3">
      <c r="A162" s="28" t="s">
        <v>294</v>
      </c>
      <c r="B162" s="28" t="s">
        <v>300</v>
      </c>
      <c r="C162" s="29">
        <v>25</v>
      </c>
    </row>
    <row r="163" spans="1:3" x14ac:dyDescent="0.3">
      <c r="A163" s="28" t="s">
        <v>294</v>
      </c>
      <c r="B163" s="28" t="s">
        <v>301</v>
      </c>
      <c r="C163" s="29">
        <v>77.78</v>
      </c>
    </row>
    <row r="164" spans="1:3" x14ac:dyDescent="0.3">
      <c r="A164" s="28" t="s">
        <v>294</v>
      </c>
      <c r="B164" s="28" t="s">
        <v>302</v>
      </c>
      <c r="C164" s="29">
        <v>77.78</v>
      </c>
    </row>
    <row r="165" spans="1:3" x14ac:dyDescent="0.3">
      <c r="A165" s="28" t="s">
        <v>294</v>
      </c>
      <c r="B165" s="28" t="s">
        <v>303</v>
      </c>
      <c r="C165" s="29">
        <v>75</v>
      </c>
    </row>
    <row r="166" spans="1:3" x14ac:dyDescent="0.3">
      <c r="A166" s="28" t="s">
        <v>294</v>
      </c>
      <c r="B166" s="28" t="s">
        <v>304</v>
      </c>
      <c r="C166" s="29">
        <v>77.78</v>
      </c>
    </row>
    <row r="167" spans="1:3" x14ac:dyDescent="0.3">
      <c r="A167" s="28" t="s">
        <v>294</v>
      </c>
      <c r="B167" s="28" t="s">
        <v>305</v>
      </c>
      <c r="C167" s="29">
        <v>77.78</v>
      </c>
    </row>
    <row r="168" spans="1:3" x14ac:dyDescent="0.3">
      <c r="A168" s="28" t="s">
        <v>294</v>
      </c>
      <c r="B168" s="28" t="s">
        <v>306</v>
      </c>
      <c r="C168" s="29">
        <v>50</v>
      </c>
    </row>
    <row r="169" spans="1:3" x14ac:dyDescent="0.3">
      <c r="A169" s="28" t="s">
        <v>307</v>
      </c>
      <c r="B169" s="28" t="s">
        <v>308</v>
      </c>
      <c r="C169" s="29">
        <v>77.78</v>
      </c>
    </row>
    <row r="170" spans="1:3" x14ac:dyDescent="0.3">
      <c r="A170" s="28" t="s">
        <v>307</v>
      </c>
      <c r="B170" s="28" t="s">
        <v>309</v>
      </c>
      <c r="C170" s="29">
        <v>77.78</v>
      </c>
    </row>
    <row r="171" spans="1:3" x14ac:dyDescent="0.3">
      <c r="A171" s="28" t="s">
        <v>307</v>
      </c>
      <c r="B171" s="28" t="s">
        <v>310</v>
      </c>
      <c r="C171" s="29">
        <v>25</v>
      </c>
    </row>
    <row r="172" spans="1:3" x14ac:dyDescent="0.3">
      <c r="A172" s="28" t="s">
        <v>307</v>
      </c>
      <c r="B172" s="28" t="s">
        <v>311</v>
      </c>
      <c r="C172" s="29">
        <v>25</v>
      </c>
    </row>
    <row r="173" spans="1:3" x14ac:dyDescent="0.3">
      <c r="A173" s="28" t="s">
        <v>307</v>
      </c>
      <c r="B173" s="28" t="s">
        <v>311</v>
      </c>
      <c r="C173" s="29">
        <v>25</v>
      </c>
    </row>
    <row r="174" spans="1:3" x14ac:dyDescent="0.3">
      <c r="A174" s="28" t="s">
        <v>307</v>
      </c>
      <c r="B174" s="28" t="s">
        <v>312</v>
      </c>
      <c r="C174" s="29">
        <v>50</v>
      </c>
    </row>
    <row r="175" spans="1:3" x14ac:dyDescent="0.3">
      <c r="A175" s="28" t="s">
        <v>307</v>
      </c>
      <c r="B175" s="28" t="s">
        <v>313</v>
      </c>
      <c r="C175" s="29">
        <v>50</v>
      </c>
    </row>
    <row r="176" spans="1:3" x14ac:dyDescent="0.3">
      <c r="A176" s="28" t="s">
        <v>307</v>
      </c>
      <c r="B176" s="28" t="s">
        <v>314</v>
      </c>
      <c r="C176" s="29">
        <v>25</v>
      </c>
    </row>
    <row r="177" spans="1:3" x14ac:dyDescent="0.3">
      <c r="A177" s="28" t="s">
        <v>307</v>
      </c>
      <c r="B177" s="28" t="s">
        <v>315</v>
      </c>
      <c r="C177" s="29">
        <v>77.78</v>
      </c>
    </row>
    <row r="178" spans="1:3" x14ac:dyDescent="0.3">
      <c r="A178" s="28" t="s">
        <v>307</v>
      </c>
      <c r="B178" s="28" t="s">
        <v>316</v>
      </c>
      <c r="C178" s="29">
        <v>50</v>
      </c>
    </row>
    <row r="179" spans="1:3" x14ac:dyDescent="0.3">
      <c r="A179" s="28" t="s">
        <v>317</v>
      </c>
      <c r="B179" s="28" t="s">
        <v>318</v>
      </c>
      <c r="C179" s="29">
        <v>25</v>
      </c>
    </row>
    <row r="180" spans="1:3" x14ac:dyDescent="0.3">
      <c r="A180" s="28" t="s">
        <v>317</v>
      </c>
      <c r="B180" s="28" t="s">
        <v>319</v>
      </c>
      <c r="C180" s="29">
        <v>25</v>
      </c>
    </row>
    <row r="181" spans="1:3" x14ac:dyDescent="0.3">
      <c r="A181" s="28" t="s">
        <v>317</v>
      </c>
      <c r="B181" s="28" t="s">
        <v>320</v>
      </c>
      <c r="C181" s="29">
        <v>25</v>
      </c>
    </row>
    <row r="182" spans="1:3" x14ac:dyDescent="0.3">
      <c r="A182" s="28" t="s">
        <v>317</v>
      </c>
      <c r="B182" s="28" t="s">
        <v>321</v>
      </c>
      <c r="C182" s="29">
        <v>25</v>
      </c>
    </row>
    <row r="183" spans="1:3" x14ac:dyDescent="0.3">
      <c r="A183" s="28" t="s">
        <v>322</v>
      </c>
      <c r="B183" s="28" t="s">
        <v>323</v>
      </c>
      <c r="C183" s="29">
        <v>77.78</v>
      </c>
    </row>
    <row r="184" spans="1:3" x14ac:dyDescent="0.3">
      <c r="A184" s="28" t="s">
        <v>324</v>
      </c>
      <c r="B184" s="28" t="s">
        <v>325</v>
      </c>
      <c r="C184" s="29">
        <v>25</v>
      </c>
    </row>
    <row r="185" spans="1:3" x14ac:dyDescent="0.3">
      <c r="A185" s="28" t="s">
        <v>326</v>
      </c>
      <c r="B185" s="28" t="s">
        <v>327</v>
      </c>
      <c r="C185" s="29">
        <v>25</v>
      </c>
    </row>
    <row r="186" spans="1:3" x14ac:dyDescent="0.3">
      <c r="A186" s="28" t="s">
        <v>326</v>
      </c>
      <c r="B186" s="28" t="s">
        <v>328</v>
      </c>
      <c r="C186" s="29">
        <v>77.78</v>
      </c>
    </row>
    <row r="187" spans="1:3" x14ac:dyDescent="0.3">
      <c r="A187" s="28" t="s">
        <v>329</v>
      </c>
      <c r="B187" s="28" t="s">
        <v>330</v>
      </c>
      <c r="C187" s="29">
        <v>25</v>
      </c>
    </row>
  </sheetData>
  <autoFilter ref="A1:C187" xr:uid="{485CBFAC-4606-4058-B80E-85CF78E8C82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notas</vt:lpstr>
      <vt:lpstr>conversão notas</vt:lpstr>
      <vt:lpstr>pagamento</vt:lpstr>
      <vt:lpstr>placares</vt:lpstr>
      <vt:lpstr>artilharia total</vt:lpstr>
      <vt:lpstr>artilharia</vt:lpstr>
      <vt:lpstr>extrato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2025-03-27T13:35:04Z</dcterms:modified>
</cp:coreProperties>
</file>