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3" documentId="14_{98364A46-010F-4A4A-AA37-5A188387D7F2}" xr6:coauthVersionLast="36" xr6:coauthVersionMax="36" xr10:uidLastSave="{891D5B45-4455-49B1-901F-4A079A8BAD65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artilharia!$A$1:$AB$68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notas!$A$1:$BH$66</definedName>
  </definedNames>
  <calcPr calcId="191029"/>
</workbook>
</file>

<file path=xl/calcChain.xml><?xml version="1.0" encoding="utf-8"?>
<calcChain xmlns="http://schemas.openxmlformats.org/spreadsheetml/2006/main">
  <c r="BE68" i="1" l="1"/>
  <c r="BG68" i="1" s="1"/>
  <c r="BF68" i="1"/>
  <c r="BF67" i="1"/>
  <c r="M70" i="4"/>
  <c r="BE67" i="1" l="1"/>
  <c r="BG67" i="1" s="1"/>
  <c r="M69" i="4"/>
  <c r="M71" i="4" l="1"/>
  <c r="L70" i="4"/>
  <c r="L3" i="4"/>
  <c r="BE65" i="1" l="1"/>
  <c r="BG65" i="1" s="1"/>
  <c r="BF65" i="1"/>
  <c r="BE66" i="1"/>
  <c r="BG66" i="1" s="1"/>
  <c r="BF66" i="1"/>
  <c r="K70" i="4" l="1"/>
  <c r="L69" i="4" l="1"/>
  <c r="L71" i="4" l="1"/>
  <c r="BE64" i="1"/>
  <c r="BG64" i="1" s="1"/>
  <c r="BF64" i="1"/>
  <c r="BE62" i="1" l="1"/>
  <c r="BG62" i="1" s="1"/>
  <c r="BF62" i="1"/>
  <c r="BE63" i="1"/>
  <c r="BG63" i="1" s="1"/>
  <c r="BF63" i="1"/>
  <c r="BE61" i="1" l="1"/>
  <c r="BG61" i="1" s="1"/>
  <c r="BF61" i="1"/>
  <c r="BJ16" i="1" l="1"/>
  <c r="J70" i="4" l="1"/>
  <c r="I70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69" i="4" s="1"/>
  <c r="K2" i="4"/>
  <c r="K71" i="4" l="1"/>
  <c r="BE60" i="1"/>
  <c r="BG60" i="1" s="1"/>
  <c r="BF60" i="1"/>
  <c r="BE59" i="1" l="1"/>
  <c r="BG59" i="1" s="1"/>
  <c r="BF59" i="1"/>
  <c r="BE21" i="1"/>
  <c r="BG21" i="1" s="1"/>
  <c r="BF21" i="1"/>
  <c r="BE42" i="1" l="1"/>
  <c r="BG42" i="1" s="1"/>
  <c r="BF42" i="1"/>
  <c r="BJ40" i="1"/>
  <c r="BE43" i="1"/>
  <c r="BG43" i="1" s="1"/>
  <c r="BF43" i="1"/>
  <c r="BJ41" i="1"/>
  <c r="BE44" i="1"/>
  <c r="BG44" i="1" s="1"/>
  <c r="BF44" i="1"/>
  <c r="BJ42" i="1"/>
  <c r="BE45" i="1"/>
  <c r="BG45" i="1" s="1"/>
  <c r="BF45" i="1"/>
  <c r="BJ43" i="1"/>
  <c r="BE46" i="1"/>
  <c r="BG46" i="1" s="1"/>
  <c r="BF46" i="1"/>
  <c r="BJ44" i="1"/>
  <c r="BE47" i="1"/>
  <c r="BG47" i="1" s="1"/>
  <c r="BF47" i="1"/>
  <c r="BJ45" i="1"/>
  <c r="BE48" i="1"/>
  <c r="BG48" i="1" s="1"/>
  <c r="BF48" i="1"/>
  <c r="BJ46" i="1"/>
  <c r="BE49" i="1"/>
  <c r="BG49" i="1" s="1"/>
  <c r="BF49" i="1"/>
  <c r="BJ47" i="1"/>
  <c r="BE50" i="1"/>
  <c r="BG50" i="1" s="1"/>
  <c r="BF50" i="1"/>
  <c r="BJ48" i="1"/>
  <c r="BE51" i="1"/>
  <c r="BG51" i="1" s="1"/>
  <c r="BF51" i="1"/>
  <c r="BJ49" i="1"/>
  <c r="BE52" i="1"/>
  <c r="BG52" i="1" s="1"/>
  <c r="BF52" i="1"/>
  <c r="BJ50" i="1"/>
  <c r="BE53" i="1"/>
  <c r="BG53" i="1" s="1"/>
  <c r="BF53" i="1"/>
  <c r="BJ51" i="1"/>
  <c r="BE54" i="1"/>
  <c r="BG54" i="1" s="1"/>
  <c r="BF54" i="1"/>
  <c r="BJ52" i="1"/>
  <c r="BE55" i="1"/>
  <c r="BG55" i="1" s="1"/>
  <c r="BF55" i="1"/>
  <c r="BJ53" i="1"/>
  <c r="BE20" i="1"/>
  <c r="BG20" i="1" s="1"/>
  <c r="BF20" i="1"/>
  <c r="BJ54" i="1"/>
  <c r="BE56" i="1"/>
  <c r="BG56" i="1" s="1"/>
  <c r="BF56" i="1"/>
  <c r="BJ55" i="1"/>
  <c r="BE57" i="1"/>
  <c r="BG57" i="1" s="1"/>
  <c r="BF57" i="1"/>
  <c r="BJ56" i="1"/>
  <c r="BE58" i="1"/>
  <c r="BG58" i="1" s="1"/>
  <c r="BF58" i="1"/>
  <c r="BJ57" i="1"/>
  <c r="J69" i="4" l="1"/>
  <c r="J71" i="4" l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2" i="1"/>
  <c r="E70" i="4" l="1"/>
  <c r="G70" i="4" l="1"/>
  <c r="H70" i="4"/>
  <c r="I69" i="4" l="1"/>
  <c r="I71" i="4" s="1"/>
  <c r="D70" i="4" l="1"/>
  <c r="C70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0" i="4"/>
  <c r="H69" i="4"/>
  <c r="H7" i="6" l="1"/>
  <c r="I6" i="6"/>
  <c r="J6" i="6" s="1"/>
  <c r="H71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BE11" i="1"/>
  <c r="BG11" i="1" s="1"/>
  <c r="BF11" i="1"/>
  <c r="H9" i="6" l="1"/>
  <c r="I8" i="6"/>
  <c r="J8" i="6" s="1"/>
  <c r="AH52" i="3"/>
  <c r="AI52" i="3"/>
  <c r="AH53" i="3"/>
  <c r="AI53" i="3"/>
  <c r="H10" i="6" l="1"/>
  <c r="I9" i="6"/>
  <c r="J9" i="6" s="1"/>
  <c r="G69" i="4"/>
  <c r="BE30" i="1"/>
  <c r="BG30" i="1" s="1"/>
  <c r="BF30" i="1"/>
  <c r="BE19" i="1"/>
  <c r="BG19" i="1" s="1"/>
  <c r="BF19" i="1"/>
  <c r="BE31" i="1"/>
  <c r="BG31" i="1" s="1"/>
  <c r="BF31" i="1"/>
  <c r="BE8" i="1"/>
  <c r="BG8" i="1" s="1"/>
  <c r="BF8" i="1"/>
  <c r="I10" i="6" l="1"/>
  <c r="J10" i="6" s="1"/>
  <c r="H11" i="6"/>
  <c r="G71" i="4"/>
  <c r="BE2" i="1"/>
  <c r="B70" i="4"/>
  <c r="E69" i="4"/>
  <c r="D69" i="4"/>
  <c r="C69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1" i="4" l="1"/>
  <c r="F69" i="4"/>
  <c r="H12" i="6"/>
  <c r="I11" i="6"/>
  <c r="J11" i="6" s="1"/>
  <c r="C71" i="4"/>
  <c r="D71" i="4"/>
  <c r="B69" i="4"/>
  <c r="B71" i="4" s="1"/>
  <c r="F71" i="4"/>
  <c r="BF12" i="1"/>
  <c r="BE12" i="1"/>
  <c r="BG12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BE22" i="1"/>
  <c r="BG22" i="1" s="1"/>
  <c r="BF22" i="1"/>
  <c r="I15" i="6" l="1"/>
  <c r="J15" i="6" s="1"/>
  <c r="H16" i="6"/>
  <c r="BF9" i="1"/>
  <c r="BE9" i="1"/>
  <c r="BG9" i="1" s="1"/>
  <c r="H17" i="6" l="1"/>
  <c r="I16" i="6"/>
  <c r="J16" i="6" s="1"/>
  <c r="BF25" i="1"/>
  <c r="BE25" i="1"/>
  <c r="BG25" i="1" s="1"/>
  <c r="BF39" i="1"/>
  <c r="BE39" i="1"/>
  <c r="BG39" i="1" s="1"/>
  <c r="BF24" i="1"/>
  <c r="BE24" i="1"/>
  <c r="BG24" i="1" s="1"/>
  <c r="BF40" i="1"/>
  <c r="BE40" i="1"/>
  <c r="BG40" i="1" s="1"/>
  <c r="BF32" i="1"/>
  <c r="BE32" i="1"/>
  <c r="BG32" i="1" s="1"/>
  <c r="BF34" i="1"/>
  <c r="BE34" i="1"/>
  <c r="BG34" i="1" s="1"/>
  <c r="BF10" i="1"/>
  <c r="BE10" i="1"/>
  <c r="BG10" i="1" s="1"/>
  <c r="BF4" i="1"/>
  <c r="BE4" i="1"/>
  <c r="BG4" i="1" s="1"/>
  <c r="BF18" i="1"/>
  <c r="BE18" i="1"/>
  <c r="BG18" i="1" s="1"/>
  <c r="BF36" i="1"/>
  <c r="BE36" i="1"/>
  <c r="BG36" i="1" s="1"/>
  <c r="BF6" i="1"/>
  <c r="BE6" i="1"/>
  <c r="BG6" i="1" s="1"/>
  <c r="BF33" i="1"/>
  <c r="BE33" i="1"/>
  <c r="BG33" i="1" s="1"/>
  <c r="BF16" i="1"/>
  <c r="BE16" i="1"/>
  <c r="BG16" i="1" s="1"/>
  <c r="BF3" i="1"/>
  <c r="BE3" i="1"/>
  <c r="BG3" i="1" s="1"/>
  <c r="BF27" i="1"/>
  <c r="BE27" i="1"/>
  <c r="BG27" i="1" s="1"/>
  <c r="BF13" i="1"/>
  <c r="BE13" i="1"/>
  <c r="BG13" i="1" s="1"/>
  <c r="BF41" i="1"/>
  <c r="BE41" i="1"/>
  <c r="BG41" i="1" s="1"/>
  <c r="BF15" i="1"/>
  <c r="BE15" i="1"/>
  <c r="BG15" i="1" s="1"/>
  <c r="BF17" i="1"/>
  <c r="BE17" i="1"/>
  <c r="BG17" i="1" s="1"/>
  <c r="BF14" i="1"/>
  <c r="BE14" i="1"/>
  <c r="BG14" i="1" s="1"/>
  <c r="BF29" i="1"/>
  <c r="BE29" i="1"/>
  <c r="BG29" i="1" s="1"/>
  <c r="BF7" i="1"/>
  <c r="BE7" i="1"/>
  <c r="BG7" i="1" s="1"/>
  <c r="BF35" i="1"/>
  <c r="BE35" i="1"/>
  <c r="BG35" i="1" s="1"/>
  <c r="BF2" i="1"/>
  <c r="BG2" i="1"/>
  <c r="BF37" i="1"/>
  <c r="BE37" i="1"/>
  <c r="BG37" i="1" s="1"/>
  <c r="BF26" i="1"/>
  <c r="BE26" i="1"/>
  <c r="BG26" i="1" s="1"/>
  <c r="BF5" i="1"/>
  <c r="BE5" i="1"/>
  <c r="BG5" i="1" s="1"/>
  <c r="BF28" i="1"/>
  <c r="BE28" i="1"/>
  <c r="BG28" i="1" s="1"/>
  <c r="BF38" i="1"/>
  <c r="BE38" i="1"/>
  <c r="BG38" i="1" s="1"/>
  <c r="BF23" i="1"/>
  <c r="BE23" i="1"/>
  <c r="BG23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Medeiros Hamacher</author>
  </authors>
  <commentList>
    <comment ref="L3" authorId="0" shapeId="0" xr:uid="{D9C2570B-1ED7-4CAC-9AD7-2BDD7CAFF926}">
      <text>
        <r>
          <rPr>
            <sz val="9"/>
            <color indexed="81"/>
            <rFont val="Tahoma"/>
            <family val="2"/>
          </rPr>
          <t>24,45 do jogo GFC</t>
        </r>
      </text>
    </comment>
  </commentList>
</comments>
</file>

<file path=xl/sharedStrings.xml><?xml version="1.0" encoding="utf-8"?>
<sst xmlns="http://schemas.openxmlformats.org/spreadsheetml/2006/main" count="3741" uniqueCount="368">
  <si>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</si>
  <si>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</si>
  <si>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</si>
  <si>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</si>
  <si>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</si>
  <si>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</si>
  <si>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</si>
  <si>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</si>
  <si>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</si>
  <si>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</si>
  <si>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</si>
  <si>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</si>
  <si>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</si>
  <si>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</si>
  <si>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</si>
  <si>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</si>
  <si>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</si>
  <si>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</si>
  <si>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</si>
  <si>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</si>
  <si>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</si>
  <si>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</si>
  <si>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</si>
  <si>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</si>
  <si>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</si>
  <si>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</si>
  <si>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</si>
  <si>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</si>
  <si>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</si>
  <si>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</si>
  <si>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</si>
  <si>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</si>
  <si>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</si>
  <si>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</si>
  <si>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</si>
  <si>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</si>
  <si>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</si>
  <si>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</si>
  <si>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</si>
  <si>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</si>
  <si>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</si>
  <si>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</si>
  <si>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</si>
  <si>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</si>
  <si>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</si>
  <si>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</si>
  <si>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</si>
  <si>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</si>
  <si>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</si>
  <si>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</si>
  <si>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</si>
  <si>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</si>
  <si>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</si>
  <si>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</si>
  <si>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</si>
  <si>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</si>
  <si>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</si>
  <si>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</si>
  <si>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</si>
  <si>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</si>
  <si>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</si>
  <si>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</si>
  <si>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</si>
  <si>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</si>
  <si>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</si>
  <si>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</si>
  <si>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</si>
  <si>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</si>
  <si>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</si>
  <si>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</si>
  <si>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</si>
  <si>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</si>
  <si>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</si>
  <si>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</si>
  <si>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</si>
  <si>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</si>
  <si>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</si>
  <si>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</si>
  <si>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</si>
  <si>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</si>
  <si>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</si>
  <si>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</si>
  <si>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</si>
  <si>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</si>
  <si>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</si>
  <si>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</si>
  <si>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</si>
  <si>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</si>
  <si>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</si>
  <si>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</si>
  <si>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</si>
  <si>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</si>
  <si>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</si>
  <si>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</si>
  <si>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</si>
  <si>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</si>
  <si>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</si>
  <si>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</si>
  <si>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</si>
  <si>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</si>
  <si>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</si>
  <si>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</si>
  <si>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</si>
  <si>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</si>
  <si>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</si>
  <si>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</si>
  <si>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</si>
  <si>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</si>
  <si>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</si>
  <si>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</si>
  <si>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</si>
  <si>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</si>
  <si>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</si>
  <si>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</si>
  <si>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</si>
  <si>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</si>
  <si>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</si>
  <si>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</si>
  <si>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</si>
  <si>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</si>
  <si>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</si>
  <si>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</si>
  <si>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</si>
  <si>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</si>
  <si>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</si>
  <si>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</si>
  <si>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</si>
  <si>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</si>
  <si>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</si>
  <si>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</si>
  <si>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</si>
  <si>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</si>
  <si>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</si>
  <si>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</si>
  <si>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</si>
  <si>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</si>
  <si>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</si>
  <si>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</si>
  <si>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</si>
  <si>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</si>
  <si>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</si>
  <si>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</si>
  <si>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</si>
  <si>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</si>
  <si>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</si>
  <si>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</si>
  <si>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</si>
  <si>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</si>
  <si>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</si>
  <si>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</si>
  <si>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</si>
  <si>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</si>
  <si>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</si>
  <si>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</si>
  <si>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</si>
  <si>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</si>
  <si>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</si>
  <si>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</si>
  <si>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</si>
  <si>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</si>
  <si>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</si>
  <si>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</si>
  <si>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</si>
  <si>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</si>
  <si>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</si>
  <si>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</si>
  <si>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</si>
  <si>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</si>
  <si>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</si>
  <si>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</si>
  <si>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</si>
  <si>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</si>
  <si>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</si>
  <si>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</si>
  <si>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</si>
  <si>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</si>
  <si>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</si>
  <si>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</si>
  <si>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</si>
  <si>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</si>
  <si>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</si>
  <si>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</si>
  <si>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</si>
  <si>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</si>
  <si>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</si>
  <si>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</si>
  <si>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</si>
  <si>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</si>
  <si>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</si>
  <si>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</si>
  <si>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</si>
  <si>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</si>
  <si>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</si>
  <si>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</si>
  <si>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</si>
  <si>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</si>
  <si>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</si>
  <si>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</si>
  <si>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</si>
  <si>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</si>
  <si>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</si>
  <si>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</si>
  <si>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</si>
  <si>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</si>
  <si>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</si>
  <si>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</si>
  <si>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</si>
  <si>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</si>
  <si>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</si>
  <si>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</si>
  <si>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</si>
  <si>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</si>
  <si>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</si>
  <si>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</si>
  <si>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</si>
  <si>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</si>
  <si>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</si>
  <si>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</si>
  <si>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</si>
  <si>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</si>
  <si>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</si>
  <si>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</si>
  <si>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</si>
  <si>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</si>
  <si>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</si>
  <si>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</si>
  <si>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</si>
  <si>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</si>
  <si>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</si>
  <si>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</si>
  <si>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</si>
  <si>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</si>
  <si>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</si>
  <si>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</si>
  <si>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</si>
  <si>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</si>
  <si>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</si>
  <si>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</si>
  <si>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</si>
  <si>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</si>
  <si>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</si>
  <si>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</si>
  <si>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</si>
  <si>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</si>
  <si>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</si>
  <si>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</si>
  <si>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</si>
  <si>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</si>
  <si>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</si>
  <si>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</si>
  <si>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</si>
  <si>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</si>
  <si>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</si>
  <si>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</si>
  <si>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</si>
  <si>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</si>
  <si>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</si>
  <si>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</si>
  <si>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</si>
  <si>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</si>
  <si>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</si>
  <si>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</si>
  <si>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</si>
  <si>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</si>
  <si>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</si>
  <si>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</si>
  <si>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</si>
  <si>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</si>
  <si>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</si>
  <si>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</si>
  <si>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</si>
  <si>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</si>
  <si>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</si>
  <si>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</si>
  <si>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</si>
  <si>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</si>
  <si>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</si>
  <si>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</si>
  <si>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</si>
  <si>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</si>
  <si>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</si>
  <si>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</si>
  <si>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</si>
  <si>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</si>
  <si>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</si>
  <si>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</si>
  <si>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</si>
  <si>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</si>
  <si>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</si>
  <si>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</si>
  <si>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</si>
  <si>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</si>
  <si>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</si>
  <si>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</si>
  <si>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</si>
  <si>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</si>
  <si>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</si>
  <si>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</si>
  <si>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</si>
  <si>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</si>
  <si>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</si>
  <si>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</si>
  <si>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</si>
  <si>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</si>
  <si>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</si>
  <si>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</si>
  <si>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</si>
  <si>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</si>
  <si>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</si>
  <si>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</si>
  <si>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</si>
  <si>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</si>
  <si>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</si>
  <si>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</si>
  <si>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</si>
  <si>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</si>
  <si>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</si>
  <si>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</si>
  <si>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</si>
  <si>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</si>
  <si>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</si>
  <si>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</si>
  <si>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</si>
  <si>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</si>
  <si>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</si>
  <si>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</si>
  <si>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</si>
  <si>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</si>
  <si>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</si>
  <si>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</si>
  <si>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</si>
  <si>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</si>
  <si>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</si>
  <si>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</si>
  <si>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</si>
  <si>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</si>
  <si>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</si>
  <si>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</si>
  <si>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</si>
  <si>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</si>
  <si>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</si>
  <si>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</si>
  <si>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</si>
  <si>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</si>
  <si>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</si>
  <si>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</si>
  <si>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</si>
  <si>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</si>
  <si>
    <t>Brito</t>
  </si>
  <si>
    <t>Março</t>
  </si>
  <si>
    <t>Última atualização</t>
  </si>
  <si>
    <t>Nem</t>
  </si>
  <si>
    <t>yuri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</si>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</sst>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4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8"/>
  <sheetViews>
    <sheetView tabSelected="1" topLeftCell="A31" zoomScale="85" zoomScaleNormal="85" workbookViewId="0">
      <pane xSplit="1" topLeftCell="AH1" activePane="topRight" state="frozen"/>
      <selection pane="topRight" activeCell="AZ4" sqref="AZ4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8" width="10.5546875" customWidth="1"/>
    <col min="49" max="49" width="9.5546875" bestFit="1" customWidth="1"/>
    <col min="50" max="55" width="9.5546875" customWidth="1"/>
  </cols>
  <sheetData>
    <row r="1" spans="1:62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/>
      <c r="BC1" s="1"/>
      <c r="BE1" t="s">
        <v>57</v>
      </c>
      <c r="BF1" t="s">
        <v>58</v>
      </c>
      <c r="BG1" t="s">
        <v>59</v>
      </c>
      <c r="BH1" t="s">
        <v>62</v>
      </c>
    </row>
    <row r="2" spans="1:62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E2">
        <f t="shared" ref="BE2:BE33" si="0">COUNT(B2:BD2)</f>
        <v>49</v>
      </c>
      <c r="BF2" s="18">
        <f t="shared" ref="BF2:BF33" si="1">AVERAGE(B2:BD2)</f>
        <v>5.9285714285714288</v>
      </c>
      <c r="BG2">
        <f t="shared" ref="BG2:BG33" si="2">IF(BE2&gt;1,_xlfn.STDEV.S(B2:BD2),"")</f>
        <v>1.1086778913041726</v>
      </c>
      <c r="BH2">
        <v>1</v>
      </c>
      <c r="BJ2">
        <f>AVERAGE(AI2:AK2)</f>
        <v>5.333333333333333</v>
      </c>
    </row>
    <row r="3" spans="1:62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E3">
        <f t="shared" si="0"/>
        <v>49</v>
      </c>
      <c r="BF3" s="18">
        <f t="shared" si="1"/>
        <v>5.5510204081632653</v>
      </c>
      <c r="BG3">
        <f t="shared" si="2"/>
        <v>0.90280176141175239</v>
      </c>
      <c r="BH3">
        <v>1</v>
      </c>
      <c r="BJ3">
        <f t="shared" ref="BJ3:BJ39" si="3">AVERAGE(AI3:AK3)</f>
        <v>5</v>
      </c>
    </row>
    <row r="4" spans="1:62" x14ac:dyDescent="0.3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E4">
        <f t="shared" si="0"/>
        <v>45</v>
      </c>
      <c r="BF4" s="18">
        <f t="shared" si="1"/>
        <v>5.9111111111111114</v>
      </c>
      <c r="BG4">
        <f t="shared" si="2"/>
        <v>0.89372108274191031</v>
      </c>
      <c r="BH4">
        <v>1</v>
      </c>
      <c r="BJ4">
        <f t="shared" si="3"/>
        <v>5.333333333333333</v>
      </c>
    </row>
    <row r="5" spans="1:62" x14ac:dyDescent="0.3">
      <c r="A5" t="s">
        <v>25</v>
      </c>
      <c r="B5" t="s">
        <v>26</v>
      </c>
      <c r="C5" t="s">
        <v>26</v>
      </c>
      <c r="D5" t="s">
        <v>26</v>
      </c>
      <c r="E5">
        <v>4.5</v>
      </c>
      <c r="F5">
        <v>6</v>
      </c>
      <c r="G5">
        <v>4</v>
      </c>
      <c r="H5" t="s">
        <v>26</v>
      </c>
      <c r="I5" t="s">
        <v>26</v>
      </c>
      <c r="J5">
        <v>4.5</v>
      </c>
      <c r="K5" t="s">
        <v>26</v>
      </c>
      <c r="L5">
        <v>2.5</v>
      </c>
      <c r="M5">
        <v>4.5</v>
      </c>
      <c r="N5">
        <v>5.5</v>
      </c>
      <c r="O5">
        <v>6</v>
      </c>
      <c r="P5">
        <v>4.5</v>
      </c>
      <c r="Q5" t="s">
        <v>26</v>
      </c>
      <c r="R5" t="s">
        <v>26</v>
      </c>
      <c r="S5">
        <v>4</v>
      </c>
      <c r="T5">
        <v>6</v>
      </c>
      <c r="U5">
        <v>2.5</v>
      </c>
      <c r="V5">
        <v>5.5</v>
      </c>
      <c r="W5">
        <v>6</v>
      </c>
      <c r="X5">
        <v>6</v>
      </c>
      <c r="Y5" t="s">
        <v>26</v>
      </c>
      <c r="Z5">
        <v>5.5</v>
      </c>
      <c r="AA5" t="s">
        <v>26</v>
      </c>
      <c r="AB5" t="s">
        <v>26</v>
      </c>
      <c r="AC5">
        <v>4</v>
      </c>
      <c r="AD5">
        <v>4.5</v>
      </c>
      <c r="AE5">
        <v>4</v>
      </c>
      <c r="AF5">
        <v>2.5</v>
      </c>
      <c r="AG5">
        <v>3</v>
      </c>
      <c r="AH5">
        <v>5</v>
      </c>
      <c r="AK5">
        <v>5</v>
      </c>
      <c r="AL5">
        <v>2.5</v>
      </c>
      <c r="AM5">
        <v>4</v>
      </c>
      <c r="AO5">
        <v>5.5</v>
      </c>
      <c r="AP5">
        <v>5.5</v>
      </c>
      <c r="AQ5">
        <v>4</v>
      </c>
      <c r="AR5">
        <v>3.5</v>
      </c>
      <c r="AT5">
        <v>5</v>
      </c>
      <c r="AU5">
        <v>4</v>
      </c>
      <c r="AX5">
        <v>5.5</v>
      </c>
      <c r="AY5">
        <v>4.5</v>
      </c>
      <c r="AZ5">
        <v>4.5</v>
      </c>
      <c r="BA5">
        <v>5</v>
      </c>
      <c r="BE5">
        <f t="shared" si="0"/>
        <v>35</v>
      </c>
      <c r="BF5" s="18">
        <f t="shared" si="1"/>
        <v>4.5428571428571427</v>
      </c>
      <c r="BG5">
        <f t="shared" si="2"/>
        <v>1.0735553122235306</v>
      </c>
      <c r="BH5">
        <v>1</v>
      </c>
      <c r="BJ5">
        <f t="shared" si="3"/>
        <v>5</v>
      </c>
    </row>
    <row r="6" spans="1:62" x14ac:dyDescent="0.3">
      <c r="A6" t="s">
        <v>11</v>
      </c>
      <c r="B6">
        <v>5.5</v>
      </c>
      <c r="C6" t="s">
        <v>26</v>
      </c>
      <c r="D6">
        <v>7.5</v>
      </c>
      <c r="E6">
        <v>7.5</v>
      </c>
      <c r="F6">
        <v>7.5</v>
      </c>
      <c r="G6">
        <v>5.5</v>
      </c>
      <c r="H6" t="s">
        <v>26</v>
      </c>
      <c r="I6">
        <v>4.5</v>
      </c>
      <c r="J6">
        <v>7</v>
      </c>
      <c r="K6">
        <v>6</v>
      </c>
      <c r="L6" t="s">
        <v>26</v>
      </c>
      <c r="M6" t="s">
        <v>26</v>
      </c>
      <c r="N6">
        <v>6</v>
      </c>
      <c r="O6">
        <v>5.5</v>
      </c>
      <c r="P6">
        <v>6</v>
      </c>
      <c r="Q6" t="s">
        <v>26</v>
      </c>
      <c r="R6" t="s">
        <v>26</v>
      </c>
      <c r="S6">
        <v>4.5</v>
      </c>
      <c r="T6">
        <v>7</v>
      </c>
      <c r="U6" t="s">
        <v>26</v>
      </c>
      <c r="V6" t="s">
        <v>26</v>
      </c>
      <c r="W6" t="s">
        <v>26</v>
      </c>
      <c r="X6">
        <v>6</v>
      </c>
      <c r="Y6">
        <v>6</v>
      </c>
      <c r="Z6" t="s">
        <v>26</v>
      </c>
      <c r="AA6">
        <v>4.5</v>
      </c>
      <c r="AB6" t="s">
        <v>26</v>
      </c>
      <c r="AC6">
        <v>7</v>
      </c>
      <c r="AD6" t="s">
        <v>26</v>
      </c>
      <c r="AE6">
        <v>3</v>
      </c>
      <c r="AF6">
        <v>6</v>
      </c>
      <c r="AG6">
        <v>4.5</v>
      </c>
      <c r="AH6">
        <v>6</v>
      </c>
      <c r="AI6">
        <v>6</v>
      </c>
      <c r="AJ6">
        <v>5.5</v>
      </c>
      <c r="AK6">
        <v>7</v>
      </c>
      <c r="AL6">
        <v>5</v>
      </c>
      <c r="AM6">
        <v>4.5</v>
      </c>
      <c r="AN6">
        <v>4.5</v>
      </c>
      <c r="AO6">
        <v>5</v>
      </c>
      <c r="AP6">
        <v>5</v>
      </c>
      <c r="AR6">
        <v>5.5</v>
      </c>
      <c r="AS6">
        <v>5.5</v>
      </c>
      <c r="AT6">
        <v>5</v>
      </c>
      <c r="AU6">
        <v>6</v>
      </c>
      <c r="AV6">
        <v>5</v>
      </c>
      <c r="AX6">
        <v>5</v>
      </c>
      <c r="AY6">
        <v>4.5</v>
      </c>
      <c r="BE6">
        <f t="shared" si="0"/>
        <v>36</v>
      </c>
      <c r="BF6" s="18">
        <f t="shared" si="1"/>
        <v>5.6111111111111107</v>
      </c>
      <c r="BG6">
        <f t="shared" si="2"/>
        <v>1.0358647947564759</v>
      </c>
      <c r="BH6">
        <v>1</v>
      </c>
      <c r="BJ6">
        <f t="shared" si="3"/>
        <v>6.166666666666667</v>
      </c>
    </row>
    <row r="7" spans="1:62" x14ac:dyDescent="0.3">
      <c r="A7" t="s">
        <v>6</v>
      </c>
      <c r="B7">
        <v>7.5</v>
      </c>
      <c r="C7">
        <v>7</v>
      </c>
      <c r="D7">
        <v>7</v>
      </c>
      <c r="E7">
        <v>7.5</v>
      </c>
      <c r="F7">
        <v>6</v>
      </c>
      <c r="G7">
        <v>6</v>
      </c>
      <c r="H7" t="s">
        <v>26</v>
      </c>
      <c r="I7">
        <v>7.5</v>
      </c>
      <c r="J7" t="s">
        <v>26</v>
      </c>
      <c r="K7">
        <v>7.5</v>
      </c>
      <c r="L7" t="s">
        <v>26</v>
      </c>
      <c r="M7" t="s">
        <v>26</v>
      </c>
      <c r="N7">
        <v>6</v>
      </c>
      <c r="O7">
        <v>7</v>
      </c>
      <c r="P7">
        <v>6</v>
      </c>
      <c r="Q7" t="s">
        <v>26</v>
      </c>
      <c r="R7" t="s">
        <v>26</v>
      </c>
      <c r="S7">
        <v>6</v>
      </c>
      <c r="T7">
        <v>7</v>
      </c>
      <c r="U7">
        <v>7</v>
      </c>
      <c r="V7" t="s">
        <v>26</v>
      </c>
      <c r="W7">
        <v>6</v>
      </c>
      <c r="X7">
        <v>6</v>
      </c>
      <c r="Y7" t="s">
        <v>26</v>
      </c>
      <c r="Z7" t="s">
        <v>26</v>
      </c>
      <c r="AA7">
        <v>6</v>
      </c>
      <c r="AB7" t="s">
        <v>26</v>
      </c>
      <c r="AC7" t="s">
        <v>26</v>
      </c>
      <c r="AD7" t="s">
        <v>26</v>
      </c>
      <c r="AE7">
        <v>6</v>
      </c>
      <c r="AF7">
        <v>6.5</v>
      </c>
      <c r="AG7">
        <v>7</v>
      </c>
      <c r="AH7">
        <v>5.5</v>
      </c>
      <c r="AJ7">
        <v>5.5</v>
      </c>
      <c r="AK7">
        <v>5</v>
      </c>
      <c r="AL7">
        <v>4.5</v>
      </c>
      <c r="AM7">
        <v>5.5</v>
      </c>
      <c r="AN7">
        <v>6.5</v>
      </c>
      <c r="AO7">
        <v>6</v>
      </c>
      <c r="AP7">
        <v>5</v>
      </c>
      <c r="AQ7">
        <v>5.5</v>
      </c>
      <c r="AR7">
        <v>5.5</v>
      </c>
      <c r="AS7">
        <v>5</v>
      </c>
      <c r="AT7">
        <v>5.5</v>
      </c>
      <c r="AU7">
        <v>5</v>
      </c>
      <c r="AV7">
        <v>5</v>
      </c>
      <c r="AX7">
        <v>10</v>
      </c>
      <c r="AY7">
        <v>5.5</v>
      </c>
      <c r="AZ7">
        <v>5</v>
      </c>
      <c r="BA7">
        <v>5</v>
      </c>
      <c r="BE7">
        <f t="shared" si="0"/>
        <v>38</v>
      </c>
      <c r="BF7" s="18">
        <f t="shared" si="1"/>
        <v>6.1315789473684212</v>
      </c>
      <c r="BG7">
        <f t="shared" si="2"/>
        <v>1.0634226393184785</v>
      </c>
      <c r="BH7">
        <v>1</v>
      </c>
      <c r="BJ7">
        <f t="shared" si="3"/>
        <v>5.25</v>
      </c>
    </row>
    <row r="8" spans="1:62" x14ac:dyDescent="0.3">
      <c r="A8" t="s">
        <v>16</v>
      </c>
      <c r="B8">
        <v>7.5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>
        <v>7</v>
      </c>
      <c r="W8">
        <v>7</v>
      </c>
      <c r="X8">
        <v>6</v>
      </c>
      <c r="Y8">
        <v>7</v>
      </c>
      <c r="Z8">
        <v>7.5</v>
      </c>
      <c r="AA8">
        <v>7</v>
      </c>
      <c r="AB8">
        <v>7</v>
      </c>
      <c r="AC8">
        <v>7.5</v>
      </c>
      <c r="AD8">
        <v>7</v>
      </c>
      <c r="AE8">
        <v>6</v>
      </c>
      <c r="AF8">
        <v>6.5</v>
      </c>
      <c r="AH8">
        <v>6.5</v>
      </c>
      <c r="AI8">
        <v>6.5</v>
      </c>
      <c r="AJ8">
        <v>5.5</v>
      </c>
      <c r="AK8">
        <v>5.5</v>
      </c>
      <c r="AL8">
        <v>6</v>
      </c>
      <c r="AM8">
        <v>5</v>
      </c>
      <c r="AN8">
        <v>5</v>
      </c>
      <c r="AO8">
        <v>5</v>
      </c>
      <c r="AP8">
        <v>5.5</v>
      </c>
      <c r="AQ8">
        <v>5.5</v>
      </c>
      <c r="AR8">
        <v>6</v>
      </c>
      <c r="AS8">
        <v>5</v>
      </c>
      <c r="AT8">
        <v>5.5</v>
      </c>
      <c r="AV8">
        <v>4.5</v>
      </c>
      <c r="AX8">
        <v>6</v>
      </c>
      <c r="AY8">
        <v>5.5</v>
      </c>
      <c r="AZ8">
        <v>6.5</v>
      </c>
      <c r="BA8">
        <v>5</v>
      </c>
      <c r="BE8">
        <f t="shared" si="0"/>
        <v>30</v>
      </c>
      <c r="BF8" s="18">
        <f t="shared" si="1"/>
        <v>6.1</v>
      </c>
      <c r="BG8">
        <f t="shared" si="2"/>
        <v>0.87493842147851286</v>
      </c>
      <c r="BH8">
        <v>1</v>
      </c>
      <c r="BJ8">
        <f t="shared" si="3"/>
        <v>5.833333333333333</v>
      </c>
    </row>
    <row r="9" spans="1:62" x14ac:dyDescent="0.3">
      <c r="A9" t="s">
        <v>56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>
        <v>5.5</v>
      </c>
      <c r="R9" t="s">
        <v>26</v>
      </c>
      <c r="S9">
        <v>7</v>
      </c>
      <c r="T9" t="s">
        <v>26</v>
      </c>
      <c r="U9" t="s">
        <v>26</v>
      </c>
      <c r="V9">
        <v>7</v>
      </c>
      <c r="W9" t="s">
        <v>26</v>
      </c>
      <c r="X9">
        <v>6</v>
      </c>
      <c r="Y9">
        <v>7</v>
      </c>
      <c r="Z9">
        <v>7</v>
      </c>
      <c r="AA9" t="s">
        <v>26</v>
      </c>
      <c r="AB9">
        <v>7</v>
      </c>
      <c r="AC9">
        <v>4.5</v>
      </c>
      <c r="AD9">
        <v>7</v>
      </c>
      <c r="AE9">
        <v>6</v>
      </c>
      <c r="AF9">
        <v>5</v>
      </c>
      <c r="AG9">
        <v>6.5</v>
      </c>
      <c r="AH9">
        <v>6.5</v>
      </c>
      <c r="AI9">
        <v>6.5</v>
      </c>
      <c r="AJ9">
        <v>5</v>
      </c>
      <c r="AK9">
        <v>5</v>
      </c>
      <c r="AL9">
        <v>6</v>
      </c>
      <c r="AM9">
        <v>5</v>
      </c>
      <c r="AO9">
        <v>5</v>
      </c>
      <c r="AP9">
        <v>5.5</v>
      </c>
      <c r="AQ9">
        <v>4.5</v>
      </c>
      <c r="AR9">
        <v>5</v>
      </c>
      <c r="AS9">
        <v>5</v>
      </c>
      <c r="AT9">
        <v>5</v>
      </c>
      <c r="AU9">
        <v>6</v>
      </c>
      <c r="AV9">
        <v>4.5</v>
      </c>
      <c r="AW9">
        <v>5</v>
      </c>
      <c r="BE9">
        <f t="shared" si="0"/>
        <v>27</v>
      </c>
      <c r="BF9" s="18">
        <f t="shared" si="1"/>
        <v>5.7407407407407405</v>
      </c>
      <c r="BG9">
        <f t="shared" si="2"/>
        <v>0.90267093384844077</v>
      </c>
      <c r="BH9">
        <v>1</v>
      </c>
      <c r="BJ9">
        <f t="shared" si="3"/>
        <v>5.5</v>
      </c>
    </row>
    <row r="10" spans="1:62" x14ac:dyDescent="0.3">
      <c r="A10" t="s">
        <v>8</v>
      </c>
      <c r="B10">
        <v>6</v>
      </c>
      <c r="C10" t="s">
        <v>26</v>
      </c>
      <c r="D10">
        <v>4</v>
      </c>
      <c r="E10" t="s">
        <v>26</v>
      </c>
      <c r="F10" t="s">
        <v>26</v>
      </c>
      <c r="G10">
        <v>5.5</v>
      </c>
      <c r="H10">
        <v>4</v>
      </c>
      <c r="I10">
        <v>4.5</v>
      </c>
      <c r="J10">
        <v>7</v>
      </c>
      <c r="K10">
        <v>7</v>
      </c>
      <c r="L10" t="s">
        <v>26</v>
      </c>
      <c r="M10" t="s">
        <v>26</v>
      </c>
      <c r="N10" t="s">
        <v>26</v>
      </c>
      <c r="O10">
        <v>5.5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>
        <v>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>
        <v>7</v>
      </c>
      <c r="AB10" t="s">
        <v>26</v>
      </c>
      <c r="AC10">
        <v>7</v>
      </c>
      <c r="AD10" t="s">
        <v>26</v>
      </c>
      <c r="AI10">
        <v>5</v>
      </c>
      <c r="AJ10">
        <v>5</v>
      </c>
      <c r="AN10">
        <v>5</v>
      </c>
      <c r="AP10">
        <v>5.5</v>
      </c>
      <c r="AQ10">
        <v>4</v>
      </c>
      <c r="AV10">
        <v>4.5</v>
      </c>
      <c r="BE10">
        <f t="shared" si="0"/>
        <v>17</v>
      </c>
      <c r="BF10" s="18">
        <f t="shared" si="1"/>
        <v>5.4411764705882355</v>
      </c>
      <c r="BG10">
        <f t="shared" si="2"/>
        <v>1.0880365478290537</v>
      </c>
      <c r="BH10">
        <v>1</v>
      </c>
      <c r="BJ10">
        <f t="shared" si="3"/>
        <v>5</v>
      </c>
    </row>
    <row r="11" spans="1:62" x14ac:dyDescent="0.3">
      <c r="A11" t="s">
        <v>84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>
        <v>4.5</v>
      </c>
      <c r="AC11">
        <v>6</v>
      </c>
      <c r="AD11" t="s">
        <v>26</v>
      </c>
      <c r="AE11">
        <v>6.5</v>
      </c>
      <c r="AF11">
        <v>6</v>
      </c>
      <c r="AG11">
        <v>6.5</v>
      </c>
      <c r="AH11">
        <v>5</v>
      </c>
      <c r="AI11">
        <v>5.5</v>
      </c>
      <c r="AL11">
        <v>5</v>
      </c>
      <c r="AO11">
        <v>5.5</v>
      </c>
      <c r="AP11">
        <v>6</v>
      </c>
      <c r="AQ11">
        <v>5.5</v>
      </c>
      <c r="AT11">
        <v>4.5</v>
      </c>
      <c r="AU11">
        <v>5</v>
      </c>
      <c r="AV11">
        <v>5</v>
      </c>
      <c r="AW11">
        <v>4.5</v>
      </c>
      <c r="AX11">
        <v>5</v>
      </c>
      <c r="AZ11">
        <v>5</v>
      </c>
      <c r="BA11">
        <v>5.5</v>
      </c>
      <c r="BE11">
        <f t="shared" si="0"/>
        <v>18</v>
      </c>
      <c r="BF11" s="18">
        <f t="shared" si="1"/>
        <v>5.3611111111111107</v>
      </c>
      <c r="BG11">
        <f t="shared" si="2"/>
        <v>0.63721719345446881</v>
      </c>
      <c r="BH11">
        <v>1</v>
      </c>
      <c r="BJ11">
        <f t="shared" si="3"/>
        <v>5.5</v>
      </c>
    </row>
    <row r="12" spans="1:62" x14ac:dyDescent="0.3">
      <c r="A12" t="s">
        <v>5</v>
      </c>
      <c r="B12">
        <v>10</v>
      </c>
      <c r="C12">
        <v>8.5</v>
      </c>
      <c r="D12">
        <v>8.5</v>
      </c>
      <c r="E12">
        <v>7.5</v>
      </c>
      <c r="F12">
        <v>7</v>
      </c>
      <c r="G12">
        <v>7.5</v>
      </c>
      <c r="H12">
        <v>7</v>
      </c>
      <c r="I12" t="s">
        <v>26</v>
      </c>
      <c r="J12">
        <v>8.5</v>
      </c>
      <c r="K12">
        <v>7.5</v>
      </c>
      <c r="L12">
        <v>8.5</v>
      </c>
      <c r="M12">
        <v>7</v>
      </c>
      <c r="N12">
        <v>7.5</v>
      </c>
      <c r="O12">
        <v>7.5</v>
      </c>
      <c r="P12">
        <v>7</v>
      </c>
      <c r="Q12">
        <v>7</v>
      </c>
      <c r="R12" t="s">
        <v>26</v>
      </c>
      <c r="S12" t="s">
        <v>26</v>
      </c>
      <c r="T12" t="s">
        <v>26</v>
      </c>
      <c r="U12">
        <v>7</v>
      </c>
      <c r="V12">
        <v>6</v>
      </c>
      <c r="W12">
        <v>7.5</v>
      </c>
      <c r="X12">
        <v>7</v>
      </c>
      <c r="Y12">
        <v>7</v>
      </c>
      <c r="Z12">
        <v>7</v>
      </c>
      <c r="AA12">
        <v>7</v>
      </c>
      <c r="AB12" t="s">
        <v>26</v>
      </c>
      <c r="AC12" t="s">
        <v>26</v>
      </c>
      <c r="AD12" t="s">
        <v>26</v>
      </c>
      <c r="AF12">
        <v>6.5</v>
      </c>
      <c r="AG12">
        <v>10</v>
      </c>
      <c r="AI12">
        <v>6.5</v>
      </c>
      <c r="AJ12">
        <v>5.5</v>
      </c>
      <c r="AK12">
        <v>6.5</v>
      </c>
      <c r="AL12">
        <v>6</v>
      </c>
      <c r="AO12">
        <v>6</v>
      </c>
      <c r="AP12">
        <v>5</v>
      </c>
      <c r="AQ12">
        <v>5.5</v>
      </c>
      <c r="AR12">
        <v>6.5</v>
      </c>
      <c r="AS12">
        <v>6</v>
      </c>
      <c r="AT12">
        <v>5.5</v>
      </c>
      <c r="AU12">
        <v>6.5</v>
      </c>
      <c r="AV12">
        <v>6</v>
      </c>
      <c r="AW12">
        <v>6</v>
      </c>
      <c r="AX12">
        <v>6</v>
      </c>
      <c r="AY12">
        <v>5.5</v>
      </c>
      <c r="AZ12">
        <v>7</v>
      </c>
      <c r="BA12">
        <v>8.5</v>
      </c>
      <c r="BE12">
        <f t="shared" si="0"/>
        <v>41</v>
      </c>
      <c r="BF12" s="18">
        <f t="shared" si="1"/>
        <v>6.975609756097561</v>
      </c>
      <c r="BG12">
        <f t="shared" si="2"/>
        <v>1.1399079979991542</v>
      </c>
      <c r="BH12">
        <v>1</v>
      </c>
      <c r="BJ12">
        <f t="shared" si="3"/>
        <v>6.166666666666667</v>
      </c>
    </row>
    <row r="13" spans="1:62" x14ac:dyDescent="0.3">
      <c r="A13" t="s">
        <v>19</v>
      </c>
      <c r="B13">
        <v>10</v>
      </c>
      <c r="C13" t="s">
        <v>26</v>
      </c>
      <c r="D13">
        <v>7</v>
      </c>
      <c r="E13">
        <v>7</v>
      </c>
      <c r="F13">
        <v>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>
        <v>6</v>
      </c>
      <c r="N13">
        <v>6</v>
      </c>
      <c r="O13">
        <v>6</v>
      </c>
      <c r="P13">
        <v>6</v>
      </c>
      <c r="Q13">
        <v>7</v>
      </c>
      <c r="R13" t="s">
        <v>26</v>
      </c>
      <c r="S13" t="s">
        <v>26</v>
      </c>
      <c r="T13">
        <v>6</v>
      </c>
      <c r="U13">
        <v>6</v>
      </c>
      <c r="V13">
        <v>7</v>
      </c>
      <c r="W13">
        <v>6</v>
      </c>
      <c r="X13" t="s">
        <v>26</v>
      </c>
      <c r="Y13">
        <v>8.5</v>
      </c>
      <c r="Z13">
        <v>6</v>
      </c>
      <c r="AA13">
        <v>6</v>
      </c>
      <c r="AB13">
        <v>5.5</v>
      </c>
      <c r="AC13" t="s">
        <v>26</v>
      </c>
      <c r="AD13" t="s">
        <v>26</v>
      </c>
      <c r="AE13">
        <v>6</v>
      </c>
      <c r="AF13">
        <v>6.5</v>
      </c>
      <c r="AG13">
        <v>6.5</v>
      </c>
      <c r="AL13">
        <v>4.5</v>
      </c>
      <c r="AM13">
        <v>5.5</v>
      </c>
      <c r="AQ13">
        <v>5</v>
      </c>
      <c r="AT13">
        <v>5.5</v>
      </c>
      <c r="AU13">
        <v>5.5</v>
      </c>
      <c r="AV13">
        <v>5</v>
      </c>
      <c r="AW13">
        <v>5</v>
      </c>
      <c r="AX13">
        <v>5.5</v>
      </c>
      <c r="AZ13">
        <v>5.5</v>
      </c>
      <c r="BA13">
        <v>5</v>
      </c>
      <c r="BE13">
        <f t="shared" si="0"/>
        <v>30</v>
      </c>
      <c r="BF13" s="18">
        <f t="shared" si="1"/>
        <v>6.1</v>
      </c>
      <c r="BG13">
        <f t="shared" si="2"/>
        <v>1.0859605632008871</v>
      </c>
      <c r="BH13">
        <v>1</v>
      </c>
      <c r="BJ13" t="e">
        <f t="shared" si="3"/>
        <v>#DIV/0!</v>
      </c>
    </row>
    <row r="14" spans="1:62" x14ac:dyDescent="0.3">
      <c r="A14" t="s">
        <v>14</v>
      </c>
      <c r="B14">
        <v>7</v>
      </c>
      <c r="C14" t="s">
        <v>26</v>
      </c>
      <c r="D14">
        <v>7.5</v>
      </c>
      <c r="E14" t="s">
        <v>26</v>
      </c>
      <c r="F14">
        <v>6</v>
      </c>
      <c r="G14">
        <v>7</v>
      </c>
      <c r="H14">
        <v>4.5</v>
      </c>
      <c r="I14">
        <v>5.5</v>
      </c>
      <c r="J14" t="s">
        <v>26</v>
      </c>
      <c r="K14">
        <v>6</v>
      </c>
      <c r="L14">
        <v>6</v>
      </c>
      <c r="M14">
        <v>6</v>
      </c>
      <c r="N14" t="s">
        <v>26</v>
      </c>
      <c r="O14">
        <v>6</v>
      </c>
      <c r="P14">
        <v>5.5</v>
      </c>
      <c r="Q14">
        <v>5.5</v>
      </c>
      <c r="R14">
        <v>6</v>
      </c>
      <c r="S14">
        <v>4.5</v>
      </c>
      <c r="T14">
        <v>7</v>
      </c>
      <c r="U14" t="s">
        <v>26</v>
      </c>
      <c r="V14">
        <v>6</v>
      </c>
      <c r="W14" t="s">
        <v>26</v>
      </c>
      <c r="X14">
        <v>7</v>
      </c>
      <c r="Y14">
        <v>6</v>
      </c>
      <c r="Z14" t="s">
        <v>26</v>
      </c>
      <c r="AA14">
        <v>6</v>
      </c>
      <c r="AB14">
        <v>5.5</v>
      </c>
      <c r="AC14">
        <v>6</v>
      </c>
      <c r="AD14">
        <v>5.5</v>
      </c>
      <c r="AI14">
        <v>5</v>
      </c>
      <c r="AL14">
        <v>5.5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4.5</v>
      </c>
      <c r="AS14">
        <v>5.5</v>
      </c>
      <c r="AT14">
        <v>5.5</v>
      </c>
      <c r="AV14">
        <v>5</v>
      </c>
      <c r="AY14">
        <v>4.5</v>
      </c>
      <c r="AZ14">
        <v>5</v>
      </c>
      <c r="BE14">
        <f t="shared" si="0"/>
        <v>35</v>
      </c>
      <c r="BF14" s="18">
        <f t="shared" si="1"/>
        <v>5.6428571428571432</v>
      </c>
      <c r="BG14">
        <f t="shared" si="2"/>
        <v>0.78188524593774256</v>
      </c>
      <c r="BH14">
        <v>1</v>
      </c>
      <c r="BJ14">
        <f t="shared" si="3"/>
        <v>5</v>
      </c>
    </row>
    <row r="15" spans="1:62" x14ac:dyDescent="0.3">
      <c r="A15" t="s">
        <v>9</v>
      </c>
      <c r="B15">
        <v>7</v>
      </c>
      <c r="C15" t="s">
        <v>26</v>
      </c>
      <c r="D15">
        <v>7</v>
      </c>
      <c r="E15">
        <v>6</v>
      </c>
      <c r="F15">
        <v>7.5</v>
      </c>
      <c r="G15">
        <v>7</v>
      </c>
      <c r="H15">
        <v>7</v>
      </c>
      <c r="I15" t="s">
        <v>26</v>
      </c>
      <c r="J15">
        <v>6</v>
      </c>
      <c r="K15" t="s">
        <v>26</v>
      </c>
      <c r="L15">
        <v>7</v>
      </c>
      <c r="M15">
        <v>7</v>
      </c>
      <c r="N15">
        <v>7.5</v>
      </c>
      <c r="O15">
        <v>6</v>
      </c>
      <c r="P15">
        <v>6</v>
      </c>
      <c r="Q15">
        <v>7</v>
      </c>
      <c r="R15" t="s">
        <v>26</v>
      </c>
      <c r="S15">
        <v>6</v>
      </c>
      <c r="T15">
        <v>7.5</v>
      </c>
      <c r="U15" t="s">
        <v>26</v>
      </c>
      <c r="V15">
        <v>6</v>
      </c>
      <c r="W15">
        <v>7</v>
      </c>
      <c r="X15">
        <v>7</v>
      </c>
      <c r="Y15" t="s">
        <v>26</v>
      </c>
      <c r="Z15">
        <v>7.5</v>
      </c>
      <c r="AA15">
        <v>7</v>
      </c>
      <c r="AB15">
        <v>7</v>
      </c>
      <c r="AC15">
        <v>6</v>
      </c>
      <c r="AD15">
        <v>7</v>
      </c>
      <c r="AE15">
        <v>8</v>
      </c>
      <c r="AF15">
        <v>6.5</v>
      </c>
      <c r="AH15">
        <v>7.5</v>
      </c>
      <c r="AI15">
        <v>5.5</v>
      </c>
      <c r="AJ15">
        <v>5.5</v>
      </c>
      <c r="AK15">
        <v>5.5</v>
      </c>
      <c r="AM15">
        <v>7</v>
      </c>
      <c r="AQ15">
        <v>5</v>
      </c>
      <c r="AR15">
        <v>5.5</v>
      </c>
      <c r="AS15">
        <v>5</v>
      </c>
      <c r="AT15">
        <v>5.5</v>
      </c>
      <c r="AU15">
        <v>5.5</v>
      </c>
      <c r="AV15">
        <v>5.5</v>
      </c>
      <c r="AX15">
        <v>6</v>
      </c>
      <c r="AY15">
        <v>6.5</v>
      </c>
      <c r="AZ15">
        <v>5.5</v>
      </c>
      <c r="BA15">
        <v>5.5</v>
      </c>
      <c r="BE15">
        <f t="shared" si="0"/>
        <v>40</v>
      </c>
      <c r="BF15" s="18">
        <f t="shared" si="1"/>
        <v>6.4249999999999998</v>
      </c>
      <c r="BG15">
        <f t="shared" si="2"/>
        <v>0.81295598644541522</v>
      </c>
      <c r="BH15">
        <v>1</v>
      </c>
      <c r="BJ15">
        <f t="shared" si="3"/>
        <v>5.5</v>
      </c>
    </row>
    <row r="16" spans="1:62" x14ac:dyDescent="0.3">
      <c r="A16" t="s">
        <v>55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>
        <v>6</v>
      </c>
      <c r="P16" t="s">
        <v>26</v>
      </c>
      <c r="Q16">
        <v>4.5</v>
      </c>
      <c r="R16" t="s">
        <v>26</v>
      </c>
      <c r="S16" t="s">
        <v>26</v>
      </c>
      <c r="T16">
        <v>7</v>
      </c>
      <c r="U16">
        <v>7</v>
      </c>
      <c r="V16">
        <v>6</v>
      </c>
      <c r="W16">
        <v>6</v>
      </c>
      <c r="X16">
        <v>6</v>
      </c>
      <c r="Y16">
        <v>7.5</v>
      </c>
      <c r="Z16">
        <v>6</v>
      </c>
      <c r="AA16">
        <v>6</v>
      </c>
      <c r="AB16" t="s">
        <v>26</v>
      </c>
      <c r="AC16">
        <v>6</v>
      </c>
      <c r="AD16">
        <v>7</v>
      </c>
      <c r="AF16">
        <v>7</v>
      </c>
      <c r="AG16">
        <v>7</v>
      </c>
      <c r="AQ16">
        <v>7</v>
      </c>
      <c r="AR16">
        <v>6.5</v>
      </c>
      <c r="AS16">
        <v>5</v>
      </c>
      <c r="AT16">
        <v>5</v>
      </c>
      <c r="AU16">
        <v>5</v>
      </c>
      <c r="AV16">
        <v>5</v>
      </c>
      <c r="AW16">
        <v>5</v>
      </c>
      <c r="AZ16">
        <v>5.5</v>
      </c>
      <c r="BE16">
        <f t="shared" si="0"/>
        <v>22</v>
      </c>
      <c r="BF16" s="18">
        <f t="shared" si="1"/>
        <v>6.0454545454545459</v>
      </c>
      <c r="BG16">
        <f t="shared" si="2"/>
        <v>0.87163080472196586</v>
      </c>
      <c r="BH16">
        <v>1</v>
      </c>
      <c r="BJ16" t="e">
        <f>AVERAGE(AI16:AK16)</f>
        <v>#DIV/0!</v>
      </c>
    </row>
    <row r="17" spans="1:62" x14ac:dyDescent="0.3">
      <c r="A17" t="s">
        <v>66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>
        <v>6</v>
      </c>
      <c r="W17">
        <v>6</v>
      </c>
      <c r="X17" t="s">
        <v>26</v>
      </c>
      <c r="Y17">
        <v>6</v>
      </c>
      <c r="Z17" t="s">
        <v>26</v>
      </c>
      <c r="AA17" t="s">
        <v>26</v>
      </c>
      <c r="AB17">
        <v>7</v>
      </c>
      <c r="AC17">
        <v>6</v>
      </c>
      <c r="AD17" t="s">
        <v>26</v>
      </c>
      <c r="AE17">
        <v>6</v>
      </c>
      <c r="AF17">
        <v>5</v>
      </c>
      <c r="AM17">
        <v>4.5</v>
      </c>
      <c r="AP17">
        <v>5</v>
      </c>
      <c r="AQ17">
        <v>4.5</v>
      </c>
      <c r="AR17">
        <v>5</v>
      </c>
      <c r="AS17">
        <v>4.5</v>
      </c>
      <c r="AT17">
        <v>4.5</v>
      </c>
      <c r="AU17">
        <v>4</v>
      </c>
      <c r="AV17">
        <v>5</v>
      </c>
      <c r="AW17">
        <v>4.5</v>
      </c>
      <c r="AX17">
        <v>5</v>
      </c>
      <c r="AY17">
        <v>5</v>
      </c>
      <c r="AZ17">
        <v>5</v>
      </c>
      <c r="BA17">
        <v>4.5</v>
      </c>
      <c r="BE17">
        <f t="shared" si="0"/>
        <v>20</v>
      </c>
      <c r="BF17" s="18">
        <f t="shared" si="1"/>
        <v>5.15</v>
      </c>
      <c r="BG17">
        <f t="shared" si="2"/>
        <v>0.76261323576792095</v>
      </c>
      <c r="BH17">
        <v>1</v>
      </c>
      <c r="BJ17" t="e">
        <f t="shared" si="3"/>
        <v>#DIV/0!</v>
      </c>
    </row>
    <row r="18" spans="1:62" x14ac:dyDescent="0.3">
      <c r="A18" t="s">
        <v>4</v>
      </c>
      <c r="B18">
        <v>4.5</v>
      </c>
      <c r="C18" t="s">
        <v>26</v>
      </c>
      <c r="D18">
        <v>6</v>
      </c>
      <c r="E18">
        <v>5.5</v>
      </c>
      <c r="F18">
        <v>6</v>
      </c>
      <c r="G18" t="s">
        <v>26</v>
      </c>
      <c r="H18">
        <v>7</v>
      </c>
      <c r="I18">
        <v>5.5</v>
      </c>
      <c r="J18">
        <v>6</v>
      </c>
      <c r="K18">
        <v>5.5</v>
      </c>
      <c r="L18">
        <v>7</v>
      </c>
      <c r="M18">
        <v>6</v>
      </c>
      <c r="N18">
        <v>7</v>
      </c>
      <c r="O18">
        <v>5.5</v>
      </c>
      <c r="P18">
        <v>5.5</v>
      </c>
      <c r="Q18">
        <v>7</v>
      </c>
      <c r="R18">
        <v>6</v>
      </c>
      <c r="S18">
        <v>6</v>
      </c>
      <c r="T18">
        <v>7</v>
      </c>
      <c r="U18">
        <v>6</v>
      </c>
      <c r="V18">
        <v>5.5</v>
      </c>
      <c r="W18">
        <v>5.5</v>
      </c>
      <c r="X18">
        <v>6</v>
      </c>
      <c r="Y18">
        <v>5.5</v>
      </c>
      <c r="Z18" t="s">
        <v>26</v>
      </c>
      <c r="AA18">
        <v>7</v>
      </c>
      <c r="AB18">
        <v>6</v>
      </c>
      <c r="AC18">
        <v>6</v>
      </c>
      <c r="AD18">
        <v>6</v>
      </c>
      <c r="AE18">
        <v>6.5</v>
      </c>
      <c r="AF18">
        <v>6</v>
      </c>
      <c r="AG18">
        <v>6</v>
      </c>
      <c r="AH18">
        <v>5</v>
      </c>
      <c r="AI18">
        <v>6</v>
      </c>
      <c r="AL18">
        <v>3</v>
      </c>
      <c r="AM18">
        <v>4</v>
      </c>
      <c r="AN18">
        <v>5.5</v>
      </c>
      <c r="AO18">
        <v>5</v>
      </c>
      <c r="AP18">
        <v>4.5</v>
      </c>
      <c r="AV18">
        <v>4</v>
      </c>
      <c r="AW18">
        <v>4.5</v>
      </c>
      <c r="AX18">
        <v>4.5</v>
      </c>
      <c r="AY18">
        <v>5</v>
      </c>
      <c r="AZ18">
        <v>4</v>
      </c>
      <c r="BA18">
        <v>5</v>
      </c>
      <c r="BE18">
        <f t="shared" si="0"/>
        <v>42</v>
      </c>
      <c r="BF18" s="18">
        <f t="shared" si="1"/>
        <v>5.5952380952380949</v>
      </c>
      <c r="BG18">
        <f t="shared" si="2"/>
        <v>0.93207148813873897</v>
      </c>
      <c r="BH18">
        <v>1</v>
      </c>
      <c r="BJ18">
        <f t="shared" si="3"/>
        <v>6</v>
      </c>
    </row>
    <row r="19" spans="1:62" x14ac:dyDescent="0.3">
      <c r="A19" t="s">
        <v>23</v>
      </c>
      <c r="B19">
        <v>8.5</v>
      </c>
      <c r="C19" t="s">
        <v>26</v>
      </c>
      <c r="D19" t="s">
        <v>26</v>
      </c>
      <c r="E19">
        <v>7</v>
      </c>
      <c r="F19">
        <v>7</v>
      </c>
      <c r="G19" t="s">
        <v>26</v>
      </c>
      <c r="H19">
        <v>10</v>
      </c>
      <c r="I19">
        <v>7</v>
      </c>
      <c r="J19" t="s">
        <v>26</v>
      </c>
      <c r="K19">
        <v>6</v>
      </c>
      <c r="L19">
        <v>7</v>
      </c>
      <c r="M19">
        <v>6</v>
      </c>
      <c r="N19">
        <v>6</v>
      </c>
      <c r="O19">
        <v>6</v>
      </c>
      <c r="P19">
        <v>7</v>
      </c>
      <c r="Q19">
        <v>5.5</v>
      </c>
      <c r="R19">
        <v>7.5</v>
      </c>
      <c r="S19">
        <v>7</v>
      </c>
      <c r="T19">
        <v>7</v>
      </c>
      <c r="U19">
        <v>6</v>
      </c>
      <c r="V19">
        <v>7</v>
      </c>
      <c r="W19">
        <v>7</v>
      </c>
      <c r="X19">
        <v>7</v>
      </c>
      <c r="Y19" t="s">
        <v>26</v>
      </c>
      <c r="Z19">
        <v>6</v>
      </c>
      <c r="AA19">
        <v>6</v>
      </c>
      <c r="AB19" t="s">
        <v>26</v>
      </c>
      <c r="AC19">
        <v>6</v>
      </c>
      <c r="AD19" t="s">
        <v>26</v>
      </c>
      <c r="AF19">
        <v>7</v>
      </c>
      <c r="AG19">
        <v>5.5</v>
      </c>
      <c r="AH19">
        <v>5.5</v>
      </c>
      <c r="AI19">
        <v>5.5</v>
      </c>
      <c r="AJ19">
        <v>5.5</v>
      </c>
      <c r="AK19">
        <v>6.5</v>
      </c>
      <c r="AL19">
        <v>4.5</v>
      </c>
      <c r="AV19">
        <v>4.5</v>
      </c>
      <c r="AW19">
        <v>4.5</v>
      </c>
      <c r="AX19">
        <v>5</v>
      </c>
      <c r="AY19">
        <v>5.5</v>
      </c>
      <c r="AZ19">
        <v>5.5</v>
      </c>
      <c r="BA19">
        <v>5</v>
      </c>
      <c r="BE19">
        <f t="shared" si="0"/>
        <v>35</v>
      </c>
      <c r="BF19" s="18">
        <f t="shared" si="1"/>
        <v>6.2714285714285714</v>
      </c>
      <c r="BG19">
        <f t="shared" si="2"/>
        <v>1.1333374526206239</v>
      </c>
      <c r="BH19">
        <v>1</v>
      </c>
      <c r="BJ19">
        <f t="shared" si="3"/>
        <v>5.833333333333333</v>
      </c>
    </row>
    <row r="20" spans="1:62" x14ac:dyDescent="0.3">
      <c r="A20" t="s">
        <v>340</v>
      </c>
      <c r="AJ20">
        <v>5</v>
      </c>
      <c r="AN20">
        <v>5.5</v>
      </c>
      <c r="AO20">
        <v>4.5</v>
      </c>
      <c r="AP20">
        <v>5</v>
      </c>
      <c r="AQ20">
        <v>5.5</v>
      </c>
      <c r="AR20">
        <v>5</v>
      </c>
      <c r="AS20">
        <v>5</v>
      </c>
      <c r="BE20">
        <f t="shared" si="0"/>
        <v>7</v>
      </c>
      <c r="BF20" s="18">
        <f t="shared" si="1"/>
        <v>5.0714285714285712</v>
      </c>
      <c r="BG20">
        <f t="shared" si="2"/>
        <v>0.34503277967117707</v>
      </c>
      <c r="BH20">
        <v>0</v>
      </c>
      <c r="BJ20">
        <f t="shared" si="3"/>
        <v>5</v>
      </c>
    </row>
    <row r="21" spans="1:62" x14ac:dyDescent="0.3">
      <c r="A21" t="s">
        <v>346</v>
      </c>
      <c r="AN21">
        <v>5.5</v>
      </c>
      <c r="AO21">
        <v>5</v>
      </c>
      <c r="AQ21">
        <v>6</v>
      </c>
      <c r="AS21">
        <v>5</v>
      </c>
      <c r="AT21">
        <v>5</v>
      </c>
      <c r="AU21">
        <v>6</v>
      </c>
      <c r="AW21">
        <v>5</v>
      </c>
      <c r="AX21">
        <v>4.5</v>
      </c>
      <c r="AY21">
        <v>6</v>
      </c>
      <c r="AZ21">
        <v>5.5</v>
      </c>
      <c r="BA21">
        <v>5</v>
      </c>
      <c r="BE21">
        <f t="shared" si="0"/>
        <v>11</v>
      </c>
      <c r="BF21" s="18">
        <f t="shared" si="1"/>
        <v>5.3181818181818183</v>
      </c>
      <c r="BG21">
        <f t="shared" si="2"/>
        <v>0.51345531805247047</v>
      </c>
      <c r="BH21">
        <v>0</v>
      </c>
      <c r="BJ21" t="e">
        <f t="shared" si="3"/>
        <v>#DIV/0!</v>
      </c>
    </row>
    <row r="22" spans="1:62" x14ac:dyDescent="0.3">
      <c r="A22" t="s">
        <v>82</v>
      </c>
      <c r="B22">
        <v>9</v>
      </c>
      <c r="C22" t="s">
        <v>26</v>
      </c>
      <c r="D22">
        <v>7.5</v>
      </c>
      <c r="E22">
        <v>7</v>
      </c>
      <c r="F22">
        <v>6</v>
      </c>
      <c r="G22">
        <v>7</v>
      </c>
      <c r="H22">
        <v>6</v>
      </c>
      <c r="I22">
        <v>7</v>
      </c>
      <c r="J22">
        <v>7</v>
      </c>
      <c r="K22">
        <v>7</v>
      </c>
      <c r="L22">
        <v>6</v>
      </c>
      <c r="M22">
        <v>6</v>
      </c>
      <c r="N22">
        <v>7</v>
      </c>
      <c r="O22">
        <v>7</v>
      </c>
      <c r="P22">
        <v>7</v>
      </c>
      <c r="Q22">
        <v>7</v>
      </c>
      <c r="R22">
        <v>7.5</v>
      </c>
      <c r="S22">
        <v>7</v>
      </c>
      <c r="T22">
        <v>7.5</v>
      </c>
      <c r="U22">
        <v>7</v>
      </c>
      <c r="V22">
        <v>7</v>
      </c>
      <c r="W22">
        <v>7</v>
      </c>
      <c r="X22">
        <v>6</v>
      </c>
      <c r="Y22">
        <v>6</v>
      </c>
      <c r="Z22">
        <v>6</v>
      </c>
      <c r="AA22">
        <v>7</v>
      </c>
      <c r="AB22">
        <v>7</v>
      </c>
      <c r="AC22">
        <v>7</v>
      </c>
      <c r="AD22" t="s">
        <v>26</v>
      </c>
      <c r="AE22">
        <v>7</v>
      </c>
      <c r="AF22">
        <v>6</v>
      </c>
      <c r="AG22">
        <v>6</v>
      </c>
      <c r="AH22">
        <v>5</v>
      </c>
      <c r="AI22">
        <v>6.5</v>
      </c>
      <c r="AJ22">
        <v>5.5</v>
      </c>
      <c r="AK22">
        <v>6.5</v>
      </c>
      <c r="AL22">
        <v>5.5</v>
      </c>
      <c r="AN22">
        <v>6.5</v>
      </c>
      <c r="AO22">
        <v>5.5</v>
      </c>
      <c r="AP22">
        <v>6</v>
      </c>
      <c r="AV22">
        <v>5</v>
      </c>
      <c r="AY22">
        <v>6</v>
      </c>
      <c r="BA22">
        <v>5</v>
      </c>
      <c r="BE22">
        <f t="shared" si="0"/>
        <v>41</v>
      </c>
      <c r="BF22" s="18">
        <f t="shared" si="1"/>
        <v>6.524390243902439</v>
      </c>
      <c r="BG22">
        <f t="shared" si="2"/>
        <v>0.80584753142417676</v>
      </c>
      <c r="BH22">
        <v>0</v>
      </c>
      <c r="BJ22">
        <f t="shared" si="3"/>
        <v>6.166666666666667</v>
      </c>
    </row>
    <row r="23" spans="1:62" x14ac:dyDescent="0.3">
      <c r="A23" t="s">
        <v>2</v>
      </c>
      <c r="B23">
        <v>7</v>
      </c>
      <c r="C23" t="s">
        <v>26</v>
      </c>
      <c r="D23">
        <v>4.5</v>
      </c>
      <c r="E23">
        <v>4.5</v>
      </c>
      <c r="F23">
        <v>5.5</v>
      </c>
      <c r="G23">
        <v>5.5</v>
      </c>
      <c r="H23">
        <v>7</v>
      </c>
      <c r="I23" t="s">
        <v>26</v>
      </c>
      <c r="J23">
        <v>6</v>
      </c>
      <c r="K23">
        <v>6</v>
      </c>
      <c r="L23">
        <v>5.5</v>
      </c>
      <c r="M23">
        <v>6</v>
      </c>
      <c r="N23" t="s">
        <v>26</v>
      </c>
      <c r="O23">
        <v>5.5</v>
      </c>
      <c r="P23">
        <v>6</v>
      </c>
      <c r="Q23">
        <v>4.5</v>
      </c>
      <c r="R23">
        <v>6</v>
      </c>
      <c r="S23">
        <v>7</v>
      </c>
      <c r="T23">
        <v>5.5</v>
      </c>
      <c r="U23">
        <v>5.5</v>
      </c>
      <c r="V23">
        <v>5.5</v>
      </c>
      <c r="W23">
        <v>5.5</v>
      </c>
      <c r="X23">
        <v>6</v>
      </c>
      <c r="Y23">
        <v>5.5</v>
      </c>
      <c r="Z23" t="s">
        <v>26</v>
      </c>
      <c r="AA23">
        <v>7</v>
      </c>
      <c r="AB23">
        <v>6</v>
      </c>
      <c r="AC23">
        <v>6</v>
      </c>
      <c r="AD23" t="s">
        <v>26</v>
      </c>
      <c r="AE23">
        <v>7</v>
      </c>
      <c r="AH23">
        <v>6.5</v>
      </c>
      <c r="AI23">
        <v>4.5</v>
      </c>
      <c r="AK23">
        <v>5</v>
      </c>
      <c r="AL23">
        <v>5</v>
      </c>
      <c r="AM23">
        <v>5.5</v>
      </c>
      <c r="AN23">
        <v>4</v>
      </c>
      <c r="AT23">
        <v>4.5</v>
      </c>
      <c r="AZ23">
        <v>4.5</v>
      </c>
      <c r="BE23">
        <f t="shared" si="0"/>
        <v>33</v>
      </c>
      <c r="BF23" s="18">
        <f t="shared" si="1"/>
        <v>5.6212121212121211</v>
      </c>
      <c r="BG23">
        <f t="shared" si="2"/>
        <v>0.83880777586314992</v>
      </c>
      <c r="BH23">
        <v>0</v>
      </c>
      <c r="BJ23">
        <f t="shared" si="3"/>
        <v>4.75</v>
      </c>
    </row>
    <row r="24" spans="1:62" x14ac:dyDescent="0.3">
      <c r="A24" t="s">
        <v>44</v>
      </c>
      <c r="B24" t="s">
        <v>26</v>
      </c>
      <c r="C24" t="s">
        <v>26</v>
      </c>
      <c r="D24" t="s">
        <v>26</v>
      </c>
      <c r="E24" t="s">
        <v>26</v>
      </c>
      <c r="F24">
        <v>5.5</v>
      </c>
      <c r="G24">
        <v>4.5</v>
      </c>
      <c r="H24">
        <v>6</v>
      </c>
      <c r="I24" t="s">
        <v>26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>
        <v>6</v>
      </c>
      <c r="R24" t="s">
        <v>26</v>
      </c>
      <c r="S24">
        <v>6</v>
      </c>
      <c r="T24">
        <v>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G24">
        <v>6.5</v>
      </c>
      <c r="AI24">
        <v>4</v>
      </c>
      <c r="AJ24">
        <v>3.5</v>
      </c>
      <c r="AK24">
        <v>3</v>
      </c>
      <c r="AL24">
        <v>5</v>
      </c>
      <c r="AN24">
        <v>5</v>
      </c>
      <c r="AO24">
        <v>5</v>
      </c>
      <c r="AW24">
        <v>4.5</v>
      </c>
      <c r="AX24">
        <v>4.5</v>
      </c>
      <c r="AY24">
        <v>4.5</v>
      </c>
      <c r="AZ24">
        <v>4.5</v>
      </c>
      <c r="BE24">
        <f t="shared" si="0"/>
        <v>17</v>
      </c>
      <c r="BF24" s="18">
        <f t="shared" si="1"/>
        <v>4.9411764705882355</v>
      </c>
      <c r="BG24">
        <f t="shared" si="2"/>
        <v>0.96634545034980346</v>
      </c>
      <c r="BH24">
        <v>0</v>
      </c>
      <c r="BJ24">
        <f t="shared" si="3"/>
        <v>3.5</v>
      </c>
    </row>
    <row r="25" spans="1:62" x14ac:dyDescent="0.3">
      <c r="A25" t="s">
        <v>46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>
        <v>6</v>
      </c>
      <c r="I25">
        <v>5.5</v>
      </c>
      <c r="J25">
        <v>5.5</v>
      </c>
      <c r="K25">
        <v>4</v>
      </c>
      <c r="L25" t="s">
        <v>26</v>
      </c>
      <c r="M25">
        <v>4</v>
      </c>
      <c r="N25">
        <v>4.5</v>
      </c>
      <c r="O25">
        <v>7.5</v>
      </c>
      <c r="P25">
        <v>7</v>
      </c>
      <c r="Q25">
        <v>4.5</v>
      </c>
      <c r="R25" t="s">
        <v>26</v>
      </c>
      <c r="S25" t="s">
        <v>26</v>
      </c>
      <c r="T25" t="s">
        <v>26</v>
      </c>
      <c r="U25">
        <v>5.5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H25">
        <v>5</v>
      </c>
      <c r="AI25">
        <v>5.5</v>
      </c>
      <c r="AJ25">
        <v>3.5</v>
      </c>
      <c r="BE25">
        <f t="shared" si="0"/>
        <v>13</v>
      </c>
      <c r="BF25" s="18">
        <f t="shared" si="1"/>
        <v>5.2307692307692308</v>
      </c>
      <c r="BG25">
        <f t="shared" si="2"/>
        <v>1.1657505560686472</v>
      </c>
      <c r="BH25">
        <v>0</v>
      </c>
      <c r="BJ25">
        <f t="shared" si="3"/>
        <v>4.5</v>
      </c>
    </row>
    <row r="26" spans="1:62" x14ac:dyDescent="0.3">
      <c r="A26" t="s">
        <v>15</v>
      </c>
      <c r="B26">
        <v>7</v>
      </c>
      <c r="C26">
        <v>5.5</v>
      </c>
      <c r="D26" t="s">
        <v>26</v>
      </c>
      <c r="E26" t="s">
        <v>26</v>
      </c>
      <c r="F26" t="s">
        <v>26</v>
      </c>
      <c r="G26">
        <v>6</v>
      </c>
      <c r="H26">
        <v>4.5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>
        <v>6</v>
      </c>
      <c r="Q26">
        <v>5.5</v>
      </c>
      <c r="R26">
        <v>7</v>
      </c>
      <c r="S26">
        <v>6</v>
      </c>
      <c r="T26">
        <v>6</v>
      </c>
      <c r="U26">
        <v>7</v>
      </c>
      <c r="V26">
        <v>5.5</v>
      </c>
      <c r="W26">
        <v>6</v>
      </c>
      <c r="X26">
        <v>5.5</v>
      </c>
      <c r="Y26">
        <v>7</v>
      </c>
      <c r="Z26" t="s">
        <v>26</v>
      </c>
      <c r="AA26">
        <v>7</v>
      </c>
      <c r="AB26">
        <v>6</v>
      </c>
      <c r="AC26" t="s">
        <v>26</v>
      </c>
      <c r="AD26">
        <v>6</v>
      </c>
      <c r="BE26">
        <f t="shared" si="0"/>
        <v>17</v>
      </c>
      <c r="BF26" s="18">
        <f t="shared" si="1"/>
        <v>6.0882352941176467</v>
      </c>
      <c r="BG26">
        <f t="shared" si="2"/>
        <v>0.71228711990072591</v>
      </c>
      <c r="BH26">
        <v>0</v>
      </c>
      <c r="BJ26" t="e">
        <f t="shared" si="3"/>
        <v>#DIV/0!</v>
      </c>
    </row>
    <row r="27" spans="1:62" x14ac:dyDescent="0.3">
      <c r="A27" t="s">
        <v>3</v>
      </c>
      <c r="B27">
        <v>7.5</v>
      </c>
      <c r="C27">
        <v>6</v>
      </c>
      <c r="D27">
        <v>7.5</v>
      </c>
      <c r="E27">
        <v>4</v>
      </c>
      <c r="F27">
        <v>6</v>
      </c>
      <c r="G27">
        <v>5.5</v>
      </c>
      <c r="H27">
        <v>4.5</v>
      </c>
      <c r="I27">
        <v>5.5</v>
      </c>
      <c r="J27">
        <v>5.5</v>
      </c>
      <c r="K27" t="s">
        <v>26</v>
      </c>
      <c r="L27" t="s">
        <v>26</v>
      </c>
      <c r="M27" t="s">
        <v>26</v>
      </c>
      <c r="N27" t="s">
        <v>26</v>
      </c>
      <c r="O27">
        <v>7</v>
      </c>
      <c r="P27">
        <v>6</v>
      </c>
      <c r="Q27">
        <v>6</v>
      </c>
      <c r="R27">
        <v>7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>
        <v>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>
        <v>6.5</v>
      </c>
      <c r="AI27">
        <v>5</v>
      </c>
      <c r="AL27">
        <v>5.5</v>
      </c>
      <c r="AU27">
        <v>5</v>
      </c>
      <c r="BA27">
        <v>5</v>
      </c>
      <c r="BE27">
        <f t="shared" si="0"/>
        <v>19</v>
      </c>
      <c r="BF27" s="18">
        <f t="shared" si="1"/>
        <v>5.8421052631578947</v>
      </c>
      <c r="BG27">
        <f t="shared" si="2"/>
        <v>0.95819030206465661</v>
      </c>
      <c r="BH27">
        <v>0</v>
      </c>
      <c r="BJ27">
        <f t="shared" si="3"/>
        <v>5</v>
      </c>
    </row>
    <row r="28" spans="1:62" x14ac:dyDescent="0.3">
      <c r="A28" t="s">
        <v>7</v>
      </c>
      <c r="B28">
        <v>6</v>
      </c>
      <c r="C28">
        <v>1.5</v>
      </c>
      <c r="D28">
        <v>4.5</v>
      </c>
      <c r="E28">
        <v>4</v>
      </c>
      <c r="F28">
        <v>7.5</v>
      </c>
      <c r="G28">
        <v>5.5</v>
      </c>
      <c r="H28">
        <v>6</v>
      </c>
      <c r="I28">
        <v>4.5</v>
      </c>
      <c r="J28">
        <v>3</v>
      </c>
      <c r="K28">
        <v>5.5</v>
      </c>
      <c r="L28">
        <v>2.5</v>
      </c>
      <c r="M28">
        <v>1.5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>
        <v>6</v>
      </c>
      <c r="BE28">
        <f t="shared" si="0"/>
        <v>13</v>
      </c>
      <c r="BF28" s="18">
        <f t="shared" si="1"/>
        <v>4.4615384615384617</v>
      </c>
      <c r="BG28">
        <f t="shared" si="2"/>
        <v>1.875961292039569</v>
      </c>
      <c r="BH28">
        <v>0</v>
      </c>
      <c r="BJ28" t="e">
        <f t="shared" si="3"/>
        <v>#DIV/0!</v>
      </c>
    </row>
    <row r="29" spans="1:62" x14ac:dyDescent="0.3">
      <c r="A29" t="s">
        <v>12</v>
      </c>
      <c r="B29">
        <v>8.5</v>
      </c>
      <c r="C29" t="s">
        <v>26</v>
      </c>
      <c r="D29">
        <v>7.5</v>
      </c>
      <c r="E29">
        <v>7.5</v>
      </c>
      <c r="F29" t="s">
        <v>26</v>
      </c>
      <c r="G29" t="s">
        <v>26</v>
      </c>
      <c r="H29">
        <v>6</v>
      </c>
      <c r="I29">
        <v>7.5</v>
      </c>
      <c r="J29" t="s">
        <v>26</v>
      </c>
      <c r="K29">
        <v>6</v>
      </c>
      <c r="L29">
        <v>7.5</v>
      </c>
      <c r="M29">
        <v>7</v>
      </c>
      <c r="N29">
        <v>6</v>
      </c>
      <c r="O29" t="s">
        <v>26</v>
      </c>
      <c r="P29" t="s">
        <v>26</v>
      </c>
      <c r="Q29" t="s">
        <v>26</v>
      </c>
      <c r="R29">
        <v>9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G29">
        <v>6.5</v>
      </c>
      <c r="AN29">
        <v>6</v>
      </c>
      <c r="BE29">
        <f t="shared" si="0"/>
        <v>12</v>
      </c>
      <c r="BF29" s="18">
        <f t="shared" si="1"/>
        <v>7.083333333333333</v>
      </c>
      <c r="BG29">
        <f t="shared" si="2"/>
        <v>1.0187633620614673</v>
      </c>
      <c r="BH29">
        <v>0</v>
      </c>
      <c r="BJ29" t="e">
        <f t="shared" si="3"/>
        <v>#DIV/0!</v>
      </c>
    </row>
    <row r="30" spans="1:62" x14ac:dyDescent="0.3">
      <c r="A30" t="s">
        <v>45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>
        <v>7.5</v>
      </c>
      <c r="H30">
        <v>7.5</v>
      </c>
      <c r="I30" t="s">
        <v>26</v>
      </c>
      <c r="J30">
        <v>8.5</v>
      </c>
      <c r="K30">
        <v>8.5</v>
      </c>
      <c r="L30">
        <v>7.5</v>
      </c>
      <c r="M30">
        <v>7.5</v>
      </c>
      <c r="N30">
        <v>7.5</v>
      </c>
      <c r="O30">
        <v>9</v>
      </c>
      <c r="P30">
        <v>8.5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BE30">
        <f t="shared" si="0"/>
        <v>9</v>
      </c>
      <c r="BF30" s="18">
        <f t="shared" si="1"/>
        <v>8</v>
      </c>
      <c r="BG30">
        <f t="shared" si="2"/>
        <v>0.61237243569579447</v>
      </c>
      <c r="BH30">
        <v>0</v>
      </c>
      <c r="BJ30" t="e">
        <f t="shared" si="3"/>
        <v>#DIV/0!</v>
      </c>
    </row>
    <row r="31" spans="1:62" x14ac:dyDescent="0.3">
      <c r="A31" t="s">
        <v>17</v>
      </c>
      <c r="B31" t="s">
        <v>26</v>
      </c>
      <c r="C31">
        <v>5.5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4.5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>
        <v>5.5</v>
      </c>
      <c r="Z31">
        <v>5.5</v>
      </c>
      <c r="AA31" t="s">
        <v>26</v>
      </c>
      <c r="AB31">
        <v>5.5</v>
      </c>
      <c r="AC31">
        <v>5.5</v>
      </c>
      <c r="AD31">
        <v>4</v>
      </c>
      <c r="AH31">
        <v>4</v>
      </c>
      <c r="BE31">
        <f t="shared" si="0"/>
        <v>8</v>
      </c>
      <c r="BF31" s="18">
        <f t="shared" si="1"/>
        <v>5</v>
      </c>
      <c r="BG31">
        <f t="shared" si="2"/>
        <v>0.70710678118654757</v>
      </c>
      <c r="BH31">
        <v>0</v>
      </c>
      <c r="BJ31" t="e">
        <f t="shared" si="3"/>
        <v>#DIV/0!</v>
      </c>
    </row>
    <row r="32" spans="1:62" x14ac:dyDescent="0.3">
      <c r="A32" t="s">
        <v>22</v>
      </c>
      <c r="B32" t="s">
        <v>26</v>
      </c>
      <c r="C32" t="s">
        <v>26</v>
      </c>
      <c r="D32">
        <v>7</v>
      </c>
      <c r="E32">
        <v>7</v>
      </c>
      <c r="F32">
        <v>5.5</v>
      </c>
      <c r="G32" t="s">
        <v>26</v>
      </c>
      <c r="H32" t="s">
        <v>26</v>
      </c>
      <c r="I32" t="s">
        <v>26</v>
      </c>
      <c r="J32" t="s">
        <v>26</v>
      </c>
      <c r="K32">
        <v>7</v>
      </c>
      <c r="L32">
        <v>7</v>
      </c>
      <c r="M32" t="s">
        <v>26</v>
      </c>
      <c r="N32">
        <v>7.5</v>
      </c>
      <c r="O32" t="s">
        <v>26</v>
      </c>
      <c r="P32" t="s">
        <v>26</v>
      </c>
      <c r="Q32" t="s">
        <v>26</v>
      </c>
      <c r="R32" t="s">
        <v>26</v>
      </c>
      <c r="S32">
        <v>7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R32">
        <v>5.5</v>
      </c>
      <c r="AU32">
        <v>5.5</v>
      </c>
      <c r="AW32">
        <v>4.5</v>
      </c>
      <c r="BE32">
        <f t="shared" si="0"/>
        <v>10</v>
      </c>
      <c r="BF32" s="18">
        <f t="shared" si="1"/>
        <v>6.35</v>
      </c>
      <c r="BG32">
        <f t="shared" si="2"/>
        <v>1.0013879257199856</v>
      </c>
      <c r="BH32">
        <v>0</v>
      </c>
      <c r="BJ32" t="e">
        <f t="shared" si="3"/>
        <v>#DIV/0!</v>
      </c>
    </row>
    <row r="33" spans="1:62" x14ac:dyDescent="0.3">
      <c r="A33" t="s">
        <v>48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>
        <v>7</v>
      </c>
      <c r="J33" t="s">
        <v>26</v>
      </c>
      <c r="K33">
        <v>7</v>
      </c>
      <c r="L33">
        <v>7.5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>
        <v>7</v>
      </c>
      <c r="S33" t="s">
        <v>26</v>
      </c>
      <c r="T33" t="s">
        <v>26</v>
      </c>
      <c r="U33">
        <v>7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>
        <v>6</v>
      </c>
      <c r="AS33">
        <v>5</v>
      </c>
      <c r="AT33">
        <v>5</v>
      </c>
      <c r="AX33">
        <v>6</v>
      </c>
      <c r="AY33">
        <v>4.5</v>
      </c>
      <c r="BE33">
        <f t="shared" si="0"/>
        <v>10</v>
      </c>
      <c r="BF33" s="18">
        <f t="shared" si="1"/>
        <v>6.2</v>
      </c>
      <c r="BG33">
        <f t="shared" si="2"/>
        <v>1.0593499054713813</v>
      </c>
      <c r="BH33">
        <v>0</v>
      </c>
      <c r="BJ33" t="e">
        <f t="shared" si="3"/>
        <v>#DIV/0!</v>
      </c>
    </row>
    <row r="34" spans="1:62" x14ac:dyDescent="0.3">
      <c r="A34" t="s">
        <v>68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>
        <v>6</v>
      </c>
      <c r="Y34" t="s">
        <v>26</v>
      </c>
      <c r="Z34">
        <v>5.5</v>
      </c>
      <c r="AA34">
        <v>4</v>
      </c>
      <c r="AB34">
        <v>3</v>
      </c>
      <c r="AC34" t="s">
        <v>26</v>
      </c>
      <c r="AD34" t="s">
        <v>26</v>
      </c>
      <c r="AG34">
        <v>6</v>
      </c>
      <c r="AH34">
        <v>5</v>
      </c>
      <c r="AJ34">
        <v>4.5</v>
      </c>
      <c r="AK34">
        <v>5</v>
      </c>
      <c r="AO34">
        <v>4</v>
      </c>
      <c r="AP34">
        <v>5.5</v>
      </c>
      <c r="AR34">
        <v>3.5</v>
      </c>
      <c r="AW34">
        <v>3.5</v>
      </c>
      <c r="BA34">
        <v>3</v>
      </c>
      <c r="BE34">
        <f t="shared" ref="BE34:BE65" si="4">COUNT(B34:BD34)</f>
        <v>13</v>
      </c>
      <c r="BF34" s="18">
        <f t="shared" ref="BF34:BF66" si="5">AVERAGE(B34:BD34)</f>
        <v>4.5</v>
      </c>
      <c r="BG34">
        <f t="shared" ref="BG34:BG66" si="6">IF(BE34&gt;1,_xlfn.STDEV.S(B34:BD34),"")</f>
        <v>1.0801234497346435</v>
      </c>
      <c r="BH34">
        <v>0</v>
      </c>
      <c r="BJ34">
        <f t="shared" si="3"/>
        <v>4.75</v>
      </c>
    </row>
    <row r="35" spans="1:62" x14ac:dyDescent="0.3">
      <c r="A35" t="s">
        <v>24</v>
      </c>
      <c r="B35" t="s">
        <v>26</v>
      </c>
      <c r="C35" t="s">
        <v>26</v>
      </c>
      <c r="D35" t="s">
        <v>26</v>
      </c>
      <c r="E35">
        <v>7.5</v>
      </c>
      <c r="F35" t="s">
        <v>26</v>
      </c>
      <c r="G35" t="s">
        <v>26</v>
      </c>
      <c r="H35" t="s">
        <v>26</v>
      </c>
      <c r="I35" t="s">
        <v>26</v>
      </c>
      <c r="J35">
        <v>8.5</v>
      </c>
      <c r="K35" t="s">
        <v>26</v>
      </c>
      <c r="L35">
        <v>7.5</v>
      </c>
      <c r="M35" t="s">
        <v>26</v>
      </c>
      <c r="N35">
        <v>7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BE35">
        <f t="shared" si="4"/>
        <v>4</v>
      </c>
      <c r="BF35" s="18">
        <f t="shared" si="5"/>
        <v>7.625</v>
      </c>
      <c r="BG35">
        <f t="shared" si="6"/>
        <v>0.62915286960589578</v>
      </c>
      <c r="BH35">
        <v>0</v>
      </c>
      <c r="BJ35" t="e">
        <f t="shared" si="3"/>
        <v>#DIV/0!</v>
      </c>
    </row>
    <row r="36" spans="1:62" x14ac:dyDescent="0.3">
      <c r="A36" t="s">
        <v>61</v>
      </c>
      <c r="B36" t="s">
        <v>26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t="s">
        <v>26</v>
      </c>
      <c r="R36">
        <v>7</v>
      </c>
      <c r="S36">
        <v>5.5</v>
      </c>
      <c r="T36">
        <v>5.5</v>
      </c>
      <c r="U36" t="s">
        <v>26</v>
      </c>
      <c r="V36" t="s">
        <v>26</v>
      </c>
      <c r="W36">
        <v>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BE36">
        <f t="shared" si="4"/>
        <v>4</v>
      </c>
      <c r="BF36" s="18">
        <f t="shared" si="5"/>
        <v>6</v>
      </c>
      <c r="BG36">
        <f t="shared" si="6"/>
        <v>0.70710678118654757</v>
      </c>
      <c r="BH36">
        <v>0</v>
      </c>
      <c r="BJ36" t="e">
        <f t="shared" si="3"/>
        <v>#DIV/0!</v>
      </c>
    </row>
    <row r="37" spans="1:62" x14ac:dyDescent="0.3">
      <c r="A37" t="s">
        <v>54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>
        <v>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>
        <v>7</v>
      </c>
      <c r="W37">
        <v>7.5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O37">
        <v>5.5</v>
      </c>
      <c r="BE37">
        <f t="shared" si="4"/>
        <v>4</v>
      </c>
      <c r="BF37" s="18">
        <f t="shared" si="5"/>
        <v>6.5</v>
      </c>
      <c r="BG37">
        <f t="shared" si="6"/>
        <v>0.9128709291752769</v>
      </c>
      <c r="BH37">
        <v>0</v>
      </c>
      <c r="BJ37" t="e">
        <f t="shared" si="3"/>
        <v>#DIV/0!</v>
      </c>
    </row>
    <row r="38" spans="1:62" x14ac:dyDescent="0.3">
      <c r="A38" t="s">
        <v>18</v>
      </c>
      <c r="B38" t="s">
        <v>26</v>
      </c>
      <c r="C38">
        <v>4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>
        <v>6</v>
      </c>
      <c r="R38">
        <v>6</v>
      </c>
      <c r="S38" t="s">
        <v>26</v>
      </c>
      <c r="T38" t="s">
        <v>26</v>
      </c>
      <c r="U38" t="s">
        <v>26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E38">
        <f t="shared" si="4"/>
        <v>3</v>
      </c>
      <c r="BF38" s="18">
        <f t="shared" si="5"/>
        <v>5.333333333333333</v>
      </c>
      <c r="BG38">
        <f t="shared" si="6"/>
        <v>1.1547005383792526</v>
      </c>
      <c r="BH38">
        <v>0</v>
      </c>
      <c r="BJ38" t="e">
        <f t="shared" si="3"/>
        <v>#DIV/0!</v>
      </c>
    </row>
    <row r="39" spans="1:62" x14ac:dyDescent="0.3">
      <c r="A39" t="s">
        <v>63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>
        <v>4.5</v>
      </c>
      <c r="T39" t="s">
        <v>26</v>
      </c>
      <c r="U39">
        <v>4.5</v>
      </c>
      <c r="V39" t="s">
        <v>26</v>
      </c>
      <c r="W39">
        <v>5.5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K39">
        <v>3.5</v>
      </c>
      <c r="AY39">
        <v>4.5</v>
      </c>
      <c r="BE39">
        <f t="shared" si="4"/>
        <v>5</v>
      </c>
      <c r="BF39" s="18">
        <f t="shared" si="5"/>
        <v>4.5</v>
      </c>
      <c r="BG39">
        <f t="shared" si="6"/>
        <v>0.70710678118654757</v>
      </c>
      <c r="BH39">
        <v>0</v>
      </c>
      <c r="BJ39">
        <f t="shared" si="3"/>
        <v>3.5</v>
      </c>
    </row>
    <row r="40" spans="1:62" x14ac:dyDescent="0.3">
      <c r="A40" t="s">
        <v>60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>
        <v>4.5</v>
      </c>
      <c r="S40" t="s">
        <v>26</v>
      </c>
      <c r="T40">
        <v>4</v>
      </c>
      <c r="U40">
        <v>4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BE40">
        <f t="shared" si="4"/>
        <v>3</v>
      </c>
      <c r="BF40" s="18">
        <f t="shared" si="5"/>
        <v>4.166666666666667</v>
      </c>
      <c r="BG40">
        <f t="shared" si="6"/>
        <v>0.28867513459481287</v>
      </c>
      <c r="BH40">
        <v>0</v>
      </c>
      <c r="BJ40" t="e">
        <f t="shared" ref="BJ40:BJ57" si="7">AVERAGE(AI40:AK40)</f>
        <v>#DIV/0!</v>
      </c>
    </row>
    <row r="41" spans="1:62" x14ac:dyDescent="0.3">
      <c r="A41" t="s">
        <v>21</v>
      </c>
      <c r="B41" t="s">
        <v>26</v>
      </c>
      <c r="C41" t="s">
        <v>26</v>
      </c>
      <c r="D41">
        <v>3</v>
      </c>
      <c r="E41" t="s">
        <v>26</v>
      </c>
      <c r="F41" t="s">
        <v>26</v>
      </c>
      <c r="G41">
        <v>1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E41">
        <v>1.5</v>
      </c>
      <c r="AU41">
        <v>4</v>
      </c>
      <c r="BE41">
        <f t="shared" si="4"/>
        <v>4</v>
      </c>
      <c r="BF41" s="18">
        <f t="shared" si="5"/>
        <v>2.375</v>
      </c>
      <c r="BG41">
        <f t="shared" si="6"/>
        <v>1.3768926368215255</v>
      </c>
      <c r="BH41">
        <v>0</v>
      </c>
      <c r="BJ41" t="e">
        <f t="shared" si="7"/>
        <v>#DIV/0!</v>
      </c>
    </row>
    <row r="42" spans="1:62" x14ac:dyDescent="0.3">
      <c r="A42" t="s">
        <v>85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>
        <v>7</v>
      </c>
      <c r="AE42">
        <v>7</v>
      </c>
      <c r="AF42">
        <v>9</v>
      </c>
      <c r="BE42">
        <f t="shared" si="4"/>
        <v>3</v>
      </c>
      <c r="BF42" s="18">
        <f t="shared" si="5"/>
        <v>7.666666666666667</v>
      </c>
      <c r="BG42">
        <f t="shared" si="6"/>
        <v>1.1547005383792495</v>
      </c>
      <c r="BH42">
        <v>0</v>
      </c>
      <c r="BJ42" t="e">
        <f t="shared" si="7"/>
        <v>#DIV/0!</v>
      </c>
    </row>
    <row r="43" spans="1:62" x14ac:dyDescent="0.3">
      <c r="A43" t="s">
        <v>49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>
        <v>5.5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>
        <v>5.5</v>
      </c>
      <c r="AA43" t="s">
        <v>26</v>
      </c>
      <c r="AB43" t="s">
        <v>26</v>
      </c>
      <c r="AC43" t="s">
        <v>26</v>
      </c>
      <c r="AD43" t="s">
        <v>26</v>
      </c>
      <c r="AG43">
        <v>2.5</v>
      </c>
      <c r="BE43">
        <f t="shared" si="4"/>
        <v>3</v>
      </c>
      <c r="BF43" s="18">
        <f t="shared" si="5"/>
        <v>4.5</v>
      </c>
      <c r="BG43">
        <f t="shared" si="6"/>
        <v>1.7320508075688772</v>
      </c>
      <c r="BH43">
        <v>0</v>
      </c>
      <c r="BJ43" t="e">
        <f t="shared" si="7"/>
        <v>#DIV/0!</v>
      </c>
    </row>
    <row r="44" spans="1:62" x14ac:dyDescent="0.3">
      <c r="A44" t="s">
        <v>81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>
        <v>7</v>
      </c>
      <c r="AA44" t="s">
        <v>26</v>
      </c>
      <c r="AB44" t="s">
        <v>26</v>
      </c>
      <c r="AC44" t="s">
        <v>26</v>
      </c>
      <c r="AD44">
        <v>7.5</v>
      </c>
      <c r="AS44">
        <v>5</v>
      </c>
      <c r="BE44">
        <f t="shared" si="4"/>
        <v>3</v>
      </c>
      <c r="BF44" s="18">
        <f t="shared" si="5"/>
        <v>6.5</v>
      </c>
      <c r="BG44">
        <f t="shared" si="6"/>
        <v>1.3228756555322954</v>
      </c>
      <c r="BH44">
        <v>0</v>
      </c>
      <c r="BJ44" t="e">
        <f t="shared" si="7"/>
        <v>#DIV/0!</v>
      </c>
    </row>
    <row r="45" spans="1:62" x14ac:dyDescent="0.3">
      <c r="A45" t="s">
        <v>343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>
        <v>2.5</v>
      </c>
      <c r="K45" t="s">
        <v>26</v>
      </c>
      <c r="L45" t="s">
        <v>26</v>
      </c>
      <c r="M45">
        <v>4.5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N45">
        <v>2.5</v>
      </c>
      <c r="BE45">
        <f t="shared" si="4"/>
        <v>3</v>
      </c>
      <c r="BF45" s="18">
        <f t="shared" si="5"/>
        <v>3.1666666666666665</v>
      </c>
      <c r="BG45">
        <f t="shared" si="6"/>
        <v>1.1547005383792517</v>
      </c>
      <c r="BH45">
        <v>0</v>
      </c>
      <c r="BJ45" t="e">
        <f t="shared" si="7"/>
        <v>#DIV/0!</v>
      </c>
    </row>
    <row r="46" spans="1:62" x14ac:dyDescent="0.3">
      <c r="A46" t="s">
        <v>43</v>
      </c>
      <c r="B46" t="s">
        <v>26</v>
      </c>
      <c r="C46">
        <v>1.5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>
        <v>2.5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BE46">
        <f t="shared" si="4"/>
        <v>2</v>
      </c>
      <c r="BF46" s="18">
        <f t="shared" si="5"/>
        <v>2</v>
      </c>
      <c r="BG46">
        <f t="shared" si="6"/>
        <v>0.70710678118654757</v>
      </c>
      <c r="BH46">
        <v>0</v>
      </c>
      <c r="BJ46" t="e">
        <f t="shared" si="7"/>
        <v>#DIV/0!</v>
      </c>
    </row>
    <row r="47" spans="1:62" x14ac:dyDescent="0.3">
      <c r="A47" t="s">
        <v>53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>
        <v>5.5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AG47">
        <v>5</v>
      </c>
      <c r="BE47">
        <f t="shared" si="4"/>
        <v>2</v>
      </c>
      <c r="BF47" s="18">
        <f t="shared" si="5"/>
        <v>5.25</v>
      </c>
      <c r="BG47">
        <f t="shared" si="6"/>
        <v>0.35355339059327379</v>
      </c>
      <c r="BH47">
        <v>0</v>
      </c>
      <c r="BJ47" t="e">
        <f t="shared" si="7"/>
        <v>#DIV/0!</v>
      </c>
    </row>
    <row r="48" spans="1:62" x14ac:dyDescent="0.3">
      <c r="A48" t="s">
        <v>86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 t="s">
        <v>26</v>
      </c>
      <c r="AA48" t="s">
        <v>26</v>
      </c>
      <c r="AB48" t="s">
        <v>26</v>
      </c>
      <c r="AC48" t="s">
        <v>26</v>
      </c>
      <c r="AD48">
        <v>9</v>
      </c>
      <c r="BE48">
        <f t="shared" si="4"/>
        <v>1</v>
      </c>
      <c r="BF48" s="18">
        <f t="shared" si="5"/>
        <v>9</v>
      </c>
      <c r="BG48" t="str">
        <f t="shared" si="6"/>
        <v/>
      </c>
      <c r="BH48">
        <v>0</v>
      </c>
      <c r="BJ48" t="e">
        <f t="shared" si="7"/>
        <v>#DIV/0!</v>
      </c>
    </row>
    <row r="49" spans="1:62" x14ac:dyDescent="0.3">
      <c r="A49" t="s">
        <v>77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  <c r="Z49">
        <v>7</v>
      </c>
      <c r="AA49" t="s">
        <v>26</v>
      </c>
      <c r="AB49" t="s">
        <v>26</v>
      </c>
      <c r="AC49" t="s">
        <v>26</v>
      </c>
      <c r="AD49" t="s">
        <v>26</v>
      </c>
      <c r="BE49">
        <f t="shared" si="4"/>
        <v>1</v>
      </c>
      <c r="BF49" s="18">
        <f t="shared" si="5"/>
        <v>7</v>
      </c>
      <c r="BG49" t="str">
        <f t="shared" si="6"/>
        <v/>
      </c>
      <c r="BH49">
        <v>0</v>
      </c>
      <c r="BJ49" t="e">
        <f t="shared" si="7"/>
        <v>#DIV/0!</v>
      </c>
    </row>
    <row r="50" spans="1:62" x14ac:dyDescent="0.3">
      <c r="A50" t="s">
        <v>355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>
        <v>7</v>
      </c>
      <c r="AA50" t="s">
        <v>26</v>
      </c>
      <c r="AB50" t="s">
        <v>26</v>
      </c>
      <c r="AC50" t="s">
        <v>26</v>
      </c>
      <c r="AD50" t="s">
        <v>26</v>
      </c>
      <c r="BE50">
        <f t="shared" si="4"/>
        <v>1</v>
      </c>
      <c r="BF50" s="18">
        <f t="shared" si="5"/>
        <v>7</v>
      </c>
      <c r="BG50" t="str">
        <f t="shared" si="6"/>
        <v/>
      </c>
      <c r="BH50">
        <v>0</v>
      </c>
      <c r="BJ50" t="e">
        <f t="shared" si="7"/>
        <v>#DIV/0!</v>
      </c>
    </row>
    <row r="51" spans="1:62" x14ac:dyDescent="0.3">
      <c r="A51" t="s">
        <v>80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>
        <v>7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BE51">
        <f t="shared" si="4"/>
        <v>1</v>
      </c>
      <c r="BF51" s="18">
        <f t="shared" si="5"/>
        <v>7</v>
      </c>
      <c r="BG51" t="str">
        <f t="shared" si="6"/>
        <v/>
      </c>
      <c r="BH51">
        <v>0</v>
      </c>
      <c r="BJ51" t="e">
        <f t="shared" si="7"/>
        <v>#DIV/0!</v>
      </c>
    </row>
    <row r="52" spans="1:62" x14ac:dyDescent="0.3">
      <c r="A52" t="s">
        <v>52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>
        <v>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BE52">
        <f t="shared" si="4"/>
        <v>1</v>
      </c>
      <c r="BF52" s="18">
        <f t="shared" si="5"/>
        <v>6</v>
      </c>
      <c r="BG52" t="str">
        <f t="shared" si="6"/>
        <v/>
      </c>
      <c r="BH52">
        <v>0</v>
      </c>
      <c r="BJ52" t="e">
        <f t="shared" si="7"/>
        <v>#DIV/0!</v>
      </c>
    </row>
    <row r="53" spans="1:62" x14ac:dyDescent="0.3">
      <c r="A53" t="s">
        <v>47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>
        <v>4.5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 t="s">
        <v>26</v>
      </c>
      <c r="AC53" t="s">
        <v>26</v>
      </c>
      <c r="AD53" t="s">
        <v>26</v>
      </c>
      <c r="BE53">
        <f t="shared" si="4"/>
        <v>1</v>
      </c>
      <c r="BF53" s="18">
        <f t="shared" si="5"/>
        <v>4.5</v>
      </c>
      <c r="BG53" t="str">
        <f t="shared" si="6"/>
        <v/>
      </c>
      <c r="BH53">
        <v>0</v>
      </c>
      <c r="BJ53" t="e">
        <f t="shared" si="7"/>
        <v>#DIV/0!</v>
      </c>
    </row>
    <row r="54" spans="1:62" x14ac:dyDescent="0.3">
      <c r="A54" t="s">
        <v>78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>
        <v>4.5</v>
      </c>
      <c r="AA54" t="s">
        <v>26</v>
      </c>
      <c r="AB54" t="s">
        <v>26</v>
      </c>
      <c r="AC54" t="s">
        <v>26</v>
      </c>
      <c r="AD54" t="s">
        <v>26</v>
      </c>
      <c r="BE54">
        <f t="shared" si="4"/>
        <v>1</v>
      </c>
      <c r="BF54" s="18">
        <f t="shared" si="5"/>
        <v>4.5</v>
      </c>
      <c r="BG54" t="str">
        <f t="shared" si="6"/>
        <v/>
      </c>
      <c r="BH54">
        <v>0</v>
      </c>
      <c r="BJ54" t="e">
        <f t="shared" si="7"/>
        <v>#DIV/0!</v>
      </c>
    </row>
    <row r="55" spans="1:62" x14ac:dyDescent="0.3">
      <c r="A55" t="s">
        <v>83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>
        <v>4</v>
      </c>
      <c r="AC55" t="s">
        <v>26</v>
      </c>
      <c r="AD55" t="s">
        <v>26</v>
      </c>
      <c r="BE55">
        <f t="shared" si="4"/>
        <v>1</v>
      </c>
      <c r="BF55" s="18">
        <f t="shared" si="5"/>
        <v>4</v>
      </c>
      <c r="BG55" t="str">
        <f t="shared" si="6"/>
        <v/>
      </c>
      <c r="BH55">
        <v>0</v>
      </c>
      <c r="BJ55" t="e">
        <f t="shared" si="7"/>
        <v>#DIV/0!</v>
      </c>
    </row>
    <row r="56" spans="1:62" x14ac:dyDescent="0.3">
      <c r="A56" t="s">
        <v>339</v>
      </c>
      <c r="AJ56">
        <v>7</v>
      </c>
      <c r="AW56">
        <v>4.5</v>
      </c>
      <c r="BE56">
        <f t="shared" si="4"/>
        <v>2</v>
      </c>
      <c r="BF56" s="18">
        <f t="shared" si="5"/>
        <v>5.75</v>
      </c>
      <c r="BG56">
        <f t="shared" si="6"/>
        <v>1.7677669529663689</v>
      </c>
      <c r="BH56">
        <v>0</v>
      </c>
      <c r="BJ56">
        <f t="shared" si="7"/>
        <v>7</v>
      </c>
    </row>
    <row r="57" spans="1:62" x14ac:dyDescent="0.3">
      <c r="A57" t="s">
        <v>344</v>
      </c>
      <c r="AJ57">
        <v>4.5</v>
      </c>
      <c r="AQ57">
        <v>3.5</v>
      </c>
      <c r="AR57">
        <v>3.5</v>
      </c>
      <c r="AY57">
        <v>5.5</v>
      </c>
      <c r="BE57">
        <f t="shared" si="4"/>
        <v>4</v>
      </c>
      <c r="BF57" s="18">
        <f t="shared" si="5"/>
        <v>4.25</v>
      </c>
      <c r="BG57">
        <f t="shared" si="6"/>
        <v>0.9574271077563381</v>
      </c>
      <c r="BH57">
        <v>0</v>
      </c>
      <c r="BJ57">
        <f t="shared" si="7"/>
        <v>4.5</v>
      </c>
    </row>
    <row r="58" spans="1:62" x14ac:dyDescent="0.3">
      <c r="A58" t="s">
        <v>342</v>
      </c>
      <c r="AM58">
        <v>6</v>
      </c>
      <c r="BA58">
        <v>4</v>
      </c>
      <c r="BE58">
        <f t="shared" si="4"/>
        <v>2</v>
      </c>
      <c r="BF58" s="18">
        <f t="shared" si="5"/>
        <v>5</v>
      </c>
      <c r="BG58">
        <f t="shared" si="6"/>
        <v>1.4142135623730951</v>
      </c>
      <c r="BH58">
        <v>0</v>
      </c>
    </row>
    <row r="59" spans="1:62" x14ac:dyDescent="0.3">
      <c r="A59" t="s">
        <v>345</v>
      </c>
      <c r="AN59">
        <v>3</v>
      </c>
      <c r="BE59">
        <f t="shared" si="4"/>
        <v>1</v>
      </c>
      <c r="BF59" s="18">
        <f t="shared" si="5"/>
        <v>3</v>
      </c>
      <c r="BG59" t="str">
        <f t="shared" si="6"/>
        <v/>
      </c>
      <c r="BH59">
        <v>0</v>
      </c>
    </row>
    <row r="60" spans="1:62" x14ac:dyDescent="0.3">
      <c r="A60" t="s">
        <v>348</v>
      </c>
      <c r="AP60">
        <v>5.5</v>
      </c>
      <c r="BE60">
        <f t="shared" si="4"/>
        <v>1</v>
      </c>
      <c r="BF60" s="18">
        <f t="shared" si="5"/>
        <v>5.5</v>
      </c>
      <c r="BG60" t="str">
        <f t="shared" si="6"/>
        <v/>
      </c>
      <c r="BH60">
        <v>0</v>
      </c>
    </row>
    <row r="61" spans="1:62" x14ac:dyDescent="0.3">
      <c r="A61" t="s">
        <v>351</v>
      </c>
      <c r="AR61">
        <v>4</v>
      </c>
      <c r="BE61">
        <f t="shared" si="4"/>
        <v>1</v>
      </c>
      <c r="BF61" s="18">
        <f t="shared" si="5"/>
        <v>4</v>
      </c>
      <c r="BG61" t="str">
        <f t="shared" si="6"/>
        <v/>
      </c>
      <c r="BH61">
        <v>0</v>
      </c>
    </row>
    <row r="62" spans="1:62" x14ac:dyDescent="0.3">
      <c r="A62" t="s">
        <v>353</v>
      </c>
      <c r="AS62">
        <v>5.5</v>
      </c>
      <c r="BE62">
        <f t="shared" si="4"/>
        <v>1</v>
      </c>
      <c r="BF62" s="18">
        <f t="shared" si="5"/>
        <v>5.5</v>
      </c>
      <c r="BG62" t="str">
        <f t="shared" si="6"/>
        <v/>
      </c>
      <c r="BH62">
        <v>0</v>
      </c>
    </row>
    <row r="63" spans="1:62" x14ac:dyDescent="0.3">
      <c r="A63" t="s">
        <v>354</v>
      </c>
      <c r="AS63">
        <v>4.5</v>
      </c>
      <c r="BE63">
        <f t="shared" si="4"/>
        <v>1</v>
      </c>
      <c r="BF63" s="18">
        <f t="shared" si="5"/>
        <v>4.5</v>
      </c>
      <c r="BG63" t="str">
        <f t="shared" si="6"/>
        <v/>
      </c>
      <c r="BH63">
        <v>0</v>
      </c>
    </row>
    <row r="64" spans="1:62" x14ac:dyDescent="0.3">
      <c r="A64" t="s">
        <v>356</v>
      </c>
      <c r="AU64">
        <v>5</v>
      </c>
      <c r="BE64">
        <f t="shared" si="4"/>
        <v>1</v>
      </c>
      <c r="BF64" s="18">
        <f t="shared" si="5"/>
        <v>5</v>
      </c>
      <c r="BG64" t="str">
        <f t="shared" si="6"/>
        <v/>
      </c>
      <c r="BH64">
        <v>0</v>
      </c>
    </row>
    <row r="65" spans="1:60" x14ac:dyDescent="0.3">
      <c r="A65" t="s">
        <v>364</v>
      </c>
      <c r="AW65">
        <v>4.5</v>
      </c>
      <c r="BE65">
        <f t="shared" si="4"/>
        <v>1</v>
      </c>
      <c r="BF65" s="18">
        <f t="shared" si="5"/>
        <v>4.5</v>
      </c>
      <c r="BG65" t="str">
        <f t="shared" si="6"/>
        <v/>
      </c>
      <c r="BH65">
        <v>0</v>
      </c>
    </row>
    <row r="66" spans="1:60" x14ac:dyDescent="0.3">
      <c r="A66" t="s">
        <v>363</v>
      </c>
      <c r="AW66">
        <v>5</v>
      </c>
      <c r="BE66">
        <f t="shared" ref="BE66" si="8">COUNT(B66:BD66)</f>
        <v>1</v>
      </c>
      <c r="BF66" s="18">
        <f t="shared" si="5"/>
        <v>5</v>
      </c>
      <c r="BG66" t="str">
        <f t="shared" si="6"/>
        <v/>
      </c>
      <c r="BH66">
        <v>0</v>
      </c>
    </row>
    <row r="67" spans="1:60" x14ac:dyDescent="0.3">
      <c r="A67" t="s">
        <v>366</v>
      </c>
      <c r="BA67">
        <v>5.5</v>
      </c>
      <c r="BE67">
        <f t="shared" ref="BE67" si="9">COUNT(B67:BD67)</f>
        <v>1</v>
      </c>
      <c r="BF67" s="18">
        <f t="shared" ref="BF67" si="10">AVERAGE(B67:BD67)</f>
        <v>5.5</v>
      </c>
      <c r="BG67" t="str">
        <f t="shared" ref="BG67" si="11">IF(BE67&gt;1,_xlfn.STDEV.S(B67:BD67),"")</f>
        <v/>
      </c>
      <c r="BH67">
        <v>0</v>
      </c>
    </row>
    <row r="68" spans="1:60" x14ac:dyDescent="0.3">
      <c r="A68" t="s">
        <v>367</v>
      </c>
      <c r="AZ68">
        <v>2.5</v>
      </c>
      <c r="BE68">
        <f t="shared" ref="BE68" si="12">COUNT(B68:BD68)</f>
        <v>1</v>
      </c>
      <c r="BF68" s="18">
        <f t="shared" ref="BF68" si="13">AVERAGE(B68:BD68)</f>
        <v>2.5</v>
      </c>
      <c r="BG68" t="str">
        <f t="shared" ref="BG68" si="14">IF(BE68&gt;1,_xlfn.STDEV.S(B68:BD68),"")</f>
        <v/>
      </c>
      <c r="BH68">
        <v>1</v>
      </c>
    </row>
  </sheetData>
  <autoFilter ref="A1:BH66" xr:uid="{7217F6E2-94B9-43BA-8347-6F8651201F03}"/>
  <conditionalFormatting sqref="AA2:BC38 BB20:BB6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6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68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BC47 BB20:BB6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6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6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6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C42 BB20:BB6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R71"/>
  <sheetViews>
    <sheetView workbookViewId="0">
      <selection activeCell="M15" sqref="M15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2" max="12" width="11.88671875" style="22" customWidth="1"/>
    <col min="13" max="13" width="11.88671875" bestFit="1" customWidth="1"/>
    <col min="14" max="14" width="9.44140625" bestFit="1" customWidth="1"/>
    <col min="18" max="18" width="9.5546875" bestFit="1" customWidth="1"/>
  </cols>
  <sheetData>
    <row r="1" spans="1:18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357</v>
      </c>
      <c r="M1" s="22" t="s">
        <v>360</v>
      </c>
      <c r="R1" t="s">
        <v>350</v>
      </c>
    </row>
    <row r="2" spans="1:18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R2" s="1">
        <v>45997</v>
      </c>
    </row>
    <row r="3" spans="1:18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21">
        <f>25+24.25</f>
        <v>49.25</v>
      </c>
    </row>
    <row r="4" spans="1:18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</row>
    <row r="5" spans="1:18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</row>
    <row r="6" spans="1:18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21">
        <v>76.39</v>
      </c>
    </row>
    <row r="7" spans="1:18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21">
        <v>76.39</v>
      </c>
    </row>
    <row r="8" spans="1:18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8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21">
        <v>76.39</v>
      </c>
    </row>
    <row r="10" spans="1:18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21">
        <v>76.39</v>
      </c>
    </row>
    <row r="11" spans="1:18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</row>
    <row r="12" spans="1:18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</row>
    <row r="13" spans="1:18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</row>
    <row r="14" spans="1:18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</row>
    <row r="15" spans="1:18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21">
        <v>50</v>
      </c>
    </row>
    <row r="16" spans="1:18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</row>
    <row r="17" spans="1:13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</row>
    <row r="18" spans="1:13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3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</row>
    <row r="20" spans="1:13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</row>
    <row r="21" spans="1:13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3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3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3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</row>
    <row r="25" spans="1:13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3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21">
        <v>25</v>
      </c>
    </row>
    <row r="27" spans="1:13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3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21">
        <v>25</v>
      </c>
      <c r="L28" s="19"/>
    </row>
    <row r="29" spans="1:13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3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3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3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21">
        <v>50</v>
      </c>
    </row>
    <row r="33" spans="1:13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3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</row>
    <row r="35" spans="1:13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3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3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</row>
    <row r="38" spans="1:13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3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3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3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3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</row>
    <row r="43" spans="1:13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21">
        <v>25</v>
      </c>
    </row>
    <row r="44" spans="1:13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21">
        <v>25</v>
      </c>
    </row>
    <row r="45" spans="1:13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3" x14ac:dyDescent="0.3">
      <c r="A46" s="31" t="s">
        <v>355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3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3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3" x14ac:dyDescent="0.3">
      <c r="A49" t="s">
        <v>80</v>
      </c>
      <c r="G49" s="19">
        <v>25</v>
      </c>
      <c r="H49" s="19"/>
      <c r="I49" s="19"/>
    </row>
    <row r="50" spans="1:13" x14ac:dyDescent="0.3">
      <c r="A50" t="s">
        <v>83</v>
      </c>
      <c r="G50" s="19"/>
      <c r="H50" s="19">
        <v>25</v>
      </c>
      <c r="I50" s="19"/>
    </row>
    <row r="51" spans="1:13" x14ac:dyDescent="0.3">
      <c r="A51" t="s">
        <v>86</v>
      </c>
      <c r="G51" s="19"/>
      <c r="H51" s="19">
        <v>25</v>
      </c>
      <c r="I51" s="19"/>
    </row>
    <row r="52" spans="1:13" x14ac:dyDescent="0.3">
      <c r="A52" t="s">
        <v>85</v>
      </c>
      <c r="G52" s="19"/>
      <c r="H52" s="19">
        <v>25</v>
      </c>
      <c r="I52" s="19">
        <v>50</v>
      </c>
    </row>
    <row r="53" spans="1:13" x14ac:dyDescent="0.3">
      <c r="A53" t="s">
        <v>81</v>
      </c>
      <c r="G53" s="19"/>
      <c r="H53" s="19">
        <v>25</v>
      </c>
      <c r="I53" s="19"/>
    </row>
    <row r="54" spans="1:13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</row>
    <row r="55" spans="1:13" x14ac:dyDescent="0.3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3" x14ac:dyDescent="0.3">
      <c r="A56" t="s">
        <v>339</v>
      </c>
      <c r="G56" s="19"/>
      <c r="H56" s="19"/>
      <c r="I56" s="19"/>
      <c r="J56" s="19">
        <v>25</v>
      </c>
      <c r="M56" s="21">
        <v>25</v>
      </c>
    </row>
    <row r="57" spans="1:13" x14ac:dyDescent="0.3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3" x14ac:dyDescent="0.3">
      <c r="A58" t="s">
        <v>342</v>
      </c>
      <c r="G58"/>
      <c r="H58"/>
      <c r="I58"/>
      <c r="K58" s="19">
        <v>25</v>
      </c>
      <c r="L58" s="19"/>
    </row>
    <row r="59" spans="1:13" x14ac:dyDescent="0.3">
      <c r="A59" t="s">
        <v>345</v>
      </c>
      <c r="G59"/>
      <c r="H59"/>
      <c r="I59"/>
      <c r="K59" s="19">
        <v>25</v>
      </c>
      <c r="L59" s="19"/>
    </row>
    <row r="60" spans="1:13" x14ac:dyDescent="0.3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</row>
    <row r="61" spans="1:13" x14ac:dyDescent="0.3">
      <c r="A61" t="s">
        <v>348</v>
      </c>
      <c r="G61"/>
      <c r="H61"/>
      <c r="I61"/>
      <c r="K61" s="19">
        <v>25</v>
      </c>
      <c r="L61" s="19"/>
    </row>
    <row r="62" spans="1:13" x14ac:dyDescent="0.3">
      <c r="A62" t="s">
        <v>356</v>
      </c>
      <c r="G62"/>
      <c r="H62"/>
      <c r="I62"/>
      <c r="K62" s="19"/>
      <c r="L62" s="19">
        <v>25</v>
      </c>
    </row>
    <row r="63" spans="1:13" x14ac:dyDescent="0.3">
      <c r="A63" t="s">
        <v>358</v>
      </c>
      <c r="L63" s="19">
        <v>25</v>
      </c>
    </row>
    <row r="64" spans="1:13" x14ac:dyDescent="0.3">
      <c r="A64" t="s">
        <v>354</v>
      </c>
      <c r="L64" s="19">
        <v>25</v>
      </c>
    </row>
    <row r="65" spans="1:13" x14ac:dyDescent="0.3">
      <c r="A65" t="s">
        <v>351</v>
      </c>
      <c r="L65" s="19">
        <v>25</v>
      </c>
    </row>
    <row r="66" spans="1:13" x14ac:dyDescent="0.3">
      <c r="A66" t="s">
        <v>365</v>
      </c>
      <c r="L66" s="19"/>
      <c r="M66" s="21">
        <v>25</v>
      </c>
    </row>
    <row r="67" spans="1:13" x14ac:dyDescent="0.3">
      <c r="A67" t="s">
        <v>363</v>
      </c>
      <c r="L67" s="19"/>
      <c r="M67" s="21">
        <v>25</v>
      </c>
    </row>
    <row r="69" spans="1:13" x14ac:dyDescent="0.3">
      <c r="A69" t="s">
        <v>74</v>
      </c>
      <c r="B69" s="20">
        <f>SUM(B3:B28)</f>
        <v>1716.6666666666665</v>
      </c>
      <c r="C69" s="20">
        <f>SUM(C3:C35)</f>
        <v>1729.2800000000002</v>
      </c>
      <c r="D69" s="20">
        <f>SUM(D3:D38)</f>
        <v>1754.2800000000002</v>
      </c>
      <c r="E69" s="20">
        <f>SUM(E3:E41)</f>
        <v>1697.26</v>
      </c>
      <c r="F69" s="20">
        <f>SUM(F3:F44)</f>
        <v>1772.26</v>
      </c>
      <c r="G69" s="20">
        <f>SUM(G3:G49)</f>
        <v>1722.2599999999998</v>
      </c>
      <c r="H69" s="20">
        <f>SUM(H3:H54)</f>
        <v>1715.41</v>
      </c>
      <c r="I69" s="20">
        <f>SUM(I3:I54)</f>
        <v>1722.2599999999998</v>
      </c>
      <c r="J69" s="20">
        <f>SUM(J3:J57)</f>
        <v>1714.0399999999995</v>
      </c>
      <c r="K69" s="20">
        <f>SUM(K3:K60)</f>
        <v>1716.6733333333332</v>
      </c>
      <c r="L69" s="20">
        <f>SUM(L3:L60)</f>
        <v>1645.1400000000003</v>
      </c>
      <c r="M69" s="20">
        <f>SUM(M3:M60)</f>
        <v>1673.6300000000003</v>
      </c>
    </row>
    <row r="70" spans="1:13" x14ac:dyDescent="0.3">
      <c r="A70" t="s">
        <v>75</v>
      </c>
      <c r="B70" s="20">
        <f>25*12+83.34*17</f>
        <v>1716.78</v>
      </c>
      <c r="C70" s="20">
        <f>22*25+70.84*17</f>
        <v>1754.28</v>
      </c>
      <c r="D70" s="20">
        <f>20*25+70.84*17</f>
        <v>1704.28</v>
      </c>
      <c r="E70" s="20">
        <f>15*25+77.78*17</f>
        <v>1697.26</v>
      </c>
      <c r="F70" s="20">
        <f>18*25+77.78*17</f>
        <v>1772.26</v>
      </c>
      <c r="G70" s="23">
        <f>17*77.78+25*16</f>
        <v>1722.26</v>
      </c>
      <c r="H70" s="23">
        <f>11*25+84.73*17</f>
        <v>1715.41</v>
      </c>
      <c r="I70" s="23">
        <f>17*25+77.78*17</f>
        <v>1747.26</v>
      </c>
      <c r="J70" s="23">
        <f>10*25+86.12*17</f>
        <v>1714.04</v>
      </c>
      <c r="K70" s="23">
        <f>12*25+83.33*17</f>
        <v>1716.61</v>
      </c>
      <c r="L70" s="23">
        <f>14*25+79.17*17</f>
        <v>1695.89</v>
      </c>
      <c r="M70" s="23">
        <f>7*25+76.39*13</f>
        <v>1168.0700000000002</v>
      </c>
    </row>
    <row r="71" spans="1:13" x14ac:dyDescent="0.3">
      <c r="B71" s="24">
        <f t="shared" ref="B71:G71" si="1">B70/B69</f>
        <v>1.0000660194174757</v>
      </c>
      <c r="C71" s="24">
        <f t="shared" si="1"/>
        <v>1.0144568837897852</v>
      </c>
      <c r="D71" s="24">
        <f t="shared" si="1"/>
        <v>0.97149827849602099</v>
      </c>
      <c r="E71" s="24">
        <f t="shared" si="1"/>
        <v>1</v>
      </c>
      <c r="F71" s="24">
        <f t="shared" si="1"/>
        <v>1</v>
      </c>
      <c r="G71" s="24">
        <f t="shared" si="1"/>
        <v>1.0000000000000002</v>
      </c>
      <c r="H71" s="24">
        <f t="shared" ref="H71:I71" si="2">H70/H69</f>
        <v>1</v>
      </c>
      <c r="I71" s="24">
        <f t="shared" si="2"/>
        <v>1.0145158106209284</v>
      </c>
      <c r="J71" s="24">
        <f t="shared" ref="J71:K71" si="3">J70/J69</f>
        <v>1.0000000000000002</v>
      </c>
      <c r="K71" s="24">
        <f t="shared" si="3"/>
        <v>0.99996310693939061</v>
      </c>
      <c r="L71" s="24">
        <f t="shared" ref="L71:M71" si="4">L70/L69</f>
        <v>1.0308484384307717</v>
      </c>
      <c r="M71" s="24">
        <f t="shared" si="4"/>
        <v>0.69792606490084419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6"/>
  <sheetViews>
    <sheetView topLeftCell="A125" workbookViewId="0">
      <selection activeCell="U153" sqref="U153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355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355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348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348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351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352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351</v>
      </c>
      <c r="P128" s="8" t="s">
        <v>340</v>
      </c>
    </row>
    <row r="129" spans="1:25" x14ac:dyDescent="0.3">
      <c r="A129" s="14">
        <v>45763</v>
      </c>
      <c r="B129" s="3">
        <v>3</v>
      </c>
      <c r="C129" s="8" t="s">
        <v>14</v>
      </c>
      <c r="D129" s="8" t="s">
        <v>353</v>
      </c>
      <c r="E129" s="8" t="s">
        <v>354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355</v>
      </c>
      <c r="O129" s="10" t="s">
        <v>11</v>
      </c>
      <c r="P129" s="10" t="s">
        <v>9</v>
      </c>
    </row>
    <row r="130" spans="1:25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355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5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353</v>
      </c>
      <c r="M131" s="8" t="s">
        <v>354</v>
      </c>
      <c r="N131" s="8" t="s">
        <v>16</v>
      </c>
      <c r="O131" s="8" t="s">
        <v>5</v>
      </c>
      <c r="P131" s="8" t="s">
        <v>340</v>
      </c>
    </row>
    <row r="132" spans="1:25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T132" s="2"/>
      <c r="U132" s="2"/>
      <c r="V132" s="2"/>
      <c r="W132" s="2"/>
      <c r="X132" s="2"/>
    </row>
    <row r="133" spans="1:25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5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5" x14ac:dyDescent="0.3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356</v>
      </c>
    </row>
    <row r="136" spans="1:25" x14ac:dyDescent="0.3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356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5" x14ac:dyDescent="0.3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5" x14ac:dyDescent="0.3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23</v>
      </c>
      <c r="P138" s="10" t="s">
        <v>4</v>
      </c>
    </row>
    <row r="139" spans="1:25" x14ac:dyDescent="0.3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23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5" x14ac:dyDescent="0.3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5" x14ac:dyDescent="0.3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23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5" x14ac:dyDescent="0.3">
      <c r="A142" s="14">
        <v>45791</v>
      </c>
      <c r="B142" s="3">
        <v>4</v>
      </c>
      <c r="C142" s="10" t="s">
        <v>56</v>
      </c>
      <c r="D142" s="10" t="s">
        <v>23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363</v>
      </c>
      <c r="M142" s="2" t="s">
        <v>364</v>
      </c>
      <c r="N142" s="2" t="s">
        <v>84</v>
      </c>
      <c r="O142" s="2" t="s">
        <v>10</v>
      </c>
      <c r="P142" s="3" t="s">
        <v>44</v>
      </c>
    </row>
    <row r="143" spans="1:25" x14ac:dyDescent="0.3">
      <c r="A143" s="14">
        <v>45791</v>
      </c>
      <c r="B143" s="5">
        <v>4</v>
      </c>
      <c r="C143" s="2" t="s">
        <v>20</v>
      </c>
      <c r="D143" s="2" t="s">
        <v>363</v>
      </c>
      <c r="E143" s="2" t="s">
        <v>364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5" x14ac:dyDescent="0.3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U144" s="2"/>
      <c r="V144" s="2"/>
      <c r="W144" s="2"/>
      <c r="X144" s="2"/>
      <c r="Y144" s="2"/>
    </row>
    <row r="145" spans="1:22" x14ac:dyDescent="0.3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23</v>
      </c>
      <c r="N145" s="2" t="s">
        <v>346</v>
      </c>
      <c r="O145" s="2" t="s">
        <v>84</v>
      </c>
      <c r="P145" s="3"/>
    </row>
    <row r="146" spans="1:22" x14ac:dyDescent="0.3">
      <c r="A146" s="14">
        <v>45798</v>
      </c>
      <c r="B146" s="5">
        <v>3</v>
      </c>
      <c r="C146" s="2" t="s">
        <v>10</v>
      </c>
      <c r="D146" s="2" t="s">
        <v>20</v>
      </c>
      <c r="E146" s="2" t="s">
        <v>23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2" x14ac:dyDescent="0.3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23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2" x14ac:dyDescent="0.3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2" x14ac:dyDescent="0.3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23</v>
      </c>
    </row>
    <row r="150" spans="1:22" x14ac:dyDescent="0.3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367</v>
      </c>
      <c r="M150" s="10" t="s">
        <v>5</v>
      </c>
      <c r="N150" s="10" t="s">
        <v>23</v>
      </c>
      <c r="O150" s="10" t="s">
        <v>2</v>
      </c>
      <c r="P150" s="10" t="s">
        <v>66</v>
      </c>
    </row>
    <row r="151" spans="1:22" x14ac:dyDescent="0.3">
      <c r="A151" s="14">
        <v>45812</v>
      </c>
      <c r="B151" s="3">
        <v>3</v>
      </c>
      <c r="C151" s="10" t="s">
        <v>14</v>
      </c>
      <c r="D151" s="10" t="s">
        <v>367</v>
      </c>
      <c r="E151" s="10" t="s">
        <v>5</v>
      </c>
      <c r="F151" s="10" t="s">
        <v>23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2" x14ac:dyDescent="0.3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2" x14ac:dyDescent="0.3">
      <c r="A153" s="14">
        <v>45819</v>
      </c>
      <c r="B153" s="3">
        <v>5</v>
      </c>
      <c r="C153" s="8" t="s">
        <v>1</v>
      </c>
      <c r="D153" s="8" t="s">
        <v>23</v>
      </c>
      <c r="E153" s="8" t="s">
        <v>10</v>
      </c>
      <c r="F153" s="8" t="s">
        <v>366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2" x14ac:dyDescent="0.3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2" x14ac:dyDescent="0.3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23</v>
      </c>
      <c r="M155" s="8" t="s">
        <v>10</v>
      </c>
      <c r="N155" s="8" t="s">
        <v>366</v>
      </c>
      <c r="O155" s="8" t="s">
        <v>3</v>
      </c>
      <c r="P155" s="8" t="s">
        <v>6</v>
      </c>
    </row>
    <row r="156" spans="1:22" x14ac:dyDescent="0.3">
      <c r="R156" s="2"/>
      <c r="S156" s="2"/>
      <c r="T156" s="2"/>
      <c r="U156" s="2"/>
      <c r="V15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H68"/>
  <sheetViews>
    <sheetView topLeftCell="A37" zoomScaleNormal="100" workbookViewId="0">
      <pane xSplit="1" topLeftCell="K1" activePane="topRight" state="frozen"/>
      <selection pane="topRight" activeCell="A6" sqref="A6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8" width="9.5546875" bestFit="1" customWidth="1"/>
    <col min="30" max="32" width="9.5546875" bestFit="1" customWidth="1"/>
    <col min="34" max="34" width="9.5546875" bestFit="1" customWidth="1"/>
  </cols>
  <sheetData>
    <row r="1" spans="1:34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</row>
    <row r="2" spans="1:34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34" x14ac:dyDescent="0.3">
      <c r="A3" t="s">
        <v>24</v>
      </c>
    </row>
    <row r="4" spans="1:34" x14ac:dyDescent="0.3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</row>
    <row r="5" spans="1:34" x14ac:dyDescent="0.3">
      <c r="A5" t="s">
        <v>367</v>
      </c>
    </row>
    <row r="6" spans="1:34" x14ac:dyDescent="0.3">
      <c r="A6" t="s">
        <v>77</v>
      </c>
      <c r="G6">
        <v>3</v>
      </c>
    </row>
    <row r="7" spans="1:34" x14ac:dyDescent="0.3">
      <c r="A7" t="s">
        <v>366</v>
      </c>
      <c r="AH7">
        <v>3</v>
      </c>
    </row>
    <row r="8" spans="1:34" x14ac:dyDescent="0.3">
      <c r="A8" t="s">
        <v>7</v>
      </c>
      <c r="K8">
        <v>1</v>
      </c>
    </row>
    <row r="9" spans="1:34" x14ac:dyDescent="0.3">
      <c r="A9" t="s">
        <v>355</v>
      </c>
      <c r="G9">
        <v>1</v>
      </c>
    </row>
    <row r="10" spans="1:34" x14ac:dyDescent="0.3">
      <c r="A10" t="s">
        <v>348</v>
      </c>
    </row>
    <row r="11" spans="1:34" x14ac:dyDescent="0.3">
      <c r="A11" t="s">
        <v>48</v>
      </c>
    </row>
    <row r="12" spans="1:34" x14ac:dyDescent="0.3">
      <c r="A12" t="s">
        <v>364</v>
      </c>
    </row>
    <row r="13" spans="1:34" x14ac:dyDescent="0.3">
      <c r="A13" t="s">
        <v>18</v>
      </c>
    </row>
    <row r="14" spans="1:34" x14ac:dyDescent="0.3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</row>
    <row r="15" spans="1:34" x14ac:dyDescent="0.3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</row>
    <row r="16" spans="1:34" x14ac:dyDescent="0.3">
      <c r="A16" t="s">
        <v>54</v>
      </c>
      <c r="C16">
        <v>2</v>
      </c>
      <c r="D16">
        <v>3</v>
      </c>
      <c r="V16">
        <v>2</v>
      </c>
    </row>
    <row r="17" spans="1:34" x14ac:dyDescent="0.3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</row>
    <row r="18" spans="1:34" x14ac:dyDescent="0.3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</row>
    <row r="19" spans="1:34" x14ac:dyDescent="0.3">
      <c r="A19" t="s">
        <v>15</v>
      </c>
      <c r="F19">
        <v>1</v>
      </c>
      <c r="H19">
        <v>2</v>
      </c>
      <c r="I19">
        <v>1</v>
      </c>
    </row>
    <row r="20" spans="1:34" x14ac:dyDescent="0.3">
      <c r="A20" t="s">
        <v>6</v>
      </c>
      <c r="B20">
        <v>3</v>
      </c>
      <c r="E20">
        <v>2</v>
      </c>
      <c r="H20">
        <v>1</v>
      </c>
      <c r="L20">
        <v>2</v>
      </c>
      <c r="M20">
        <v>2</v>
      </c>
      <c r="N20">
        <v>6</v>
      </c>
      <c r="O20">
        <v>1</v>
      </c>
      <c r="Q20">
        <v>3</v>
      </c>
      <c r="R20">
        <v>1</v>
      </c>
      <c r="S20">
        <v>1</v>
      </c>
      <c r="T20">
        <v>3</v>
      </c>
      <c r="U20">
        <v>3</v>
      </c>
      <c r="V20">
        <v>6</v>
      </c>
      <c r="W20">
        <v>2</v>
      </c>
      <c r="X20">
        <v>3</v>
      </c>
      <c r="Y20">
        <v>1</v>
      </c>
      <c r="Z20">
        <v>3.5</v>
      </c>
      <c r="AA20">
        <v>3.5</v>
      </c>
      <c r="AB20">
        <v>3</v>
      </c>
      <c r="AC20">
        <v>1</v>
      </c>
      <c r="AE20">
        <v>10</v>
      </c>
      <c r="AF20">
        <v>3</v>
      </c>
      <c r="AG20">
        <v>3</v>
      </c>
      <c r="AH20">
        <v>2</v>
      </c>
    </row>
    <row r="21" spans="1:34" x14ac:dyDescent="0.3">
      <c r="A21" t="s">
        <v>342</v>
      </c>
      <c r="T21">
        <v>4</v>
      </c>
      <c r="AH21">
        <v>1</v>
      </c>
    </row>
    <row r="22" spans="1:34" x14ac:dyDescent="0.3">
      <c r="A22" t="s">
        <v>52</v>
      </c>
    </row>
    <row r="23" spans="1:34" x14ac:dyDescent="0.3">
      <c r="A23" t="s">
        <v>78</v>
      </c>
    </row>
    <row r="24" spans="1:34" x14ac:dyDescent="0.3">
      <c r="A24" t="s">
        <v>12</v>
      </c>
      <c r="N24">
        <v>2</v>
      </c>
      <c r="U24">
        <v>1</v>
      </c>
    </row>
    <row r="25" spans="1:34" x14ac:dyDescent="0.3">
      <c r="A25" t="s">
        <v>4</v>
      </c>
      <c r="E25">
        <v>1</v>
      </c>
      <c r="F25">
        <v>3</v>
      </c>
      <c r="H25">
        <v>1</v>
      </c>
      <c r="J25">
        <v>1</v>
      </c>
      <c r="K25">
        <v>3</v>
      </c>
      <c r="P25">
        <v>3</v>
      </c>
      <c r="U25">
        <v>3</v>
      </c>
      <c r="W25">
        <v>1</v>
      </c>
      <c r="AD25">
        <v>1</v>
      </c>
      <c r="AF25">
        <v>1</v>
      </c>
      <c r="AH25">
        <v>1</v>
      </c>
    </row>
    <row r="26" spans="1:34" x14ac:dyDescent="0.3">
      <c r="A26" t="s">
        <v>363</v>
      </c>
      <c r="AD26">
        <v>2</v>
      </c>
    </row>
    <row r="27" spans="1:34" x14ac:dyDescent="0.3">
      <c r="A27" t="s">
        <v>1</v>
      </c>
      <c r="B27">
        <v>1</v>
      </c>
      <c r="C27">
        <v>1</v>
      </c>
      <c r="D27">
        <v>1</v>
      </c>
      <c r="E27">
        <v>1</v>
      </c>
      <c r="F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2</v>
      </c>
      <c r="R27">
        <v>1</v>
      </c>
      <c r="T27">
        <v>1</v>
      </c>
      <c r="U27">
        <v>2</v>
      </c>
      <c r="Y27">
        <v>2</v>
      </c>
      <c r="AB27">
        <v>2</v>
      </c>
      <c r="AD27">
        <v>1</v>
      </c>
      <c r="AH27">
        <v>1</v>
      </c>
    </row>
    <row r="28" spans="1:34" x14ac:dyDescent="0.3">
      <c r="A28" t="s">
        <v>353</v>
      </c>
      <c r="Z28">
        <v>1</v>
      </c>
    </row>
    <row r="29" spans="1:34" x14ac:dyDescent="0.3">
      <c r="A29" t="s">
        <v>9</v>
      </c>
      <c r="C29">
        <v>1</v>
      </c>
      <c r="D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5</v>
      </c>
      <c r="M29">
        <v>1</v>
      </c>
      <c r="O29">
        <v>4</v>
      </c>
      <c r="P29">
        <v>1</v>
      </c>
      <c r="Q29">
        <v>2</v>
      </c>
      <c r="T29">
        <v>6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F29">
        <v>4</v>
      </c>
    </row>
    <row r="30" spans="1:34" x14ac:dyDescent="0.3">
      <c r="A30" t="s">
        <v>20</v>
      </c>
      <c r="B30">
        <v>1</v>
      </c>
      <c r="D30">
        <v>1</v>
      </c>
      <c r="F30">
        <v>2</v>
      </c>
      <c r="G30">
        <v>2</v>
      </c>
      <c r="H30">
        <v>4</v>
      </c>
      <c r="J30">
        <v>2</v>
      </c>
      <c r="K30">
        <v>2</v>
      </c>
      <c r="L30">
        <v>1</v>
      </c>
      <c r="M30">
        <v>1</v>
      </c>
      <c r="P30">
        <v>1</v>
      </c>
      <c r="Q30">
        <v>1</v>
      </c>
      <c r="R30">
        <v>3</v>
      </c>
      <c r="S30">
        <v>2</v>
      </c>
      <c r="T30">
        <v>2</v>
      </c>
      <c r="U30">
        <v>2</v>
      </c>
      <c r="W30">
        <v>3</v>
      </c>
      <c r="X30">
        <v>3</v>
      </c>
      <c r="Y30">
        <v>2</v>
      </c>
      <c r="AA30">
        <v>2</v>
      </c>
      <c r="AB30">
        <v>2</v>
      </c>
      <c r="AC30">
        <v>2</v>
      </c>
      <c r="AE30">
        <v>2</v>
      </c>
      <c r="AF30">
        <v>1</v>
      </c>
      <c r="AG30">
        <v>2</v>
      </c>
    </row>
    <row r="31" spans="1:34" x14ac:dyDescent="0.3">
      <c r="A31" t="s">
        <v>80</v>
      </c>
      <c r="F31">
        <v>1</v>
      </c>
    </row>
    <row r="32" spans="1:34" x14ac:dyDescent="0.3">
      <c r="A32" t="s">
        <v>61</v>
      </c>
      <c r="D32">
        <v>1</v>
      </c>
    </row>
    <row r="33" spans="1:34" x14ac:dyDescent="0.3">
      <c r="A33" t="s">
        <v>19</v>
      </c>
      <c r="B33">
        <v>2</v>
      </c>
      <c r="C33">
        <v>1</v>
      </c>
      <c r="D33">
        <v>1</v>
      </c>
      <c r="F33">
        <v>4</v>
      </c>
      <c r="G33">
        <v>3</v>
      </c>
      <c r="H33">
        <v>1</v>
      </c>
      <c r="I33">
        <v>1</v>
      </c>
      <c r="M33">
        <v>2</v>
      </c>
      <c r="N33">
        <v>3</v>
      </c>
      <c r="T33">
        <v>1</v>
      </c>
      <c r="X33">
        <v>1</v>
      </c>
      <c r="AA33">
        <v>2</v>
      </c>
      <c r="AB33">
        <v>2</v>
      </c>
      <c r="AC33">
        <v>1</v>
      </c>
      <c r="AD33">
        <v>2</v>
      </c>
      <c r="AE33">
        <v>1</v>
      </c>
      <c r="AG33">
        <v>1</v>
      </c>
      <c r="AH33">
        <v>1</v>
      </c>
    </row>
    <row r="34" spans="1:34" x14ac:dyDescent="0.3">
      <c r="A34" t="s">
        <v>43</v>
      </c>
    </row>
    <row r="35" spans="1:34" x14ac:dyDescent="0.3">
      <c r="A35" t="s">
        <v>68</v>
      </c>
      <c r="E35">
        <v>1</v>
      </c>
      <c r="I35">
        <v>1</v>
      </c>
      <c r="N35">
        <v>1</v>
      </c>
      <c r="W35">
        <v>2</v>
      </c>
    </row>
    <row r="36" spans="1:34" x14ac:dyDescent="0.3">
      <c r="A36" t="s">
        <v>53</v>
      </c>
      <c r="N36">
        <v>1</v>
      </c>
    </row>
    <row r="37" spans="1:34" x14ac:dyDescent="0.3">
      <c r="A37" t="s">
        <v>345</v>
      </c>
      <c r="U37">
        <v>1</v>
      </c>
    </row>
    <row r="38" spans="1:34" x14ac:dyDescent="0.3">
      <c r="A38" t="s">
        <v>343</v>
      </c>
    </row>
    <row r="39" spans="1:34" x14ac:dyDescent="0.3">
      <c r="A39" t="s">
        <v>347</v>
      </c>
      <c r="X39">
        <v>1</v>
      </c>
      <c r="Y39">
        <v>2</v>
      </c>
      <c r="AF39">
        <v>2</v>
      </c>
    </row>
    <row r="40" spans="1:34" x14ac:dyDescent="0.3">
      <c r="A40" t="s">
        <v>10</v>
      </c>
      <c r="B40">
        <v>2</v>
      </c>
      <c r="C40">
        <v>3</v>
      </c>
      <c r="F40">
        <v>2</v>
      </c>
      <c r="I40">
        <v>2</v>
      </c>
      <c r="J40">
        <v>2</v>
      </c>
      <c r="K40">
        <v>1</v>
      </c>
      <c r="L40">
        <v>1</v>
      </c>
      <c r="M40">
        <v>1</v>
      </c>
      <c r="O40">
        <v>2</v>
      </c>
      <c r="R40">
        <v>3</v>
      </c>
      <c r="S40">
        <v>1</v>
      </c>
      <c r="T40">
        <v>1</v>
      </c>
      <c r="V40">
        <v>1</v>
      </c>
      <c r="W40">
        <v>3</v>
      </c>
      <c r="X40">
        <v>1</v>
      </c>
      <c r="Y40">
        <v>1</v>
      </c>
      <c r="Z40">
        <v>1.5</v>
      </c>
      <c r="AC40">
        <v>1</v>
      </c>
      <c r="AD40">
        <v>2</v>
      </c>
      <c r="AE40">
        <v>1</v>
      </c>
      <c r="AF40">
        <v>2</v>
      </c>
      <c r="AH40">
        <v>2</v>
      </c>
    </row>
    <row r="41" spans="1:34" x14ac:dyDescent="0.3">
      <c r="A41" t="s">
        <v>46</v>
      </c>
      <c r="B41">
        <v>1</v>
      </c>
      <c r="O41">
        <v>3</v>
      </c>
      <c r="P41">
        <v>1</v>
      </c>
      <c r="Q41">
        <v>2</v>
      </c>
    </row>
    <row r="42" spans="1:34" x14ac:dyDescent="0.3">
      <c r="A42" t="s">
        <v>3</v>
      </c>
      <c r="F42">
        <v>3</v>
      </c>
      <c r="L42">
        <v>1</v>
      </c>
      <c r="S42">
        <v>3</v>
      </c>
      <c r="AH42">
        <v>1</v>
      </c>
    </row>
    <row r="43" spans="1:34" x14ac:dyDescent="0.3">
      <c r="A43" t="s">
        <v>351</v>
      </c>
    </row>
    <row r="44" spans="1:34" x14ac:dyDescent="0.3">
      <c r="A44" t="s">
        <v>56</v>
      </c>
      <c r="C44">
        <v>3</v>
      </c>
      <c r="E44">
        <v>2</v>
      </c>
      <c r="F44">
        <v>1</v>
      </c>
      <c r="G44">
        <v>2</v>
      </c>
      <c r="I44">
        <v>1</v>
      </c>
      <c r="J44">
        <v>1</v>
      </c>
      <c r="K44">
        <v>1</v>
      </c>
      <c r="L44">
        <v>1</v>
      </c>
      <c r="M44">
        <v>1</v>
      </c>
      <c r="P44">
        <v>1</v>
      </c>
      <c r="R44">
        <v>1</v>
      </c>
      <c r="S44">
        <v>4</v>
      </c>
      <c r="T44">
        <v>1</v>
      </c>
      <c r="V44">
        <v>1</v>
      </c>
      <c r="W44">
        <v>2</v>
      </c>
      <c r="Z44">
        <v>2</v>
      </c>
      <c r="AA44">
        <v>1</v>
      </c>
      <c r="AB44">
        <v>4</v>
      </c>
      <c r="AC44">
        <v>1</v>
      </c>
      <c r="AD44">
        <v>1</v>
      </c>
    </row>
    <row r="45" spans="1:34" x14ac:dyDescent="0.3">
      <c r="A45" t="s">
        <v>60</v>
      </c>
      <c r="B45">
        <v>2</v>
      </c>
    </row>
    <row r="46" spans="1:34" x14ac:dyDescent="0.3">
      <c r="A46" t="s">
        <v>340</v>
      </c>
      <c r="Q46">
        <v>1</v>
      </c>
      <c r="U46">
        <v>1</v>
      </c>
      <c r="W46">
        <v>1</v>
      </c>
      <c r="X46">
        <v>3</v>
      </c>
      <c r="Y46">
        <v>1</v>
      </c>
      <c r="Z46">
        <v>1</v>
      </c>
    </row>
    <row r="47" spans="1:34" x14ac:dyDescent="0.3">
      <c r="A47" t="s">
        <v>339</v>
      </c>
    </row>
    <row r="48" spans="1:34" x14ac:dyDescent="0.3">
      <c r="A48" t="s">
        <v>11</v>
      </c>
    </row>
    <row r="49" spans="1:34" x14ac:dyDescent="0.3">
      <c r="A49" t="s">
        <v>55</v>
      </c>
      <c r="B49">
        <v>2</v>
      </c>
      <c r="C49">
        <v>1</v>
      </c>
      <c r="D49">
        <v>1</v>
      </c>
      <c r="E49">
        <v>1</v>
      </c>
      <c r="F49">
        <v>3</v>
      </c>
      <c r="G49">
        <v>2</v>
      </c>
      <c r="H49">
        <v>3</v>
      </c>
      <c r="J49">
        <v>1</v>
      </c>
      <c r="K49">
        <v>1</v>
      </c>
      <c r="M49">
        <v>3</v>
      </c>
      <c r="N49">
        <v>4</v>
      </c>
      <c r="X49">
        <v>6</v>
      </c>
      <c r="Y49">
        <v>5</v>
      </c>
      <c r="Z49">
        <v>1</v>
      </c>
      <c r="AD49">
        <v>2</v>
      </c>
      <c r="AG49">
        <v>3</v>
      </c>
    </row>
    <row r="50" spans="1:34" x14ac:dyDescent="0.3">
      <c r="A50" t="s">
        <v>21</v>
      </c>
    </row>
    <row r="51" spans="1:34" x14ac:dyDescent="0.3">
      <c r="A51" t="s">
        <v>81</v>
      </c>
      <c r="G51">
        <v>3</v>
      </c>
      <c r="K51">
        <v>1</v>
      </c>
    </row>
    <row r="52" spans="1:34" x14ac:dyDescent="0.3">
      <c r="A52" t="s">
        <v>63</v>
      </c>
      <c r="B52">
        <v>2</v>
      </c>
      <c r="D52">
        <v>1</v>
      </c>
      <c r="AF52">
        <v>2</v>
      </c>
    </row>
    <row r="53" spans="1:34" x14ac:dyDescent="0.3">
      <c r="A53" t="s">
        <v>83</v>
      </c>
    </row>
    <row r="54" spans="1:34" x14ac:dyDescent="0.3">
      <c r="A54" t="s">
        <v>22</v>
      </c>
      <c r="Y54">
        <v>1</v>
      </c>
      <c r="AB54">
        <v>2</v>
      </c>
      <c r="AD54">
        <v>3</v>
      </c>
    </row>
    <row r="55" spans="1:34" x14ac:dyDescent="0.3">
      <c r="A55" t="s">
        <v>44</v>
      </c>
      <c r="N55">
        <v>3</v>
      </c>
      <c r="S55">
        <v>2</v>
      </c>
      <c r="AG55">
        <v>2</v>
      </c>
    </row>
    <row r="56" spans="1:34" x14ac:dyDescent="0.3">
      <c r="A56" t="s">
        <v>8</v>
      </c>
      <c r="B56">
        <v>1</v>
      </c>
      <c r="H56">
        <v>1</v>
      </c>
      <c r="J56">
        <v>2</v>
      </c>
      <c r="Q56">
        <v>2</v>
      </c>
    </row>
    <row r="57" spans="1:34" x14ac:dyDescent="0.3">
      <c r="A57" t="s">
        <v>356</v>
      </c>
    </row>
    <row r="58" spans="1:34" x14ac:dyDescent="0.3">
      <c r="A58" t="s">
        <v>82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2</v>
      </c>
      <c r="I58">
        <v>3</v>
      </c>
      <c r="J58">
        <v>4</v>
      </c>
      <c r="L58">
        <v>4</v>
      </c>
      <c r="M58">
        <v>1</v>
      </c>
      <c r="N58">
        <v>2</v>
      </c>
      <c r="O58">
        <v>1</v>
      </c>
      <c r="P58">
        <v>1</v>
      </c>
      <c r="Q58">
        <v>1</v>
      </c>
      <c r="R58">
        <v>3</v>
      </c>
      <c r="S58">
        <v>3</v>
      </c>
      <c r="U58">
        <v>3</v>
      </c>
      <c r="V58">
        <v>1</v>
      </c>
      <c r="W58">
        <v>3</v>
      </c>
      <c r="AC58">
        <v>1</v>
      </c>
      <c r="AF58">
        <v>1</v>
      </c>
      <c r="AH58">
        <v>2</v>
      </c>
    </row>
    <row r="59" spans="1:34" x14ac:dyDescent="0.3">
      <c r="A59" t="s">
        <v>49</v>
      </c>
      <c r="G59">
        <v>2</v>
      </c>
    </row>
    <row r="60" spans="1:34" x14ac:dyDescent="0.3">
      <c r="A60" t="s">
        <v>85</v>
      </c>
      <c r="K60">
        <v>4</v>
      </c>
      <c r="L60">
        <v>2</v>
      </c>
      <c r="M60">
        <v>5</v>
      </c>
    </row>
    <row r="61" spans="1:34" x14ac:dyDescent="0.3">
      <c r="A61" t="s">
        <v>5</v>
      </c>
      <c r="B61">
        <v>1</v>
      </c>
      <c r="C61">
        <v>2</v>
      </c>
      <c r="D61">
        <v>2</v>
      </c>
      <c r="E61">
        <v>3</v>
      </c>
      <c r="F61">
        <v>2</v>
      </c>
      <c r="G61">
        <v>3</v>
      </c>
      <c r="H61">
        <v>1</v>
      </c>
      <c r="M61">
        <v>4</v>
      </c>
      <c r="N61">
        <v>6</v>
      </c>
      <c r="P61">
        <v>2</v>
      </c>
      <c r="Q61">
        <v>1</v>
      </c>
      <c r="R61">
        <v>2</v>
      </c>
      <c r="S61">
        <v>3</v>
      </c>
      <c r="V61">
        <v>2</v>
      </c>
      <c r="W61">
        <v>1</v>
      </c>
      <c r="X61">
        <v>1</v>
      </c>
      <c r="Y61">
        <v>4</v>
      </c>
      <c r="Z61">
        <v>5</v>
      </c>
      <c r="AA61">
        <v>1</v>
      </c>
      <c r="AB61">
        <v>3</v>
      </c>
      <c r="AC61">
        <v>4</v>
      </c>
      <c r="AD61">
        <v>3</v>
      </c>
      <c r="AE61">
        <v>3</v>
      </c>
      <c r="AF61">
        <v>2</v>
      </c>
      <c r="AG61">
        <v>5</v>
      </c>
      <c r="AH61">
        <v>7</v>
      </c>
    </row>
    <row r="62" spans="1:34" x14ac:dyDescent="0.3">
      <c r="A62" t="s">
        <v>45</v>
      </c>
      <c r="K62">
        <v>1</v>
      </c>
    </row>
    <row r="63" spans="1:34" x14ac:dyDescent="0.3">
      <c r="A63" t="s">
        <v>23</v>
      </c>
      <c r="B63">
        <v>1</v>
      </c>
      <c r="D63">
        <v>1</v>
      </c>
      <c r="E63">
        <v>3</v>
      </c>
      <c r="O63">
        <v>2</v>
      </c>
      <c r="P63">
        <v>2</v>
      </c>
      <c r="Q63">
        <v>1</v>
      </c>
      <c r="R63">
        <v>1</v>
      </c>
      <c r="AD63">
        <v>1</v>
      </c>
      <c r="AE63">
        <v>1</v>
      </c>
      <c r="AG63">
        <v>1</v>
      </c>
      <c r="AH63">
        <v>2</v>
      </c>
    </row>
    <row r="64" spans="1:34" x14ac:dyDescent="0.3">
      <c r="A64" t="s">
        <v>354</v>
      </c>
      <c r="Z64">
        <v>1</v>
      </c>
    </row>
    <row r="65" spans="1:34" x14ac:dyDescent="0.3">
      <c r="A65" t="s">
        <v>17</v>
      </c>
      <c r="F65">
        <v>2</v>
      </c>
      <c r="J65">
        <v>1</v>
      </c>
      <c r="K65">
        <v>1</v>
      </c>
    </row>
    <row r="66" spans="1:34" x14ac:dyDescent="0.3">
      <c r="A66" t="s">
        <v>86</v>
      </c>
      <c r="K66">
        <v>5</v>
      </c>
    </row>
    <row r="67" spans="1:34" x14ac:dyDescent="0.3">
      <c r="A67" t="s">
        <v>16</v>
      </c>
      <c r="C67">
        <v>4</v>
      </c>
      <c r="D67">
        <v>3</v>
      </c>
      <c r="F67">
        <v>2</v>
      </c>
      <c r="G67">
        <v>5</v>
      </c>
      <c r="H67">
        <v>3</v>
      </c>
      <c r="I67">
        <v>2</v>
      </c>
      <c r="J67">
        <v>5</v>
      </c>
      <c r="K67">
        <v>3</v>
      </c>
      <c r="L67">
        <v>2</v>
      </c>
      <c r="M67">
        <v>3</v>
      </c>
      <c r="O67">
        <v>5</v>
      </c>
      <c r="P67">
        <v>5</v>
      </c>
      <c r="Q67">
        <v>3</v>
      </c>
      <c r="R67">
        <v>2</v>
      </c>
      <c r="S67">
        <v>3</v>
      </c>
      <c r="T67">
        <v>1</v>
      </c>
      <c r="U67">
        <v>1</v>
      </c>
      <c r="V67">
        <v>3</v>
      </c>
      <c r="W67">
        <v>3</v>
      </c>
      <c r="X67">
        <v>5</v>
      </c>
      <c r="Y67">
        <v>4</v>
      </c>
      <c r="Z67">
        <v>1</v>
      </c>
      <c r="AA67">
        <v>3</v>
      </c>
      <c r="AC67">
        <v>1</v>
      </c>
      <c r="AE67">
        <v>4</v>
      </c>
      <c r="AF67">
        <v>2</v>
      </c>
      <c r="AG67">
        <v>3</v>
      </c>
      <c r="AH67">
        <v>2</v>
      </c>
    </row>
    <row r="68" spans="1:34" x14ac:dyDescent="0.3">
      <c r="A68" t="s">
        <v>47</v>
      </c>
    </row>
  </sheetData>
  <autoFilter ref="A1:AB68" xr:uid="{130C2564-D265-4C41-A3E0-02A62EDAC91D}">
    <sortState ref="A2:AB68">
      <sortCondition ref="A1:A6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P8" sqref="P8"/>
    </sheetView>
  </sheetViews>
  <sheetFormatPr defaultRowHeight="14.4" x14ac:dyDescent="0.3"/>
  <sheetData>
    <row r="1" spans="1:13" x14ac:dyDescent="0.3">
      <c r="A1" t="s">
        <v>359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357</v>
      </c>
      <c r="M1" s="22" t="s">
        <v>360</v>
      </c>
    </row>
    <row r="2" spans="1:13" x14ac:dyDescent="0.3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">
      <c r="A19">
        <v>18</v>
      </c>
      <c r="B19" s="54" t="s">
        <v>16</v>
      </c>
      <c r="C19" s="53" t="s">
        <v>44</v>
      </c>
      <c r="D19" s="53" t="s">
        <v>45</v>
      </c>
      <c r="E19" s="53" t="s">
        <v>361</v>
      </c>
      <c r="F19" s="53" t="s">
        <v>362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X47" sqref="A47:X47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2025-06-12T17:44:05Z</dcterms:modified>
</cp:coreProperties>
</file>