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7" documentId="14_{98364A46-010F-4A4A-AA37-5A188387D7F2}" xr6:coauthVersionLast="36" xr6:coauthVersionMax="36" xr10:uidLastSave="{3482E4F0-DDBA-4A23-9A05-B11606134AD7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artilharia!$A$1:$AB$69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notas!$A$1:$BI$66</definedName>
  </definedNames>
  <calcPr calcId="191029"/>
</workbook>
</file>

<file path=xl/calcChain.xml><?xml version="1.0" encoding="utf-8"?>
<calcChain xmlns="http://schemas.openxmlformats.org/spreadsheetml/2006/main">
  <c r="BG69" i="1" l="1"/>
  <c r="BF69" i="1"/>
  <c r="BH69" i="1" s="1"/>
  <c r="M70" i="4" l="1"/>
  <c r="BF68" i="1" l="1"/>
  <c r="BH68" i="1" s="1"/>
  <c r="BG68" i="1"/>
  <c r="BG67" i="1"/>
  <c r="BF67" i="1" l="1"/>
  <c r="BH67" i="1" s="1"/>
  <c r="M69" i="4"/>
  <c r="M71" i="4" l="1"/>
  <c r="L70" i="4"/>
  <c r="L3" i="4"/>
  <c r="BF65" i="1" l="1"/>
  <c r="BH65" i="1" s="1"/>
  <c r="BG65" i="1"/>
  <c r="BF66" i="1"/>
  <c r="BH66" i="1" s="1"/>
  <c r="BG66" i="1"/>
  <c r="K70" i="4" l="1"/>
  <c r="L69" i="4" l="1"/>
  <c r="L71" i="4" l="1"/>
  <c r="BF64" i="1"/>
  <c r="BH64" i="1" s="1"/>
  <c r="BG64" i="1"/>
  <c r="BF62" i="1" l="1"/>
  <c r="BH62" i="1" s="1"/>
  <c r="BG62" i="1"/>
  <c r="BF63" i="1"/>
  <c r="BH63" i="1" s="1"/>
  <c r="BG63" i="1"/>
  <c r="BF61" i="1" l="1"/>
  <c r="BH61" i="1" s="1"/>
  <c r="BG61" i="1"/>
  <c r="BK16" i="1" l="1"/>
  <c r="J70" i="4" l="1"/>
  <c r="I70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69" i="4" s="1"/>
  <c r="K2" i="4"/>
  <c r="K71" i="4" l="1"/>
  <c r="BF60" i="1"/>
  <c r="BH60" i="1" s="1"/>
  <c r="BG60" i="1"/>
  <c r="BF59" i="1" l="1"/>
  <c r="BH59" i="1" s="1"/>
  <c r="BG59" i="1"/>
  <c r="BF29" i="1"/>
  <c r="BH29" i="1" s="1"/>
  <c r="BG29" i="1"/>
  <c r="BF43" i="1" l="1"/>
  <c r="BH43" i="1" s="1"/>
  <c r="BG43" i="1"/>
  <c r="BK40" i="1"/>
  <c r="BF44" i="1"/>
  <c r="BH44" i="1" s="1"/>
  <c r="BG44" i="1"/>
  <c r="BK41" i="1"/>
  <c r="BF45" i="1"/>
  <c r="BH45" i="1" s="1"/>
  <c r="BG45" i="1"/>
  <c r="BK42" i="1"/>
  <c r="BF46" i="1"/>
  <c r="BH46" i="1" s="1"/>
  <c r="BG46" i="1"/>
  <c r="BK43" i="1"/>
  <c r="BF47" i="1"/>
  <c r="BH47" i="1" s="1"/>
  <c r="BG47" i="1"/>
  <c r="BK44" i="1"/>
  <c r="BF48" i="1"/>
  <c r="BH48" i="1" s="1"/>
  <c r="BG48" i="1"/>
  <c r="BK45" i="1"/>
  <c r="BF51" i="1"/>
  <c r="BH51" i="1" s="1"/>
  <c r="BG51" i="1"/>
  <c r="BK46" i="1"/>
  <c r="BF52" i="1"/>
  <c r="BH52" i="1" s="1"/>
  <c r="BG52" i="1"/>
  <c r="BK47" i="1"/>
  <c r="BF53" i="1"/>
  <c r="BH53" i="1" s="1"/>
  <c r="BG53" i="1"/>
  <c r="BK48" i="1"/>
  <c r="BF54" i="1"/>
  <c r="BH54" i="1" s="1"/>
  <c r="BG54" i="1"/>
  <c r="BK49" i="1"/>
  <c r="BF55" i="1"/>
  <c r="BH55" i="1" s="1"/>
  <c r="BG55" i="1"/>
  <c r="BK50" i="1"/>
  <c r="BF56" i="1"/>
  <c r="BH56" i="1" s="1"/>
  <c r="BG56" i="1"/>
  <c r="BK51" i="1"/>
  <c r="BF57" i="1"/>
  <c r="BH57" i="1" s="1"/>
  <c r="BG57" i="1"/>
  <c r="BK52" i="1"/>
  <c r="BF58" i="1"/>
  <c r="BH58" i="1" s="1"/>
  <c r="BG58" i="1"/>
  <c r="BK53" i="1"/>
  <c r="BF34" i="1"/>
  <c r="BH34" i="1" s="1"/>
  <c r="BG34" i="1"/>
  <c r="BK54" i="1"/>
  <c r="BF49" i="1"/>
  <c r="BH49" i="1" s="1"/>
  <c r="BG49" i="1"/>
  <c r="BK55" i="1"/>
  <c r="BF40" i="1"/>
  <c r="BH40" i="1" s="1"/>
  <c r="BG40" i="1"/>
  <c r="BK56" i="1"/>
  <c r="BF50" i="1"/>
  <c r="BH50" i="1" s="1"/>
  <c r="BG50" i="1"/>
  <c r="BK57" i="1"/>
  <c r="J69" i="4" l="1"/>
  <c r="J71" i="4" l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2" i="1"/>
  <c r="E70" i="4" l="1"/>
  <c r="G70" i="4" l="1"/>
  <c r="H70" i="4"/>
  <c r="I69" i="4" l="1"/>
  <c r="I71" i="4" s="1"/>
  <c r="D70" i="4" l="1"/>
  <c r="C70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0" i="4"/>
  <c r="H69" i="4"/>
  <c r="H7" i="6" l="1"/>
  <c r="I6" i="6"/>
  <c r="J6" i="6" s="1"/>
  <c r="H71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F20" i="1"/>
  <c r="BH20" i="1" s="1"/>
  <c r="BG20" i="1"/>
  <c r="H9" i="6" l="1"/>
  <c r="I8" i="6"/>
  <c r="J8" i="6" s="1"/>
  <c r="AH52" i="3"/>
  <c r="AI52" i="3"/>
  <c r="AH53" i="3"/>
  <c r="AI53" i="3"/>
  <c r="H10" i="6" l="1"/>
  <c r="I9" i="6"/>
  <c r="J9" i="6" s="1"/>
  <c r="G69" i="4"/>
  <c r="BF32" i="1"/>
  <c r="BH32" i="1" s="1"/>
  <c r="BG32" i="1"/>
  <c r="BF13" i="1"/>
  <c r="BH13" i="1" s="1"/>
  <c r="BG13" i="1"/>
  <c r="BF33" i="1"/>
  <c r="BH33" i="1" s="1"/>
  <c r="BG33" i="1"/>
  <c r="BF15" i="1"/>
  <c r="BH15" i="1" s="1"/>
  <c r="BG15" i="1"/>
  <c r="I10" i="6" l="1"/>
  <c r="J10" i="6" s="1"/>
  <c r="H11" i="6"/>
  <c r="G71" i="4"/>
  <c r="BF2" i="1"/>
  <c r="B70" i="4"/>
  <c r="E69" i="4"/>
  <c r="D69" i="4"/>
  <c r="C69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1" i="4" l="1"/>
  <c r="F69" i="4"/>
  <c r="H12" i="6"/>
  <c r="I11" i="6"/>
  <c r="J11" i="6" s="1"/>
  <c r="C71" i="4"/>
  <c r="D71" i="4"/>
  <c r="B69" i="4"/>
  <c r="B71" i="4" s="1"/>
  <c r="F71" i="4"/>
  <c r="BG6" i="1"/>
  <c r="BF6" i="1"/>
  <c r="BH6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F7" i="1"/>
  <c r="BH7" i="1" s="1"/>
  <c r="BG7" i="1"/>
  <c r="I15" i="6" l="1"/>
  <c r="J15" i="6" s="1"/>
  <c r="H16" i="6"/>
  <c r="BG17" i="1"/>
  <c r="BF17" i="1"/>
  <c r="BH17" i="1" s="1"/>
  <c r="H17" i="6" l="1"/>
  <c r="I16" i="6"/>
  <c r="J16" i="6" s="1"/>
  <c r="BG25" i="1"/>
  <c r="BF25" i="1"/>
  <c r="BH25" i="1" s="1"/>
  <c r="BG35" i="1"/>
  <c r="BF35" i="1"/>
  <c r="BH35" i="1" s="1"/>
  <c r="BG21" i="1"/>
  <c r="BF21" i="1"/>
  <c r="BH21" i="1" s="1"/>
  <c r="BG42" i="1"/>
  <c r="BF42" i="1"/>
  <c r="BH42" i="1" s="1"/>
  <c r="BG30" i="1"/>
  <c r="BF30" i="1"/>
  <c r="BH30" i="1" s="1"/>
  <c r="BG28" i="1"/>
  <c r="BF28" i="1"/>
  <c r="BH28" i="1" s="1"/>
  <c r="BG24" i="1"/>
  <c r="BF24" i="1"/>
  <c r="BH24" i="1" s="1"/>
  <c r="BG4" i="1"/>
  <c r="BF4" i="1"/>
  <c r="BH4" i="1" s="1"/>
  <c r="BG5" i="1"/>
  <c r="BF5" i="1"/>
  <c r="BH5" i="1" s="1"/>
  <c r="BG37" i="1"/>
  <c r="BF37" i="1"/>
  <c r="BH37" i="1" s="1"/>
  <c r="BG12" i="1"/>
  <c r="BF12" i="1"/>
  <c r="BH12" i="1" s="1"/>
  <c r="BG31" i="1"/>
  <c r="BF31" i="1"/>
  <c r="BH31" i="1" s="1"/>
  <c r="BG18" i="1"/>
  <c r="BF18" i="1"/>
  <c r="BH18" i="1" s="1"/>
  <c r="BG3" i="1"/>
  <c r="BF3" i="1"/>
  <c r="BH3" i="1" s="1"/>
  <c r="BG23" i="1"/>
  <c r="BF23" i="1"/>
  <c r="BH23" i="1" s="1"/>
  <c r="BG16" i="1"/>
  <c r="BF16" i="1"/>
  <c r="BH16" i="1" s="1"/>
  <c r="BG39" i="1"/>
  <c r="BF39" i="1"/>
  <c r="BH39" i="1" s="1"/>
  <c r="BG8" i="1"/>
  <c r="BF8" i="1"/>
  <c r="BH8" i="1" s="1"/>
  <c r="BG19" i="1"/>
  <c r="BF19" i="1"/>
  <c r="BH19" i="1" s="1"/>
  <c r="BG10" i="1"/>
  <c r="BF10" i="1"/>
  <c r="BH10" i="1" s="1"/>
  <c r="BG27" i="1"/>
  <c r="BF27" i="1"/>
  <c r="BH27" i="1" s="1"/>
  <c r="BG9" i="1"/>
  <c r="BF9" i="1"/>
  <c r="BH9" i="1" s="1"/>
  <c r="BG36" i="1"/>
  <c r="BF36" i="1"/>
  <c r="BH36" i="1" s="1"/>
  <c r="BG2" i="1"/>
  <c r="BH2" i="1"/>
  <c r="BG38" i="1"/>
  <c r="BF38" i="1"/>
  <c r="BH38" i="1" s="1"/>
  <c r="BG22" i="1"/>
  <c r="BF22" i="1"/>
  <c r="BH22" i="1" s="1"/>
  <c r="BG11" i="1"/>
  <c r="BF11" i="1"/>
  <c r="BH11" i="1" s="1"/>
  <c r="BG26" i="1"/>
  <c r="BF26" i="1"/>
  <c r="BH26" i="1" s="1"/>
  <c r="BG41" i="1"/>
  <c r="BF41" i="1"/>
  <c r="BH41" i="1" s="1"/>
  <c r="BG14" i="1"/>
  <c r="BF14" i="1"/>
  <c r="BH14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Medeiros Hamacher</author>
  </authors>
  <commentList>
    <comment ref="L3" authorId="0" shapeId="0" xr:uid="{D9C2570B-1ED7-4CAC-9AD7-2BDD7CAFF926}">
      <text>
        <r>
          <rPr>
            <sz val="9"/>
            <color indexed="81"/>
            <rFont val="Tahoma"/>
            <family val="2"/>
          </rPr>
          <t>24,45 do jogo GFC</t>
        </r>
      </text>
    </comment>
  </commentList>
</comments>
</file>

<file path=xl/sharedStrings.xml><?xml version="1.0" encoding="utf-8"?>
<sst xmlns="http://schemas.openxmlformats.org/spreadsheetml/2006/main" count="3815" uniqueCount="369">
  <si>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</si>
  <si>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</si>
  <si>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</si>
  <si>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</si>
  <si>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</si>
  <si>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</si>
  <si>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</si>
  <si>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</si>
  <si>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</si>
  <si>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</si>
  <si>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</si>
  <si>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</si>
  <si>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</si>
  <si>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</si>
  <si>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</si>
  <si>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</si>
  <si>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</si>
  <si>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</si>
  <si>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</si>
  <si>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</si>
  <si>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</si>
  <si>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</si>
  <si>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</si>
  <si>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</si>
  <si>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</si>
  <si>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</si>
  <si>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</si>
  <si>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</si>
  <si>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</si>
  <si>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</si>
  <si>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</si>
  <si>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</si>
  <si>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</si>
  <si>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</si>
  <si>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</si>
  <si>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</si>
  <si>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</si>
  <si>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</si>
  <si>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</si>
  <si>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</si>
  <si>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</si>
  <si>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</si>
  <si>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</si>
  <si>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</si>
  <si>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</si>
  <si>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</si>
  <si>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</si>
  <si>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</si>
  <si>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</si>
  <si>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</si>
  <si>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</si>
  <si>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</si>
  <si>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</si>
  <si>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</si>
  <si>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</si>
  <si>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</si>
  <si>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</si>
  <si>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</si>
  <si>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</si>
  <si>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</si>
  <si>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</si>
  <si>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</si>
  <si>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</si>
  <si>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</si>
  <si>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</si>
  <si>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</si>
  <si>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</si>
  <si>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</si>
  <si>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</si>
  <si>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</si>
  <si>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</si>
  <si>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</si>
  <si>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</si>
  <si>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</si>
  <si>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</si>
  <si>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</si>
  <si>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</si>
  <si>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</si>
  <si>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</si>
  <si>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</si>
  <si>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</si>
  <si>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</si>
  <si>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</si>
  <si>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</si>
  <si>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</si>
  <si>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</si>
  <si>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</si>
  <si>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</si>
  <si>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</si>
  <si>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</si>
  <si>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</si>
  <si>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</si>
  <si>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</si>
  <si>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</si>
  <si>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</si>
  <si>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</si>
  <si>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</si>
  <si>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</si>
  <si>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</si>
  <si>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</si>
  <si>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</si>
  <si>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</si>
  <si>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</si>
  <si>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</si>
  <si>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</si>
  <si>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</si>
  <si>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</si>
  <si>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</si>
  <si>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</si>
  <si>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</si>
  <si>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</si>
  <si>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</si>
  <si>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</si>
  <si>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</si>
  <si>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</si>
  <si>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</si>
  <si>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</si>
  <si>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</si>
  <si>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</si>
  <si>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</si>
  <si>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</si>
  <si>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</si>
  <si>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</si>
  <si>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</si>
  <si>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</si>
  <si>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</si>
  <si>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</si>
  <si>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</si>
  <si>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</si>
  <si>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</si>
  <si>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</si>
  <si>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</si>
  <si>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</si>
  <si>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</si>
  <si>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</si>
  <si>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</si>
  <si>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</si>
  <si>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</si>
  <si>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</si>
  <si>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</si>
  <si>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</si>
  <si>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</si>
  <si>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</si>
  <si>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</si>
  <si>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</si>
  <si>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</si>
  <si>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</si>
  <si>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</si>
  <si>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</si>
  <si>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</si>
  <si>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</si>
  <si>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</si>
  <si>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</si>
  <si>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</si>
  <si>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</si>
  <si>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</si>
  <si>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</si>
  <si>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</si>
  <si>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</si>
  <si>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</si>
  <si>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</si>
  <si>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</si>
  <si>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</si>
  <si>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</si>
  <si>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</si>
  <si>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</si>
  <si>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</si>
  <si>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</si>
  <si>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</si>
  <si>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</si>
  <si>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</si>
  <si>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</si>
  <si>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</si>
  <si>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</si>
  <si>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</si>
  <si>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</si>
  <si>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</si>
  <si>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</si>
  <si>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</si>
  <si>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</si>
  <si>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</si>
  <si>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</si>
  <si>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</si>
  <si>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</si>
  <si>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</si>
  <si>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</si>
  <si>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</si>
  <si>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</si>
  <si>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</si>
  <si>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</si>
  <si>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</si>
  <si>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</si>
  <si>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</si>
  <si>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</si>
  <si>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</si>
  <si>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</si>
  <si>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</si>
  <si>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</si>
  <si>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</si>
  <si>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</si>
  <si>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</si>
  <si>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</si>
  <si>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</si>
  <si>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</si>
  <si>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</si>
  <si>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</si>
  <si>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</si>
  <si>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</si>
  <si>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</si>
  <si>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</si>
  <si>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</si>
  <si>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</si>
  <si>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</si>
  <si>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</si>
  <si>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</si>
  <si>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</si>
  <si>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</si>
  <si>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</si>
  <si>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</si>
  <si>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</si>
  <si>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</si>
  <si>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</si>
  <si>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</si>
  <si>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</si>
  <si>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</si>
  <si>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</si>
  <si>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</si>
  <si>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</si>
  <si>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</si>
  <si>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</si>
  <si>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</si>
  <si>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</si>
  <si>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</si>
  <si>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</si>
  <si>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</si>
  <si>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</si>
  <si>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</si>
  <si>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</si>
  <si>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</si>
  <si>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</si>
  <si>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</si>
  <si>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</si>
  <si>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</si>
  <si>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</si>
  <si>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</si>
  <si>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</si>
  <si>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</si>
  <si>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</si>
  <si>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</si>
  <si>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</si>
  <si>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</si>
  <si>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</si>
  <si>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</si>
  <si>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</si>
  <si>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</si>
  <si>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</si>
  <si>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</si>
  <si>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</si>
  <si>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</si>
  <si>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</si>
  <si>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</si>
  <si>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</si>
  <si>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</si>
  <si>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</si>
  <si>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</si>
  <si>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</si>
  <si>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</si>
  <si>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</si>
  <si>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</si>
  <si>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</si>
  <si>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</si>
  <si>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</si>
  <si>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</si>
  <si>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</si>
  <si>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</si>
  <si>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</si>
  <si>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</si>
  <si>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</si>
  <si>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</si>
  <si>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</si>
  <si>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</si>
  <si>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</si>
  <si>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</si>
  <si>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</si>
  <si>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</si>
  <si>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</si>
  <si>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</si>
  <si>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</si>
  <si>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</si>
  <si>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</si>
  <si>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</si>
  <si>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</si>
  <si>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</si>
  <si>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</si>
  <si>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</si>
  <si>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</si>
  <si>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</si>
  <si>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</si>
  <si>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</si>
  <si>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</si>
  <si>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</si>
  <si>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</si>
  <si>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</si>
  <si>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</si>
  <si>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</si>
  <si>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</si>
  <si>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</si>
  <si>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</si>
  <si>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</si>
  <si>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</si>
  <si>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</si>
  <si>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</si>
  <si>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</si>
  <si>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</si>
  <si>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</si>
  <si>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</si>
  <si>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</si>
  <si>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</si>
  <si>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</si>
  <si>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</si>
  <si>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</si>
  <si>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</si>
  <si>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</si>
  <si>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</si>
  <si>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</si>
  <si>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</si>
  <si>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</si>
  <si>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</si>
  <si>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</si>
  <si>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</si>
  <si>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</si>
  <si>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</si>
  <si>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</si>
  <si>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</si>
  <si>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</si>
  <si>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</si>
  <si>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</si>
  <si>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</si>
  <si>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</si>
  <si>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</si>
  <si>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</si>
  <si>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</si>
  <si>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</si>
  <si>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</si>
  <si>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</si>
  <si>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</si>
  <si>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</si>
  <si>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</si>
  <si>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</si>
  <si>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</si>
  <si>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</si>
  <si>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</si>
  <si>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yuri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</si>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</sst>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9"/>
  <sheetViews>
    <sheetView tabSelected="1" zoomScale="85" zoomScaleNormal="85" workbookViewId="0">
      <pane xSplit="1" topLeftCell="AP1" activePane="topRight" state="frozen"/>
      <selection pane="topRight" activeCell="BC16" sqref="BC16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56" width="9.5546875" customWidth="1"/>
  </cols>
  <sheetData>
    <row r="1" spans="1:63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/>
      <c r="BF1" t="s">
        <v>57</v>
      </c>
      <c r="BG1" t="s">
        <v>58</v>
      </c>
      <c r="BH1" t="s">
        <v>59</v>
      </c>
      <c r="BI1" t="s">
        <v>62</v>
      </c>
    </row>
    <row r="2" spans="1:63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F2">
        <f>COUNT(B2:BE2)</f>
        <v>51</v>
      </c>
      <c r="BG2" s="18">
        <f>AVERAGE(B2:BE2)</f>
        <v>5.882352941176471</v>
      </c>
      <c r="BH2">
        <f>IF(BF2&gt;1,_xlfn.STDEV.S(B2:BE2),"")</f>
        <v>1.1206615693157214</v>
      </c>
      <c r="BI2">
        <v>1</v>
      </c>
      <c r="BK2">
        <f>AVERAGE(AI2:AK2)</f>
        <v>5.333333333333333</v>
      </c>
    </row>
    <row r="3" spans="1:63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F3">
        <f>COUNT(B3:BE3)</f>
        <v>51</v>
      </c>
      <c r="BG3" s="18">
        <f>AVERAGE(B3:BE3)</f>
        <v>5.5</v>
      </c>
      <c r="BH3">
        <f>IF(BF3&gt;1,_xlfn.STDEV.S(B3:BE3),"")</f>
        <v>0.92195444572928875</v>
      </c>
      <c r="BI3">
        <v>1</v>
      </c>
      <c r="BK3">
        <f t="shared" ref="BK3:BK39" si="0">AVERAGE(AI3:AK3)</f>
        <v>5</v>
      </c>
    </row>
    <row r="4" spans="1:63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F4">
        <f>COUNT(B4:BE4)</f>
        <v>47</v>
      </c>
      <c r="BG4" s="18">
        <f>AVERAGE(B4:BE4)</f>
        <v>5.8829787234042552</v>
      </c>
      <c r="BH4">
        <f>IF(BF4&gt;1,_xlfn.STDEV.S(B4:BE4),"")</f>
        <v>0.89814280575945371</v>
      </c>
      <c r="BI4">
        <v>1</v>
      </c>
      <c r="BK4">
        <f t="shared" si="0"/>
        <v>5.333333333333333</v>
      </c>
    </row>
    <row r="5" spans="1:63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P5">
        <v>4.5</v>
      </c>
      <c r="AV5">
        <v>4</v>
      </c>
      <c r="AW5">
        <v>4.5</v>
      </c>
      <c r="AX5">
        <v>4.5</v>
      </c>
      <c r="AY5">
        <v>5</v>
      </c>
      <c r="AZ5">
        <v>4</v>
      </c>
      <c r="BA5">
        <v>5</v>
      </c>
      <c r="BB5">
        <v>5</v>
      </c>
      <c r="BC5">
        <v>6</v>
      </c>
      <c r="BF5">
        <f>COUNT(B5:BE5)</f>
        <v>44</v>
      </c>
      <c r="BG5" s="18">
        <f>AVERAGE(B5:BE5)</f>
        <v>5.5909090909090908</v>
      </c>
      <c r="BH5">
        <f>IF(BF5&gt;1,_xlfn.STDEV.S(B5:BE5),"")</f>
        <v>0.91672272235549923</v>
      </c>
      <c r="BI5">
        <v>1</v>
      </c>
      <c r="BK5">
        <f t="shared" si="0"/>
        <v>6</v>
      </c>
    </row>
    <row r="6" spans="1:63" x14ac:dyDescent="0.3">
      <c r="A6" t="s">
        <v>5</v>
      </c>
      <c r="B6">
        <v>10</v>
      </c>
      <c r="C6">
        <v>8.5</v>
      </c>
      <c r="D6">
        <v>8.5</v>
      </c>
      <c r="E6">
        <v>7.5</v>
      </c>
      <c r="F6">
        <v>7</v>
      </c>
      <c r="G6">
        <v>7.5</v>
      </c>
      <c r="H6">
        <v>7</v>
      </c>
      <c r="I6" t="s">
        <v>26</v>
      </c>
      <c r="J6">
        <v>8.5</v>
      </c>
      <c r="K6">
        <v>7.5</v>
      </c>
      <c r="L6">
        <v>8.5</v>
      </c>
      <c r="M6">
        <v>7</v>
      </c>
      <c r="N6">
        <v>7.5</v>
      </c>
      <c r="O6">
        <v>7.5</v>
      </c>
      <c r="P6">
        <v>7</v>
      </c>
      <c r="Q6">
        <v>7</v>
      </c>
      <c r="R6" t="s">
        <v>26</v>
      </c>
      <c r="S6" t="s">
        <v>26</v>
      </c>
      <c r="T6" t="s">
        <v>26</v>
      </c>
      <c r="U6">
        <v>7</v>
      </c>
      <c r="V6">
        <v>6</v>
      </c>
      <c r="W6">
        <v>7.5</v>
      </c>
      <c r="X6">
        <v>7</v>
      </c>
      <c r="Y6">
        <v>7</v>
      </c>
      <c r="Z6">
        <v>7</v>
      </c>
      <c r="AA6">
        <v>7</v>
      </c>
      <c r="AB6" t="s">
        <v>26</v>
      </c>
      <c r="AC6" t="s">
        <v>26</v>
      </c>
      <c r="AD6" t="s">
        <v>26</v>
      </c>
      <c r="AF6">
        <v>6.5</v>
      </c>
      <c r="AG6">
        <v>10</v>
      </c>
      <c r="AI6">
        <v>6.5</v>
      </c>
      <c r="AJ6">
        <v>5.5</v>
      </c>
      <c r="AK6">
        <v>6.5</v>
      </c>
      <c r="AL6">
        <v>6</v>
      </c>
      <c r="AO6">
        <v>6</v>
      </c>
      <c r="AP6">
        <v>5</v>
      </c>
      <c r="AQ6">
        <v>5.5</v>
      </c>
      <c r="AR6">
        <v>6.5</v>
      </c>
      <c r="AS6">
        <v>6</v>
      </c>
      <c r="AT6">
        <v>5.5</v>
      </c>
      <c r="AU6">
        <v>6.5</v>
      </c>
      <c r="AV6">
        <v>6</v>
      </c>
      <c r="AW6">
        <v>6</v>
      </c>
      <c r="AX6">
        <v>6</v>
      </c>
      <c r="AY6">
        <v>5.5</v>
      </c>
      <c r="AZ6">
        <v>7</v>
      </c>
      <c r="BA6">
        <v>8.5</v>
      </c>
      <c r="BB6">
        <v>5.5</v>
      </c>
      <c r="BC6">
        <v>4.5</v>
      </c>
      <c r="BF6">
        <f>COUNT(B6:BE6)</f>
        <v>43</v>
      </c>
      <c r="BG6" s="18">
        <f>AVERAGE(B6:BE6)</f>
        <v>6.8837209302325579</v>
      </c>
      <c r="BH6">
        <f>IF(BF6&gt;1,_xlfn.STDEV.S(B6:BE6),"")</f>
        <v>1.1944176171152627</v>
      </c>
      <c r="BI6">
        <v>1</v>
      </c>
      <c r="BK6">
        <f t="shared" si="0"/>
        <v>6.166666666666667</v>
      </c>
    </row>
    <row r="7" spans="1:63" x14ac:dyDescent="0.3">
      <c r="A7" t="s">
        <v>82</v>
      </c>
      <c r="B7">
        <v>9</v>
      </c>
      <c r="C7" t="s">
        <v>26</v>
      </c>
      <c r="D7">
        <v>7.5</v>
      </c>
      <c r="E7">
        <v>7</v>
      </c>
      <c r="F7">
        <v>6</v>
      </c>
      <c r="G7">
        <v>7</v>
      </c>
      <c r="H7">
        <v>6</v>
      </c>
      <c r="I7">
        <v>7</v>
      </c>
      <c r="J7">
        <v>7</v>
      </c>
      <c r="K7">
        <v>7</v>
      </c>
      <c r="L7">
        <v>6</v>
      </c>
      <c r="M7">
        <v>6</v>
      </c>
      <c r="N7">
        <v>7</v>
      </c>
      <c r="O7">
        <v>7</v>
      </c>
      <c r="P7">
        <v>7</v>
      </c>
      <c r="Q7">
        <v>7</v>
      </c>
      <c r="R7">
        <v>7.5</v>
      </c>
      <c r="S7">
        <v>7</v>
      </c>
      <c r="T7">
        <v>7.5</v>
      </c>
      <c r="U7">
        <v>7</v>
      </c>
      <c r="V7">
        <v>7</v>
      </c>
      <c r="W7">
        <v>7</v>
      </c>
      <c r="X7">
        <v>6</v>
      </c>
      <c r="Y7">
        <v>6</v>
      </c>
      <c r="Z7">
        <v>6</v>
      </c>
      <c r="AA7">
        <v>7</v>
      </c>
      <c r="AB7">
        <v>7</v>
      </c>
      <c r="AC7">
        <v>7</v>
      </c>
      <c r="AD7" t="s">
        <v>26</v>
      </c>
      <c r="AE7">
        <v>7</v>
      </c>
      <c r="AF7">
        <v>6</v>
      </c>
      <c r="AG7">
        <v>6</v>
      </c>
      <c r="AH7">
        <v>5</v>
      </c>
      <c r="AI7">
        <v>6.5</v>
      </c>
      <c r="AJ7">
        <v>5.5</v>
      </c>
      <c r="AK7">
        <v>6.5</v>
      </c>
      <c r="AL7">
        <v>5.5</v>
      </c>
      <c r="AN7">
        <v>6.5</v>
      </c>
      <c r="AO7">
        <v>5.5</v>
      </c>
      <c r="AP7">
        <v>6</v>
      </c>
      <c r="AV7">
        <v>5</v>
      </c>
      <c r="AY7">
        <v>6</v>
      </c>
      <c r="BA7">
        <v>5</v>
      </c>
      <c r="BB7">
        <v>6</v>
      </c>
      <c r="BC7">
        <v>5</v>
      </c>
      <c r="BF7">
        <f>COUNT(B7:BE7)</f>
        <v>43</v>
      </c>
      <c r="BG7" s="18">
        <f>AVERAGE(B7:BE7)</f>
        <v>6.4767441860465116</v>
      </c>
      <c r="BH7">
        <f>IF(BF7&gt;1,_xlfn.STDEV.S(B7:BE7),"")</f>
        <v>0.82341831332281723</v>
      </c>
      <c r="BI7">
        <v>0</v>
      </c>
      <c r="BK7">
        <f t="shared" si="0"/>
        <v>6.166666666666667</v>
      </c>
    </row>
    <row r="8" spans="1:63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v>5</v>
      </c>
      <c r="AR8">
        <v>5.5</v>
      </c>
      <c r="AS8">
        <v>5</v>
      </c>
      <c r="AT8">
        <v>5.5</v>
      </c>
      <c r="AU8">
        <v>5.5</v>
      </c>
      <c r="AV8">
        <v>5.5</v>
      </c>
      <c r="AX8">
        <v>6</v>
      </c>
      <c r="AY8">
        <v>6.5</v>
      </c>
      <c r="AZ8">
        <v>5.5</v>
      </c>
      <c r="BA8">
        <v>5.5</v>
      </c>
      <c r="BB8">
        <v>4.5</v>
      </c>
      <c r="BC8">
        <v>4</v>
      </c>
      <c r="BF8">
        <f>COUNT(B8:BE8)</f>
        <v>42</v>
      </c>
      <c r="BG8" s="18">
        <f>AVERAGE(B8:BE8)</f>
        <v>6.3214285714285712</v>
      </c>
      <c r="BH8">
        <f>IF(BF8&gt;1,_xlfn.STDEV.S(B8:BE8),"")</f>
        <v>0.92275719246014665</v>
      </c>
      <c r="BI8">
        <v>1</v>
      </c>
      <c r="BK8">
        <f t="shared" si="0"/>
        <v>5.5</v>
      </c>
    </row>
    <row r="9" spans="1:63" x14ac:dyDescent="0.3">
      <c r="A9" t="s">
        <v>6</v>
      </c>
      <c r="B9">
        <v>7.5</v>
      </c>
      <c r="C9">
        <v>7</v>
      </c>
      <c r="D9">
        <v>7</v>
      </c>
      <c r="E9">
        <v>7.5</v>
      </c>
      <c r="F9">
        <v>6</v>
      </c>
      <c r="G9">
        <v>6</v>
      </c>
      <c r="H9" t="s">
        <v>26</v>
      </c>
      <c r="I9">
        <v>7.5</v>
      </c>
      <c r="J9" t="s">
        <v>26</v>
      </c>
      <c r="K9">
        <v>7.5</v>
      </c>
      <c r="L9" t="s">
        <v>26</v>
      </c>
      <c r="M9" t="s">
        <v>26</v>
      </c>
      <c r="N9">
        <v>6</v>
      </c>
      <c r="O9">
        <v>7</v>
      </c>
      <c r="P9">
        <v>6</v>
      </c>
      <c r="Q9" t="s">
        <v>26</v>
      </c>
      <c r="R9" t="s">
        <v>26</v>
      </c>
      <c r="S9">
        <v>6</v>
      </c>
      <c r="T9">
        <v>7</v>
      </c>
      <c r="U9">
        <v>7</v>
      </c>
      <c r="V9" t="s">
        <v>26</v>
      </c>
      <c r="W9">
        <v>6</v>
      </c>
      <c r="X9">
        <v>6</v>
      </c>
      <c r="Y9" t="s">
        <v>26</v>
      </c>
      <c r="Z9" t="s">
        <v>26</v>
      </c>
      <c r="AA9">
        <v>6</v>
      </c>
      <c r="AB9" t="s">
        <v>26</v>
      </c>
      <c r="AC9" t="s">
        <v>26</v>
      </c>
      <c r="AD9" t="s">
        <v>26</v>
      </c>
      <c r="AE9">
        <v>6</v>
      </c>
      <c r="AF9">
        <v>6.5</v>
      </c>
      <c r="AG9">
        <v>7</v>
      </c>
      <c r="AH9">
        <v>5.5</v>
      </c>
      <c r="AJ9">
        <v>5.5</v>
      </c>
      <c r="AK9">
        <v>5</v>
      </c>
      <c r="AL9">
        <v>4.5</v>
      </c>
      <c r="AM9">
        <v>5.5</v>
      </c>
      <c r="AN9">
        <v>6.5</v>
      </c>
      <c r="AO9">
        <v>6</v>
      </c>
      <c r="AP9">
        <v>5</v>
      </c>
      <c r="AQ9">
        <v>5.5</v>
      </c>
      <c r="AR9">
        <v>5.5</v>
      </c>
      <c r="AS9">
        <v>5</v>
      </c>
      <c r="AT9">
        <v>5.5</v>
      </c>
      <c r="AU9">
        <v>5</v>
      </c>
      <c r="AV9">
        <v>5</v>
      </c>
      <c r="AX9">
        <v>10</v>
      </c>
      <c r="AY9">
        <v>5.5</v>
      </c>
      <c r="AZ9">
        <v>5</v>
      </c>
      <c r="BA9">
        <v>5</v>
      </c>
      <c r="BB9">
        <v>4.5</v>
      </c>
      <c r="BC9">
        <v>7</v>
      </c>
      <c r="BF9">
        <f>COUNT(B9:BE9)</f>
        <v>40</v>
      </c>
      <c r="BG9" s="18">
        <f>AVERAGE(B9:BE9)</f>
        <v>6.1124999999999998</v>
      </c>
      <c r="BH9">
        <f>IF(BF9&gt;1,_xlfn.STDEV.S(B9:BE9),"")</f>
        <v>1.0770775988043555</v>
      </c>
      <c r="BI9">
        <v>1</v>
      </c>
      <c r="BK9">
        <f t="shared" si="0"/>
        <v>5.25</v>
      </c>
    </row>
    <row r="10" spans="1:63" x14ac:dyDescent="0.3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F10">
        <f>COUNT(B10:BE10)</f>
        <v>37</v>
      </c>
      <c r="BG10" s="18">
        <f>AVERAGE(B10:BE10)</f>
        <v>5.6351351351351351</v>
      </c>
      <c r="BH10">
        <f>IF(BF10&gt;1,_xlfn.STDEV.S(B10:BE10),"")</f>
        <v>0.76963779945006849</v>
      </c>
      <c r="BI10">
        <v>1</v>
      </c>
      <c r="BK10">
        <f t="shared" si="0"/>
        <v>5</v>
      </c>
    </row>
    <row r="11" spans="1:63" x14ac:dyDescent="0.3">
      <c r="A11" t="s">
        <v>25</v>
      </c>
      <c r="B11" t="s">
        <v>26</v>
      </c>
      <c r="C11" t="s">
        <v>26</v>
      </c>
      <c r="D11" t="s">
        <v>26</v>
      </c>
      <c r="E11">
        <v>4.5</v>
      </c>
      <c r="F11">
        <v>6</v>
      </c>
      <c r="G11">
        <v>4</v>
      </c>
      <c r="H11" t="s">
        <v>26</v>
      </c>
      <c r="I11" t="s">
        <v>26</v>
      </c>
      <c r="J11">
        <v>4.5</v>
      </c>
      <c r="K11" t="s">
        <v>26</v>
      </c>
      <c r="L11">
        <v>2.5</v>
      </c>
      <c r="M11">
        <v>4.5</v>
      </c>
      <c r="N11">
        <v>5.5</v>
      </c>
      <c r="O11">
        <v>6</v>
      </c>
      <c r="P11">
        <v>4.5</v>
      </c>
      <c r="Q11" t="s">
        <v>26</v>
      </c>
      <c r="R11" t="s">
        <v>26</v>
      </c>
      <c r="S11">
        <v>4</v>
      </c>
      <c r="T11">
        <v>6</v>
      </c>
      <c r="U11">
        <v>2.5</v>
      </c>
      <c r="V11">
        <v>5.5</v>
      </c>
      <c r="W11">
        <v>6</v>
      </c>
      <c r="X11">
        <v>6</v>
      </c>
      <c r="Y11" t="s">
        <v>26</v>
      </c>
      <c r="Z11">
        <v>5.5</v>
      </c>
      <c r="AA11" t="s">
        <v>26</v>
      </c>
      <c r="AB11" t="s">
        <v>26</v>
      </c>
      <c r="AC11">
        <v>4</v>
      </c>
      <c r="AD11">
        <v>4.5</v>
      </c>
      <c r="AE11">
        <v>4</v>
      </c>
      <c r="AF11">
        <v>2.5</v>
      </c>
      <c r="AG11">
        <v>3</v>
      </c>
      <c r="AH11">
        <v>5</v>
      </c>
      <c r="AK11">
        <v>5</v>
      </c>
      <c r="AL11">
        <v>2.5</v>
      </c>
      <c r="AM11">
        <v>4</v>
      </c>
      <c r="AO11">
        <v>5.5</v>
      </c>
      <c r="AP11">
        <v>5.5</v>
      </c>
      <c r="AQ11">
        <v>4</v>
      </c>
      <c r="AR11">
        <v>3.5</v>
      </c>
      <c r="AT11">
        <v>5</v>
      </c>
      <c r="AU11">
        <v>4</v>
      </c>
      <c r="AX11">
        <v>5.5</v>
      </c>
      <c r="AY11">
        <v>4.5</v>
      </c>
      <c r="AZ11">
        <v>4.5</v>
      </c>
      <c r="BA11">
        <v>5</v>
      </c>
      <c r="BC11">
        <v>4</v>
      </c>
      <c r="BF11">
        <f>COUNT(B11:BE11)</f>
        <v>36</v>
      </c>
      <c r="BG11" s="18">
        <f>AVERAGE(B11:BE11)</f>
        <v>4.5277777777777777</v>
      </c>
      <c r="BH11">
        <f>IF(BF11&gt;1,_xlfn.STDEV.S(B11:BE11),"")</f>
        <v>1.0619688214715988</v>
      </c>
      <c r="BI11">
        <v>1</v>
      </c>
      <c r="BK11">
        <f t="shared" si="0"/>
        <v>5</v>
      </c>
    </row>
    <row r="12" spans="1:63" x14ac:dyDescent="0.3">
      <c r="A12" t="s">
        <v>11</v>
      </c>
      <c r="B12">
        <v>5.5</v>
      </c>
      <c r="C12" t="s">
        <v>26</v>
      </c>
      <c r="D12">
        <v>7.5</v>
      </c>
      <c r="E12">
        <v>7.5</v>
      </c>
      <c r="F12">
        <v>7.5</v>
      </c>
      <c r="G12">
        <v>5.5</v>
      </c>
      <c r="H12" t="s">
        <v>26</v>
      </c>
      <c r="I12">
        <v>4.5</v>
      </c>
      <c r="J12">
        <v>7</v>
      </c>
      <c r="K12">
        <v>6</v>
      </c>
      <c r="L12" t="s">
        <v>26</v>
      </c>
      <c r="M12" t="s">
        <v>26</v>
      </c>
      <c r="N12">
        <v>6</v>
      </c>
      <c r="O12">
        <v>5.5</v>
      </c>
      <c r="P12">
        <v>6</v>
      </c>
      <c r="Q12" t="s">
        <v>26</v>
      </c>
      <c r="R12" t="s">
        <v>26</v>
      </c>
      <c r="S12">
        <v>4.5</v>
      </c>
      <c r="T12">
        <v>7</v>
      </c>
      <c r="U12" t="s">
        <v>26</v>
      </c>
      <c r="V12" t="s">
        <v>26</v>
      </c>
      <c r="W12" t="s">
        <v>26</v>
      </c>
      <c r="X12">
        <v>6</v>
      </c>
      <c r="Y12">
        <v>6</v>
      </c>
      <c r="Z12" t="s">
        <v>26</v>
      </c>
      <c r="AA12">
        <v>4.5</v>
      </c>
      <c r="AB12" t="s">
        <v>26</v>
      </c>
      <c r="AC12">
        <v>7</v>
      </c>
      <c r="AD12" t="s">
        <v>26</v>
      </c>
      <c r="AE12">
        <v>3</v>
      </c>
      <c r="AF12">
        <v>6</v>
      </c>
      <c r="AG12">
        <v>4.5</v>
      </c>
      <c r="AH12">
        <v>6</v>
      </c>
      <c r="AI12">
        <v>6</v>
      </c>
      <c r="AJ12">
        <v>5.5</v>
      </c>
      <c r="AK12">
        <v>7</v>
      </c>
      <c r="AL12">
        <v>5</v>
      </c>
      <c r="AM12">
        <v>4.5</v>
      </c>
      <c r="AN12">
        <v>4.5</v>
      </c>
      <c r="AO12">
        <v>5</v>
      </c>
      <c r="AP12">
        <v>5</v>
      </c>
      <c r="AR12">
        <v>5.5</v>
      </c>
      <c r="AS12">
        <v>5.5</v>
      </c>
      <c r="AT12">
        <v>5</v>
      </c>
      <c r="AU12">
        <v>6</v>
      </c>
      <c r="AV12">
        <v>5</v>
      </c>
      <c r="AX12">
        <v>5</v>
      </c>
      <c r="AY12">
        <v>4.5</v>
      </c>
      <c r="BF12">
        <f>COUNT(B12:BE12)</f>
        <v>36</v>
      </c>
      <c r="BG12" s="18">
        <f>AVERAGE(B12:BE12)</f>
        <v>5.6111111111111107</v>
      </c>
      <c r="BH12">
        <f>IF(BF12&gt;1,_xlfn.STDEV.S(B12:BE12),"")</f>
        <v>1.0358647947564759</v>
      </c>
      <c r="BI12">
        <v>1</v>
      </c>
      <c r="BK12">
        <f t="shared" si="0"/>
        <v>6.166666666666667</v>
      </c>
    </row>
    <row r="13" spans="1:63" x14ac:dyDescent="0.3">
      <c r="A13" t="s">
        <v>23</v>
      </c>
      <c r="B13">
        <v>8.5</v>
      </c>
      <c r="C13" t="s">
        <v>26</v>
      </c>
      <c r="D13" t="s">
        <v>26</v>
      </c>
      <c r="E13">
        <v>7</v>
      </c>
      <c r="F13">
        <v>7</v>
      </c>
      <c r="G13" t="s">
        <v>26</v>
      </c>
      <c r="H13">
        <v>10</v>
      </c>
      <c r="I13">
        <v>7</v>
      </c>
      <c r="J13" t="s">
        <v>26</v>
      </c>
      <c r="K13">
        <v>6</v>
      </c>
      <c r="L13">
        <v>7</v>
      </c>
      <c r="M13">
        <v>6</v>
      </c>
      <c r="N13">
        <v>6</v>
      </c>
      <c r="O13">
        <v>6</v>
      </c>
      <c r="P13">
        <v>7</v>
      </c>
      <c r="Q13">
        <v>5.5</v>
      </c>
      <c r="R13">
        <v>7.5</v>
      </c>
      <c r="S13">
        <v>7</v>
      </c>
      <c r="T13">
        <v>7</v>
      </c>
      <c r="U13">
        <v>6</v>
      </c>
      <c r="V13">
        <v>7</v>
      </c>
      <c r="W13">
        <v>7</v>
      </c>
      <c r="X13">
        <v>7</v>
      </c>
      <c r="Y13" t="s">
        <v>26</v>
      </c>
      <c r="Z13">
        <v>6</v>
      </c>
      <c r="AA13">
        <v>6</v>
      </c>
      <c r="AB13" t="s">
        <v>26</v>
      </c>
      <c r="AC13">
        <v>6</v>
      </c>
      <c r="AD13" t="s">
        <v>26</v>
      </c>
      <c r="AF13">
        <v>7</v>
      </c>
      <c r="AG13">
        <v>5.5</v>
      </c>
      <c r="AH13">
        <v>5.5</v>
      </c>
      <c r="AI13">
        <v>5.5</v>
      </c>
      <c r="AJ13">
        <v>5.5</v>
      </c>
      <c r="AK13">
        <v>6.5</v>
      </c>
      <c r="AL13">
        <v>4.5</v>
      </c>
      <c r="AV13">
        <v>4.5</v>
      </c>
      <c r="AW13">
        <v>4.5</v>
      </c>
      <c r="AX13">
        <v>5</v>
      </c>
      <c r="AY13">
        <v>5.5</v>
      </c>
      <c r="AZ13">
        <v>5.5</v>
      </c>
      <c r="BA13">
        <v>5</v>
      </c>
      <c r="BF13">
        <f>COUNT(B13:BE13)</f>
        <v>35</v>
      </c>
      <c r="BG13" s="18">
        <f>AVERAGE(B13:BE13)</f>
        <v>6.2714285714285714</v>
      </c>
      <c r="BH13">
        <f>IF(BF13&gt;1,_xlfn.STDEV.S(B13:BE13),"")</f>
        <v>1.1333374526206239</v>
      </c>
      <c r="BI13">
        <v>1</v>
      </c>
      <c r="BK13">
        <f t="shared" si="0"/>
        <v>5.833333333333333</v>
      </c>
    </row>
    <row r="14" spans="1:63" x14ac:dyDescent="0.3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F14">
        <f>COUNT(B14:BE14)</f>
        <v>34</v>
      </c>
      <c r="BG14" s="18">
        <f>AVERAGE(B14:BE14)</f>
        <v>5.5735294117647056</v>
      </c>
      <c r="BH14">
        <f>IF(BF14&gt;1,_xlfn.STDEV.S(B14:BE14),"")</f>
        <v>0.87153950293107318</v>
      </c>
      <c r="BI14">
        <v>0</v>
      </c>
      <c r="BK14">
        <f t="shared" si="0"/>
        <v>4.75</v>
      </c>
    </row>
    <row r="15" spans="1:63" x14ac:dyDescent="0.3">
      <c r="A15" t="s">
        <v>16</v>
      </c>
      <c r="B15">
        <v>7.5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>
        <v>7</v>
      </c>
      <c r="W15">
        <v>7</v>
      </c>
      <c r="X15">
        <v>6</v>
      </c>
      <c r="Y15">
        <v>7</v>
      </c>
      <c r="Z15">
        <v>7.5</v>
      </c>
      <c r="AA15">
        <v>7</v>
      </c>
      <c r="AB15">
        <v>7</v>
      </c>
      <c r="AC15">
        <v>7.5</v>
      </c>
      <c r="AD15">
        <v>7</v>
      </c>
      <c r="AE15">
        <v>6</v>
      </c>
      <c r="AF15">
        <v>6.5</v>
      </c>
      <c r="AH15">
        <v>6.5</v>
      </c>
      <c r="AI15">
        <v>6.5</v>
      </c>
      <c r="AJ15">
        <v>5.5</v>
      </c>
      <c r="AK15">
        <v>5.5</v>
      </c>
      <c r="AL15">
        <v>6</v>
      </c>
      <c r="AM15">
        <v>5</v>
      </c>
      <c r="AN15">
        <v>5</v>
      </c>
      <c r="AO15">
        <v>5</v>
      </c>
      <c r="AP15">
        <v>5.5</v>
      </c>
      <c r="AQ15">
        <v>5.5</v>
      </c>
      <c r="AR15">
        <v>6</v>
      </c>
      <c r="AS15">
        <v>5</v>
      </c>
      <c r="AT15">
        <v>5.5</v>
      </c>
      <c r="AV15">
        <v>4.5</v>
      </c>
      <c r="AX15">
        <v>6</v>
      </c>
      <c r="AY15">
        <v>5.5</v>
      </c>
      <c r="AZ15">
        <v>6.5</v>
      </c>
      <c r="BA15">
        <v>5</v>
      </c>
      <c r="BB15">
        <v>5</v>
      </c>
      <c r="BC15">
        <v>9.5</v>
      </c>
      <c r="BF15">
        <f>COUNT(B15:BE15)</f>
        <v>32</v>
      </c>
      <c r="BG15" s="18">
        <f>AVERAGE(B15:BE15)</f>
        <v>6.171875</v>
      </c>
      <c r="BH15">
        <f>IF(BF15&gt;1,_xlfn.STDEV.S(B15:BE15),"")</f>
        <v>1.0595904184347411</v>
      </c>
      <c r="BI15">
        <v>1</v>
      </c>
      <c r="BK15">
        <f t="shared" si="0"/>
        <v>5.833333333333333</v>
      </c>
    </row>
    <row r="16" spans="1:63" x14ac:dyDescent="0.3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F16">
        <f>COUNT(B16:BE16)</f>
        <v>31</v>
      </c>
      <c r="BG16" s="18">
        <f>AVERAGE(B16:BE16)</f>
        <v>6.129032258064516</v>
      </c>
      <c r="BH16">
        <f>IF(BF16&gt;1,_xlfn.STDEV.S(B16:BE16),"")</f>
        <v>1.0798745446847355</v>
      </c>
      <c r="BI16">
        <v>1</v>
      </c>
      <c r="BK16" t="e">
        <f>AVERAGE(AI16:AK16)</f>
        <v>#DIV/0!</v>
      </c>
    </row>
    <row r="17" spans="1:63" x14ac:dyDescent="0.3">
      <c r="A17" t="s">
        <v>56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5.5</v>
      </c>
      <c r="R17" t="s">
        <v>26</v>
      </c>
      <c r="S17">
        <v>7</v>
      </c>
      <c r="T17" t="s">
        <v>26</v>
      </c>
      <c r="U17" t="s">
        <v>26</v>
      </c>
      <c r="V17">
        <v>7</v>
      </c>
      <c r="W17" t="s">
        <v>26</v>
      </c>
      <c r="X17">
        <v>6</v>
      </c>
      <c r="Y17">
        <v>7</v>
      </c>
      <c r="Z17">
        <v>7</v>
      </c>
      <c r="AA17" t="s">
        <v>26</v>
      </c>
      <c r="AB17">
        <v>7</v>
      </c>
      <c r="AC17">
        <v>4.5</v>
      </c>
      <c r="AD17">
        <v>7</v>
      </c>
      <c r="AE17">
        <v>6</v>
      </c>
      <c r="AF17">
        <v>5</v>
      </c>
      <c r="AG17">
        <v>6.5</v>
      </c>
      <c r="AH17">
        <v>6.5</v>
      </c>
      <c r="AI17">
        <v>6.5</v>
      </c>
      <c r="AJ17">
        <v>5</v>
      </c>
      <c r="AK17">
        <v>5</v>
      </c>
      <c r="AL17">
        <v>6</v>
      </c>
      <c r="AM17">
        <v>5</v>
      </c>
      <c r="AO17">
        <v>5</v>
      </c>
      <c r="AP17">
        <v>5.5</v>
      </c>
      <c r="AQ17">
        <v>4.5</v>
      </c>
      <c r="AR17">
        <v>5</v>
      </c>
      <c r="AS17">
        <v>5</v>
      </c>
      <c r="AT17">
        <v>5</v>
      </c>
      <c r="AU17">
        <v>6</v>
      </c>
      <c r="AV17">
        <v>4.5</v>
      </c>
      <c r="AW17">
        <v>5</v>
      </c>
      <c r="BF17">
        <f>COUNT(B17:BE17)</f>
        <v>27</v>
      </c>
      <c r="BG17" s="18">
        <f>AVERAGE(B17:BE17)</f>
        <v>5.7407407407407405</v>
      </c>
      <c r="BH17">
        <f>IF(BF17&gt;1,_xlfn.STDEV.S(B17:BE17),"")</f>
        <v>0.90267093384844077</v>
      </c>
      <c r="BI17">
        <v>1</v>
      </c>
      <c r="BK17">
        <f t="shared" si="0"/>
        <v>5.5</v>
      </c>
    </row>
    <row r="18" spans="1:63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Q18">
        <v>7</v>
      </c>
      <c r="AR18">
        <v>6.5</v>
      </c>
      <c r="AS18">
        <v>5</v>
      </c>
      <c r="AT18">
        <v>5</v>
      </c>
      <c r="AU18">
        <v>5</v>
      </c>
      <c r="AV18">
        <v>5</v>
      </c>
      <c r="AW18">
        <v>5</v>
      </c>
      <c r="AZ18">
        <v>5.5</v>
      </c>
      <c r="BC18">
        <v>4.5</v>
      </c>
      <c r="BF18">
        <f>COUNT(B18:BE18)</f>
        <v>23</v>
      </c>
      <c r="BG18" s="18">
        <f>AVERAGE(B18:BE18)</f>
        <v>5.9782608695652177</v>
      </c>
      <c r="BH18">
        <f>IF(BF18&gt;1,_xlfn.STDEV.S(B18:BE18),"")</f>
        <v>0.91052258807742392</v>
      </c>
      <c r="BI18">
        <v>1</v>
      </c>
      <c r="BK18" t="e">
        <f t="shared" si="0"/>
        <v>#DIV/0!</v>
      </c>
    </row>
    <row r="19" spans="1:63" x14ac:dyDescent="0.3">
      <c r="A19" t="s">
        <v>66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>
        <v>6</v>
      </c>
      <c r="W19">
        <v>6</v>
      </c>
      <c r="X19" t="s">
        <v>26</v>
      </c>
      <c r="Y19">
        <v>6</v>
      </c>
      <c r="Z19" t="s">
        <v>26</v>
      </c>
      <c r="AA19" t="s">
        <v>26</v>
      </c>
      <c r="AB19">
        <v>7</v>
      </c>
      <c r="AC19">
        <v>6</v>
      </c>
      <c r="AD19" t="s">
        <v>26</v>
      </c>
      <c r="AE19">
        <v>6</v>
      </c>
      <c r="AF19">
        <v>5</v>
      </c>
      <c r="AM19">
        <v>4.5</v>
      </c>
      <c r="AP19">
        <v>5</v>
      </c>
      <c r="AQ19">
        <v>4.5</v>
      </c>
      <c r="AR19">
        <v>5</v>
      </c>
      <c r="AS19">
        <v>4.5</v>
      </c>
      <c r="AT19">
        <v>4.5</v>
      </c>
      <c r="AU19">
        <v>4</v>
      </c>
      <c r="AV19">
        <v>5</v>
      </c>
      <c r="AW19">
        <v>4.5</v>
      </c>
      <c r="AX19">
        <v>5</v>
      </c>
      <c r="AY19">
        <v>5</v>
      </c>
      <c r="AZ19">
        <v>5</v>
      </c>
      <c r="BA19">
        <v>4.5</v>
      </c>
      <c r="BB19">
        <v>4.5</v>
      </c>
      <c r="BF19">
        <f>COUNT(B19:BE19)</f>
        <v>21</v>
      </c>
      <c r="BG19" s="18">
        <f>AVERAGE(B19:BE19)</f>
        <v>5.1190476190476186</v>
      </c>
      <c r="BH19">
        <f>IF(BF19&gt;1,_xlfn.STDEV.S(B19:BE19),"")</f>
        <v>0.75671596231284044</v>
      </c>
      <c r="BI19">
        <v>1</v>
      </c>
      <c r="BK19" t="e">
        <f t="shared" si="0"/>
        <v>#DIV/0!</v>
      </c>
    </row>
    <row r="20" spans="1:63" x14ac:dyDescent="0.3">
      <c r="A20" t="s">
        <v>84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>
        <v>4.5</v>
      </c>
      <c r="AC20">
        <v>6</v>
      </c>
      <c r="AD20" t="s">
        <v>26</v>
      </c>
      <c r="AE20">
        <v>6.5</v>
      </c>
      <c r="AF20">
        <v>6</v>
      </c>
      <c r="AG20">
        <v>6.5</v>
      </c>
      <c r="AH20">
        <v>5</v>
      </c>
      <c r="AI20">
        <v>5.5</v>
      </c>
      <c r="AL20">
        <v>5</v>
      </c>
      <c r="AO20">
        <v>5.5</v>
      </c>
      <c r="AP20">
        <v>6</v>
      </c>
      <c r="AQ20">
        <v>5.5</v>
      </c>
      <c r="AT20">
        <v>4.5</v>
      </c>
      <c r="AU20">
        <v>5</v>
      </c>
      <c r="AV20">
        <v>5</v>
      </c>
      <c r="AW20">
        <v>4.5</v>
      </c>
      <c r="AX20">
        <v>5</v>
      </c>
      <c r="AZ20">
        <v>5</v>
      </c>
      <c r="BA20">
        <v>5.5</v>
      </c>
      <c r="BB20">
        <v>5.5</v>
      </c>
      <c r="BC20">
        <v>4</v>
      </c>
      <c r="BF20">
        <f>COUNT(B20:BE20)</f>
        <v>20</v>
      </c>
      <c r="BG20" s="18">
        <f>AVERAGE(B20:BE20)</f>
        <v>5.3</v>
      </c>
      <c r="BH20">
        <f>IF(BF20&gt;1,_xlfn.STDEV.S(B20:BE20),"")</f>
        <v>0.67667919787895625</v>
      </c>
      <c r="BI20">
        <v>1</v>
      </c>
      <c r="BK20">
        <f t="shared" si="0"/>
        <v>5.5</v>
      </c>
    </row>
    <row r="21" spans="1:63" x14ac:dyDescent="0.3">
      <c r="A21" t="s">
        <v>44</v>
      </c>
      <c r="B21" t="s">
        <v>26</v>
      </c>
      <c r="C21" t="s">
        <v>26</v>
      </c>
      <c r="D21" t="s">
        <v>26</v>
      </c>
      <c r="E21" t="s">
        <v>26</v>
      </c>
      <c r="F21">
        <v>5.5</v>
      </c>
      <c r="G21">
        <v>4.5</v>
      </c>
      <c r="H21">
        <v>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>
        <v>6</v>
      </c>
      <c r="R21" t="s">
        <v>26</v>
      </c>
      <c r="S21">
        <v>6</v>
      </c>
      <c r="T21">
        <v>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G21">
        <v>6.5</v>
      </c>
      <c r="AI21">
        <v>4</v>
      </c>
      <c r="AJ21">
        <v>3.5</v>
      </c>
      <c r="AK21">
        <v>3</v>
      </c>
      <c r="AL21">
        <v>5</v>
      </c>
      <c r="AN21">
        <v>5</v>
      </c>
      <c r="AO21">
        <v>5</v>
      </c>
      <c r="AW21">
        <v>4.5</v>
      </c>
      <c r="AX21">
        <v>4.5</v>
      </c>
      <c r="AY21">
        <v>4.5</v>
      </c>
      <c r="AZ21">
        <v>4.5</v>
      </c>
      <c r="BB21">
        <v>5.5</v>
      </c>
      <c r="BC21">
        <v>2.5</v>
      </c>
      <c r="BF21">
        <f>COUNT(B21:BE21)</f>
        <v>19</v>
      </c>
      <c r="BG21" s="18">
        <f>AVERAGE(B21:BE21)</f>
        <v>4.8421052631578947</v>
      </c>
      <c r="BH21">
        <f>IF(BF21&gt;1,_xlfn.STDEV.S(B21:BE21),"")</f>
        <v>1.0808000069257777</v>
      </c>
      <c r="BI21">
        <v>0</v>
      </c>
      <c r="BK21">
        <f t="shared" si="0"/>
        <v>3.5</v>
      </c>
    </row>
    <row r="22" spans="1:63" x14ac:dyDescent="0.3">
      <c r="A22" t="s">
        <v>15</v>
      </c>
      <c r="B22">
        <v>7</v>
      </c>
      <c r="C22">
        <v>5.5</v>
      </c>
      <c r="D22" t="s">
        <v>26</v>
      </c>
      <c r="E22" t="s">
        <v>26</v>
      </c>
      <c r="F22" t="s">
        <v>26</v>
      </c>
      <c r="G22">
        <v>6</v>
      </c>
      <c r="H22">
        <v>4.5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>
        <v>6</v>
      </c>
      <c r="Q22">
        <v>5.5</v>
      </c>
      <c r="R22">
        <v>7</v>
      </c>
      <c r="S22">
        <v>6</v>
      </c>
      <c r="T22">
        <v>6</v>
      </c>
      <c r="U22">
        <v>7</v>
      </c>
      <c r="V22">
        <v>5.5</v>
      </c>
      <c r="W22">
        <v>6</v>
      </c>
      <c r="X22">
        <v>5.5</v>
      </c>
      <c r="Y22">
        <v>7</v>
      </c>
      <c r="Z22" t="s">
        <v>26</v>
      </c>
      <c r="AA22">
        <v>7</v>
      </c>
      <c r="AB22">
        <v>6</v>
      </c>
      <c r="AC22" t="s">
        <v>26</v>
      </c>
      <c r="AD22">
        <v>6</v>
      </c>
      <c r="BB22">
        <v>3.5</v>
      </c>
      <c r="BC22">
        <v>4</v>
      </c>
      <c r="BF22">
        <f>COUNT(B22:BE22)</f>
        <v>19</v>
      </c>
      <c r="BG22" s="18">
        <f>AVERAGE(B22:BE22)</f>
        <v>5.8421052631578947</v>
      </c>
      <c r="BH22">
        <f>IF(BF22&gt;1,_xlfn.STDEV.S(B22:BE22),"")</f>
        <v>1.0007307271709465</v>
      </c>
      <c r="BI22">
        <v>0</v>
      </c>
      <c r="BK22" t="e">
        <f t="shared" si="0"/>
        <v>#DIV/0!</v>
      </c>
    </row>
    <row r="23" spans="1:63" x14ac:dyDescent="0.3">
      <c r="A23" t="s">
        <v>3</v>
      </c>
      <c r="B23">
        <v>7.5</v>
      </c>
      <c r="C23">
        <v>6</v>
      </c>
      <c r="D23">
        <v>7.5</v>
      </c>
      <c r="E23">
        <v>4</v>
      </c>
      <c r="F23">
        <v>6</v>
      </c>
      <c r="G23">
        <v>5.5</v>
      </c>
      <c r="H23">
        <v>4.5</v>
      </c>
      <c r="I23">
        <v>5.5</v>
      </c>
      <c r="J23">
        <v>5.5</v>
      </c>
      <c r="K23" t="s">
        <v>26</v>
      </c>
      <c r="L23" t="s">
        <v>26</v>
      </c>
      <c r="M23" t="s">
        <v>26</v>
      </c>
      <c r="N23" t="s">
        <v>26</v>
      </c>
      <c r="O23">
        <v>7</v>
      </c>
      <c r="P23">
        <v>6</v>
      </c>
      <c r="Q23">
        <v>6</v>
      </c>
      <c r="R23">
        <v>7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>
        <v>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>
        <v>6.5</v>
      </c>
      <c r="AI23">
        <v>5</v>
      </c>
      <c r="AL23">
        <v>5.5</v>
      </c>
      <c r="AU23">
        <v>5</v>
      </c>
      <c r="BA23">
        <v>5</v>
      </c>
      <c r="BF23">
        <f>COUNT(B23:BE23)</f>
        <v>19</v>
      </c>
      <c r="BG23" s="18">
        <f>AVERAGE(B23:BE23)</f>
        <v>5.8421052631578947</v>
      </c>
      <c r="BH23">
        <f>IF(BF23&gt;1,_xlfn.STDEV.S(B23:BE23),"")</f>
        <v>0.95819030206465661</v>
      </c>
      <c r="BI23">
        <v>0</v>
      </c>
      <c r="BK23">
        <f t="shared" si="0"/>
        <v>5</v>
      </c>
    </row>
    <row r="24" spans="1:63" x14ac:dyDescent="0.3">
      <c r="A24" t="s">
        <v>8</v>
      </c>
      <c r="B24">
        <v>6</v>
      </c>
      <c r="C24" t="s">
        <v>26</v>
      </c>
      <c r="D24">
        <v>4</v>
      </c>
      <c r="E24" t="s">
        <v>26</v>
      </c>
      <c r="F24" t="s">
        <v>26</v>
      </c>
      <c r="G24">
        <v>5.5</v>
      </c>
      <c r="H24">
        <v>4</v>
      </c>
      <c r="I24">
        <v>4.5</v>
      </c>
      <c r="J24">
        <v>7</v>
      </c>
      <c r="K24">
        <v>7</v>
      </c>
      <c r="L24" t="s">
        <v>26</v>
      </c>
      <c r="M24" t="s">
        <v>26</v>
      </c>
      <c r="N24" t="s">
        <v>26</v>
      </c>
      <c r="O24">
        <v>5.5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>
        <v>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>
        <v>7</v>
      </c>
      <c r="AB24" t="s">
        <v>26</v>
      </c>
      <c r="AC24">
        <v>7</v>
      </c>
      <c r="AD24" t="s">
        <v>26</v>
      </c>
      <c r="AI24">
        <v>5</v>
      </c>
      <c r="AJ24">
        <v>5</v>
      </c>
      <c r="AN24">
        <v>5</v>
      </c>
      <c r="AP24">
        <v>5.5</v>
      </c>
      <c r="AQ24">
        <v>4</v>
      </c>
      <c r="AV24">
        <v>4.5</v>
      </c>
      <c r="BF24">
        <f>COUNT(B24:BE24)</f>
        <v>17</v>
      </c>
      <c r="BG24" s="18">
        <f>AVERAGE(B24:BE24)</f>
        <v>5.4411764705882355</v>
      </c>
      <c r="BH24">
        <f>IF(BF24&gt;1,_xlfn.STDEV.S(B24:BE24),"")</f>
        <v>1.0880365478290537</v>
      </c>
      <c r="BI24">
        <v>1</v>
      </c>
      <c r="BK24">
        <f t="shared" si="0"/>
        <v>5</v>
      </c>
    </row>
    <row r="25" spans="1:63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BF25">
        <f>COUNT(B25:BE25)</f>
        <v>13</v>
      </c>
      <c r="BG25" s="18">
        <f>AVERAGE(B25:BE25)</f>
        <v>5.2307692307692308</v>
      </c>
      <c r="BH25">
        <f>IF(BF25&gt;1,_xlfn.STDEV.S(B25:BE25),"")</f>
        <v>1.1657505560686472</v>
      </c>
      <c r="BI25">
        <v>0</v>
      </c>
      <c r="BK25">
        <f t="shared" si="0"/>
        <v>4.5</v>
      </c>
    </row>
    <row r="26" spans="1:63" x14ac:dyDescent="0.3">
      <c r="A26" t="s">
        <v>7</v>
      </c>
      <c r="B26">
        <v>6</v>
      </c>
      <c r="C26">
        <v>1.5</v>
      </c>
      <c r="D26">
        <v>4.5</v>
      </c>
      <c r="E26">
        <v>4</v>
      </c>
      <c r="F26">
        <v>7.5</v>
      </c>
      <c r="G26">
        <v>5.5</v>
      </c>
      <c r="H26">
        <v>6</v>
      </c>
      <c r="I26">
        <v>4.5</v>
      </c>
      <c r="J26">
        <v>3</v>
      </c>
      <c r="K26">
        <v>5.5</v>
      </c>
      <c r="L26">
        <v>2.5</v>
      </c>
      <c r="M26">
        <v>1.5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BF26">
        <f>COUNT(B26:BE26)</f>
        <v>13</v>
      </c>
      <c r="BG26" s="18">
        <f>AVERAGE(B26:BE26)</f>
        <v>4.4615384615384617</v>
      </c>
      <c r="BH26">
        <f>IF(BF26&gt;1,_xlfn.STDEV.S(B26:BE26),"")</f>
        <v>1.875961292039569</v>
      </c>
      <c r="BI26">
        <v>0</v>
      </c>
      <c r="BK26" t="e">
        <f t="shared" si="0"/>
        <v>#DIV/0!</v>
      </c>
    </row>
    <row r="27" spans="1:63" x14ac:dyDescent="0.3">
      <c r="A27" t="s">
        <v>12</v>
      </c>
      <c r="B27">
        <v>8.5</v>
      </c>
      <c r="C27" t="s">
        <v>26</v>
      </c>
      <c r="D27">
        <v>7.5</v>
      </c>
      <c r="E27">
        <v>7.5</v>
      </c>
      <c r="F27" t="s">
        <v>26</v>
      </c>
      <c r="G27" t="s">
        <v>26</v>
      </c>
      <c r="H27">
        <v>6</v>
      </c>
      <c r="I27">
        <v>7.5</v>
      </c>
      <c r="J27" t="s">
        <v>26</v>
      </c>
      <c r="K27">
        <v>6</v>
      </c>
      <c r="L27">
        <v>7.5</v>
      </c>
      <c r="M27">
        <v>7</v>
      </c>
      <c r="N27">
        <v>6</v>
      </c>
      <c r="O27" t="s">
        <v>26</v>
      </c>
      <c r="P27" t="s">
        <v>26</v>
      </c>
      <c r="Q27" t="s">
        <v>26</v>
      </c>
      <c r="R27">
        <v>9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G27">
        <v>6.5</v>
      </c>
      <c r="AN27">
        <v>6</v>
      </c>
      <c r="BB27">
        <v>5</v>
      </c>
      <c r="BF27">
        <f>COUNT(B27:BE27)</f>
        <v>13</v>
      </c>
      <c r="BG27" s="18">
        <f>AVERAGE(B27:BE27)</f>
        <v>6.9230769230769234</v>
      </c>
      <c r="BH27">
        <f>IF(BF27&gt;1,_xlfn.STDEV.S(B27:BE27),"")</f>
        <v>1.1336914969498575</v>
      </c>
      <c r="BI27">
        <v>0</v>
      </c>
      <c r="BK27" t="e">
        <f t="shared" si="0"/>
        <v>#DIV/0!</v>
      </c>
    </row>
    <row r="28" spans="1:63" x14ac:dyDescent="0.3">
      <c r="A28" t="s">
        <v>68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>
        <v>6</v>
      </c>
      <c r="Y28" t="s">
        <v>26</v>
      </c>
      <c r="Z28">
        <v>5.5</v>
      </c>
      <c r="AA28">
        <v>4</v>
      </c>
      <c r="AB28">
        <v>3</v>
      </c>
      <c r="AC28" t="s">
        <v>26</v>
      </c>
      <c r="AD28" t="s">
        <v>26</v>
      </c>
      <c r="AG28">
        <v>6</v>
      </c>
      <c r="AH28">
        <v>5</v>
      </c>
      <c r="AJ28">
        <v>4.5</v>
      </c>
      <c r="AK28">
        <v>5</v>
      </c>
      <c r="AO28">
        <v>4</v>
      </c>
      <c r="AP28">
        <v>5.5</v>
      </c>
      <c r="AR28">
        <v>3.5</v>
      </c>
      <c r="AW28">
        <v>3.5</v>
      </c>
      <c r="BA28">
        <v>3</v>
      </c>
      <c r="BF28">
        <f>COUNT(B28:BE28)</f>
        <v>13</v>
      </c>
      <c r="BG28" s="18">
        <f>AVERAGE(B28:BE28)</f>
        <v>4.5</v>
      </c>
      <c r="BH28">
        <f>IF(BF28&gt;1,_xlfn.STDEV.S(B28:BE28),"")</f>
        <v>1.0801234497346435</v>
      </c>
      <c r="BI28">
        <v>0</v>
      </c>
      <c r="BK28">
        <f t="shared" si="0"/>
        <v>4.75</v>
      </c>
    </row>
    <row r="29" spans="1:63" x14ac:dyDescent="0.3">
      <c r="A29" t="s">
        <v>346</v>
      </c>
      <c r="AN29">
        <v>5.5</v>
      </c>
      <c r="AO29">
        <v>5</v>
      </c>
      <c r="AQ29">
        <v>6</v>
      </c>
      <c r="AS29">
        <v>5</v>
      </c>
      <c r="AT29">
        <v>5</v>
      </c>
      <c r="AU29">
        <v>6</v>
      </c>
      <c r="AW29">
        <v>5</v>
      </c>
      <c r="AX29">
        <v>4.5</v>
      </c>
      <c r="AY29">
        <v>6</v>
      </c>
      <c r="AZ29">
        <v>5.5</v>
      </c>
      <c r="BA29">
        <v>5</v>
      </c>
      <c r="BC29">
        <v>4.5</v>
      </c>
      <c r="BF29">
        <f>COUNT(B29:BE29)</f>
        <v>12</v>
      </c>
      <c r="BG29" s="18">
        <f>AVERAGE(B29:BE29)</f>
        <v>5.25</v>
      </c>
      <c r="BH29">
        <f>IF(BF29&gt;1,_xlfn.STDEV.S(B29:BE29),"")</f>
        <v>0.54355730650460898</v>
      </c>
      <c r="BI29">
        <v>0</v>
      </c>
      <c r="BK29" t="e">
        <f t="shared" si="0"/>
        <v>#DIV/0!</v>
      </c>
    </row>
    <row r="30" spans="1:63" x14ac:dyDescent="0.3">
      <c r="A30" t="s">
        <v>22</v>
      </c>
      <c r="B30" t="s">
        <v>26</v>
      </c>
      <c r="C30" t="s">
        <v>26</v>
      </c>
      <c r="D30">
        <v>7</v>
      </c>
      <c r="E30">
        <v>7</v>
      </c>
      <c r="F30">
        <v>5.5</v>
      </c>
      <c r="G30" t="s">
        <v>26</v>
      </c>
      <c r="H30" t="s">
        <v>26</v>
      </c>
      <c r="I30" t="s">
        <v>26</v>
      </c>
      <c r="J30" t="s">
        <v>26</v>
      </c>
      <c r="K30">
        <v>7</v>
      </c>
      <c r="L30">
        <v>7</v>
      </c>
      <c r="M30" t="s">
        <v>26</v>
      </c>
      <c r="N30">
        <v>7.5</v>
      </c>
      <c r="O30" t="s">
        <v>26</v>
      </c>
      <c r="P30" t="s">
        <v>26</v>
      </c>
      <c r="Q30" t="s">
        <v>26</v>
      </c>
      <c r="R30" t="s">
        <v>26</v>
      </c>
      <c r="S30">
        <v>7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R30">
        <v>5.5</v>
      </c>
      <c r="AU30">
        <v>5.5</v>
      </c>
      <c r="AW30">
        <v>4.5</v>
      </c>
      <c r="BB30">
        <v>5.5</v>
      </c>
      <c r="BF30">
        <f>COUNT(B30:BE30)</f>
        <v>11</v>
      </c>
      <c r="BG30" s="18">
        <f>AVERAGE(B30:BE30)</f>
        <v>6.2727272727272725</v>
      </c>
      <c r="BH30">
        <f>IF(BF30&gt;1,_xlfn.STDEV.S(B30:BE30),"")</f>
        <v>0.98396230526469797</v>
      </c>
      <c r="BI30">
        <v>0</v>
      </c>
      <c r="BK30" t="e">
        <f t="shared" si="0"/>
        <v>#DIV/0!</v>
      </c>
    </row>
    <row r="31" spans="1:63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S31">
        <v>5</v>
      </c>
      <c r="AT31">
        <v>5</v>
      </c>
      <c r="AX31">
        <v>6</v>
      </c>
      <c r="AY31">
        <v>4.5</v>
      </c>
      <c r="BB31">
        <v>5</v>
      </c>
      <c r="BF31">
        <f>COUNT(B31:BE31)</f>
        <v>11</v>
      </c>
      <c r="BG31" s="18">
        <f>AVERAGE(B31:BE31)</f>
        <v>6.0909090909090908</v>
      </c>
      <c r="BH31">
        <f>IF(BF31&gt;1,_xlfn.STDEV.S(B31:BE31),"")</f>
        <v>1.0681334611878299</v>
      </c>
      <c r="BI31">
        <v>0</v>
      </c>
      <c r="BK31" t="e">
        <f t="shared" si="0"/>
        <v>#DIV/0!</v>
      </c>
    </row>
    <row r="32" spans="1:63" x14ac:dyDescent="0.3">
      <c r="A32" t="s">
        <v>45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>
        <v>7.5</v>
      </c>
      <c r="H32">
        <v>7.5</v>
      </c>
      <c r="I32" t="s">
        <v>26</v>
      </c>
      <c r="J32">
        <v>8.5</v>
      </c>
      <c r="K32">
        <v>8.5</v>
      </c>
      <c r="L32">
        <v>7.5</v>
      </c>
      <c r="M32">
        <v>7.5</v>
      </c>
      <c r="N32">
        <v>7.5</v>
      </c>
      <c r="O32">
        <v>9</v>
      </c>
      <c r="P32">
        <v>8.5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BF32">
        <f>COUNT(B32:BE32)</f>
        <v>9</v>
      </c>
      <c r="BG32" s="18">
        <f>AVERAGE(B32:BE32)</f>
        <v>8</v>
      </c>
      <c r="BH32">
        <f>IF(BF32&gt;1,_xlfn.STDEV.S(B32:BE32),"")</f>
        <v>0.61237243569579447</v>
      </c>
      <c r="BI32">
        <v>0</v>
      </c>
      <c r="BK32" t="e">
        <f t="shared" si="0"/>
        <v>#DIV/0!</v>
      </c>
    </row>
    <row r="33" spans="1:63" x14ac:dyDescent="0.3">
      <c r="A33" t="s">
        <v>17</v>
      </c>
      <c r="B33" t="s">
        <v>26</v>
      </c>
      <c r="C33">
        <v>5.5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>
        <v>4.5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>
        <v>5.5</v>
      </c>
      <c r="Z33">
        <v>5.5</v>
      </c>
      <c r="AA33" t="s">
        <v>26</v>
      </c>
      <c r="AB33">
        <v>5.5</v>
      </c>
      <c r="AC33">
        <v>5.5</v>
      </c>
      <c r="AD33">
        <v>4</v>
      </c>
      <c r="AH33">
        <v>4</v>
      </c>
      <c r="BF33">
        <f>COUNT(B33:BE33)</f>
        <v>8</v>
      </c>
      <c r="BG33" s="18">
        <f>AVERAGE(B33:BE33)</f>
        <v>5</v>
      </c>
      <c r="BH33">
        <f>IF(BF33&gt;1,_xlfn.STDEV.S(B33:BE33),"")</f>
        <v>0.70710678118654757</v>
      </c>
      <c r="BI33">
        <v>0</v>
      </c>
      <c r="BK33" t="e">
        <f t="shared" si="0"/>
        <v>#DIV/0!</v>
      </c>
    </row>
    <row r="34" spans="1:63" x14ac:dyDescent="0.3">
      <c r="A34" t="s">
        <v>340</v>
      </c>
      <c r="AJ34">
        <v>5</v>
      </c>
      <c r="AN34">
        <v>5.5</v>
      </c>
      <c r="AO34">
        <v>4.5</v>
      </c>
      <c r="AP34">
        <v>5</v>
      </c>
      <c r="AQ34">
        <v>5.5</v>
      </c>
      <c r="AR34">
        <v>5</v>
      </c>
      <c r="AS34">
        <v>5</v>
      </c>
      <c r="BF34">
        <f>COUNT(B34:BE34)</f>
        <v>7</v>
      </c>
      <c r="BG34" s="18">
        <f>AVERAGE(B34:BE34)</f>
        <v>5.0714285714285712</v>
      </c>
      <c r="BH34">
        <f>IF(BF34&gt;1,_xlfn.STDEV.S(B34:BE34),"")</f>
        <v>0.34503277967117707</v>
      </c>
      <c r="BI34">
        <v>0</v>
      </c>
      <c r="BK34">
        <f t="shared" si="0"/>
        <v>5</v>
      </c>
    </row>
    <row r="35" spans="1:63" x14ac:dyDescent="0.3">
      <c r="A35" t="s">
        <v>63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4.5</v>
      </c>
      <c r="T35" t="s">
        <v>26</v>
      </c>
      <c r="U35">
        <v>4.5</v>
      </c>
      <c r="V35" t="s">
        <v>26</v>
      </c>
      <c r="W35">
        <v>5.5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v>3.5</v>
      </c>
      <c r="AY35">
        <v>4.5</v>
      </c>
      <c r="BF35">
        <f>COUNT(B35:BE35)</f>
        <v>5</v>
      </c>
      <c r="BG35" s="18">
        <f>AVERAGE(B35:BE35)</f>
        <v>4.5</v>
      </c>
      <c r="BH35">
        <f>IF(BF35&gt;1,_xlfn.STDEV.S(B35:BE35),"")</f>
        <v>0.70710678118654757</v>
      </c>
      <c r="BI35">
        <v>0</v>
      </c>
      <c r="BK35">
        <f t="shared" si="0"/>
        <v>3.5</v>
      </c>
    </row>
    <row r="36" spans="1:63" x14ac:dyDescent="0.3">
      <c r="A36" t="s">
        <v>24</v>
      </c>
      <c r="B36" t="s">
        <v>26</v>
      </c>
      <c r="C36" t="s">
        <v>26</v>
      </c>
      <c r="D36" t="s">
        <v>26</v>
      </c>
      <c r="E36">
        <v>7.5</v>
      </c>
      <c r="F36" t="s">
        <v>26</v>
      </c>
      <c r="G36" t="s">
        <v>26</v>
      </c>
      <c r="H36" t="s">
        <v>26</v>
      </c>
      <c r="I36" t="s">
        <v>26</v>
      </c>
      <c r="J36">
        <v>8.5</v>
      </c>
      <c r="K36" t="s">
        <v>26</v>
      </c>
      <c r="L36">
        <v>7.5</v>
      </c>
      <c r="M36" t="s">
        <v>26</v>
      </c>
      <c r="N36">
        <v>7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BF36">
        <f>COUNT(B36:BE36)</f>
        <v>4</v>
      </c>
      <c r="BG36" s="18">
        <f>AVERAGE(B36:BE36)</f>
        <v>7.625</v>
      </c>
      <c r="BH36">
        <f>IF(BF36&gt;1,_xlfn.STDEV.S(B36:BE36),"")</f>
        <v>0.62915286960589578</v>
      </c>
      <c r="BI36">
        <v>0</v>
      </c>
      <c r="BK36" t="e">
        <f t="shared" si="0"/>
        <v>#DIV/0!</v>
      </c>
    </row>
    <row r="37" spans="1:63" x14ac:dyDescent="0.3">
      <c r="A37" t="s">
        <v>61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>
        <v>7</v>
      </c>
      <c r="S37">
        <v>5.5</v>
      </c>
      <c r="T37">
        <v>5.5</v>
      </c>
      <c r="U37" t="s">
        <v>26</v>
      </c>
      <c r="V37" t="s">
        <v>26</v>
      </c>
      <c r="W37">
        <v>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F37">
        <f>COUNT(B37:BE37)</f>
        <v>4</v>
      </c>
      <c r="BG37" s="18">
        <f>AVERAGE(B37:BE37)</f>
        <v>6</v>
      </c>
      <c r="BH37">
        <f>IF(BF37&gt;1,_xlfn.STDEV.S(B37:BE37),"")</f>
        <v>0.70710678118654757</v>
      </c>
      <c r="BI37">
        <v>0</v>
      </c>
      <c r="BK37" t="e">
        <f t="shared" si="0"/>
        <v>#DIV/0!</v>
      </c>
    </row>
    <row r="38" spans="1:63" x14ac:dyDescent="0.3">
      <c r="A38" t="s">
        <v>54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>
        <v>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>
        <v>7</v>
      </c>
      <c r="W38">
        <v>7.5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O38">
        <v>5.5</v>
      </c>
      <c r="BF38">
        <f>COUNT(B38:BE38)</f>
        <v>4</v>
      </c>
      <c r="BG38" s="18">
        <f>AVERAGE(B38:BE38)</f>
        <v>6.5</v>
      </c>
      <c r="BH38">
        <f>IF(BF38&gt;1,_xlfn.STDEV.S(B38:BE38),"")</f>
        <v>0.9128709291752769</v>
      </c>
      <c r="BI38">
        <v>0</v>
      </c>
      <c r="BK38" t="e">
        <f t="shared" si="0"/>
        <v>#DIV/0!</v>
      </c>
    </row>
    <row r="39" spans="1:63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U39">
        <v>4</v>
      </c>
      <c r="BF39">
        <f>COUNT(B39:BE39)</f>
        <v>4</v>
      </c>
      <c r="BG39" s="18">
        <f>AVERAGE(B39:BE39)</f>
        <v>2.375</v>
      </c>
      <c r="BH39">
        <f>IF(BF39&gt;1,_xlfn.STDEV.S(B39:BE39),"")</f>
        <v>1.3768926368215255</v>
      </c>
      <c r="BI39">
        <v>0</v>
      </c>
      <c r="BK39" t="e">
        <f t="shared" si="0"/>
        <v>#DIV/0!</v>
      </c>
    </row>
    <row r="40" spans="1:63" x14ac:dyDescent="0.3">
      <c r="A40" t="s">
        <v>344</v>
      </c>
      <c r="AJ40">
        <v>4.5</v>
      </c>
      <c r="AQ40">
        <v>3.5</v>
      </c>
      <c r="AR40">
        <v>3.5</v>
      </c>
      <c r="AY40">
        <v>5.5</v>
      </c>
      <c r="BF40">
        <f>COUNT(B40:BE40)</f>
        <v>4</v>
      </c>
      <c r="BG40" s="18">
        <f>AVERAGE(B40:BE40)</f>
        <v>4.25</v>
      </c>
      <c r="BH40">
        <f>IF(BF40&gt;1,_xlfn.STDEV.S(B40:BE40),"")</f>
        <v>0.9574271077563381</v>
      </c>
      <c r="BI40">
        <v>0</v>
      </c>
      <c r="BK40">
        <f t="shared" ref="BK40:BK57" si="1">AVERAGE(AI40:AK40)</f>
        <v>4.5</v>
      </c>
    </row>
    <row r="41" spans="1:63" x14ac:dyDescent="0.3">
      <c r="A41" t="s">
        <v>18</v>
      </c>
      <c r="B41" t="s">
        <v>26</v>
      </c>
      <c r="C41">
        <v>4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>
        <v>6</v>
      </c>
      <c r="R41">
        <v>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BF41">
        <f>COUNT(B41:BE41)</f>
        <v>3</v>
      </c>
      <c r="BG41" s="18">
        <f>AVERAGE(B41:BE41)</f>
        <v>5.333333333333333</v>
      </c>
      <c r="BH41">
        <f>IF(BF41&gt;1,_xlfn.STDEV.S(B41:BE41),"")</f>
        <v>1.1547005383792526</v>
      </c>
      <c r="BI41">
        <v>0</v>
      </c>
      <c r="BK41" t="e">
        <f t="shared" si="1"/>
        <v>#DIV/0!</v>
      </c>
    </row>
    <row r="42" spans="1:63" x14ac:dyDescent="0.3">
      <c r="A42" t="s">
        <v>60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>
        <v>4.5</v>
      </c>
      <c r="S42" t="s">
        <v>26</v>
      </c>
      <c r="T42">
        <v>4</v>
      </c>
      <c r="U42">
        <v>4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F42">
        <f>COUNT(B42:BE42)</f>
        <v>3</v>
      </c>
      <c r="BG42" s="18">
        <f>AVERAGE(B42:BE42)</f>
        <v>4.166666666666667</v>
      </c>
      <c r="BH42">
        <f>IF(BF42&gt;1,_xlfn.STDEV.S(B42:BE42),"")</f>
        <v>0.28867513459481287</v>
      </c>
      <c r="BI42">
        <v>0</v>
      </c>
      <c r="BK42" t="e">
        <f t="shared" si="1"/>
        <v>#DIV/0!</v>
      </c>
    </row>
    <row r="43" spans="1:63" x14ac:dyDescent="0.3">
      <c r="A43" t="s">
        <v>85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>
        <v>7</v>
      </c>
      <c r="AE43">
        <v>7</v>
      </c>
      <c r="AF43">
        <v>9</v>
      </c>
      <c r="BF43">
        <f>COUNT(B43:BE43)</f>
        <v>3</v>
      </c>
      <c r="BG43" s="18">
        <f>AVERAGE(B43:BE43)</f>
        <v>7.666666666666667</v>
      </c>
      <c r="BH43">
        <f>IF(BF43&gt;1,_xlfn.STDEV.S(B43:BE43),"")</f>
        <v>1.1547005383792495</v>
      </c>
      <c r="BI43">
        <v>0</v>
      </c>
      <c r="BK43" t="e">
        <f t="shared" si="1"/>
        <v>#DIV/0!</v>
      </c>
    </row>
    <row r="44" spans="1:63" x14ac:dyDescent="0.3">
      <c r="A44" t="s">
        <v>49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>
        <v>5.5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>
        <v>5.5</v>
      </c>
      <c r="AA44" t="s">
        <v>26</v>
      </c>
      <c r="AB44" t="s">
        <v>26</v>
      </c>
      <c r="AC44" t="s">
        <v>26</v>
      </c>
      <c r="AD44" t="s">
        <v>26</v>
      </c>
      <c r="AG44">
        <v>2.5</v>
      </c>
      <c r="BF44">
        <f>COUNT(B44:BE44)</f>
        <v>3</v>
      </c>
      <c r="BG44" s="18">
        <f>AVERAGE(B44:BE44)</f>
        <v>4.5</v>
      </c>
      <c r="BH44">
        <f>IF(BF44&gt;1,_xlfn.STDEV.S(B44:BE44),"")</f>
        <v>1.7320508075688772</v>
      </c>
      <c r="BI44">
        <v>0</v>
      </c>
      <c r="BK44" t="e">
        <f t="shared" si="1"/>
        <v>#DIV/0!</v>
      </c>
    </row>
    <row r="45" spans="1:63" x14ac:dyDescent="0.3">
      <c r="A45" t="s">
        <v>81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>
        <v>7</v>
      </c>
      <c r="AA45" t="s">
        <v>26</v>
      </c>
      <c r="AB45" t="s">
        <v>26</v>
      </c>
      <c r="AC45" t="s">
        <v>26</v>
      </c>
      <c r="AD45">
        <v>7.5</v>
      </c>
      <c r="AS45">
        <v>5</v>
      </c>
      <c r="BF45">
        <f>COUNT(B45:BE45)</f>
        <v>3</v>
      </c>
      <c r="BG45" s="18">
        <f>AVERAGE(B45:BE45)</f>
        <v>6.5</v>
      </c>
      <c r="BH45">
        <f>IF(BF45&gt;1,_xlfn.STDEV.S(B45:BE45),"")</f>
        <v>1.3228756555322954</v>
      </c>
      <c r="BI45">
        <v>0</v>
      </c>
      <c r="BK45" t="e">
        <f t="shared" si="1"/>
        <v>#DIV/0!</v>
      </c>
    </row>
    <row r="46" spans="1:63" x14ac:dyDescent="0.3">
      <c r="A46" t="s">
        <v>343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>
        <v>2.5</v>
      </c>
      <c r="K46" t="s">
        <v>26</v>
      </c>
      <c r="L46" t="s">
        <v>26</v>
      </c>
      <c r="M46">
        <v>4.5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N46">
        <v>2.5</v>
      </c>
      <c r="BF46">
        <f>COUNT(B46:BE46)</f>
        <v>3</v>
      </c>
      <c r="BG46" s="18">
        <f>AVERAGE(B46:BE46)</f>
        <v>3.1666666666666665</v>
      </c>
      <c r="BH46">
        <f>IF(BF46&gt;1,_xlfn.STDEV.S(B46:BE46),"")</f>
        <v>1.1547005383792517</v>
      </c>
      <c r="BI46">
        <v>0</v>
      </c>
      <c r="BK46" t="e">
        <f t="shared" si="1"/>
        <v>#DIV/0!</v>
      </c>
    </row>
    <row r="47" spans="1:63" x14ac:dyDescent="0.3">
      <c r="A47" t="s">
        <v>43</v>
      </c>
      <c r="B47" t="s">
        <v>26</v>
      </c>
      <c r="C47">
        <v>1.5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2.5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BF47">
        <f>COUNT(B47:BE47)</f>
        <v>2</v>
      </c>
      <c r="BG47" s="18">
        <f>AVERAGE(B47:BE47)</f>
        <v>2</v>
      </c>
      <c r="BH47">
        <f>IF(BF47&gt;1,_xlfn.STDEV.S(B47:BE47),"")</f>
        <v>0.70710678118654757</v>
      </c>
      <c r="BI47">
        <v>0</v>
      </c>
      <c r="BK47" t="e">
        <f t="shared" si="1"/>
        <v>#DIV/0!</v>
      </c>
    </row>
    <row r="48" spans="1:63" x14ac:dyDescent="0.3">
      <c r="A48" t="s">
        <v>53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>
        <v>5.5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G48">
        <v>5</v>
      </c>
      <c r="BF48">
        <f>COUNT(B48:BE48)</f>
        <v>2</v>
      </c>
      <c r="BG48" s="18">
        <f>AVERAGE(B48:BE48)</f>
        <v>5.25</v>
      </c>
      <c r="BH48">
        <f>IF(BF48&gt;1,_xlfn.STDEV.S(B48:BE48),"")</f>
        <v>0.35355339059327379</v>
      </c>
      <c r="BI48">
        <v>0</v>
      </c>
      <c r="BK48" t="e">
        <f t="shared" si="1"/>
        <v>#DIV/0!</v>
      </c>
    </row>
    <row r="49" spans="1:63" x14ac:dyDescent="0.3">
      <c r="A49" t="s">
        <v>339</v>
      </c>
      <c r="AJ49">
        <v>7</v>
      </c>
      <c r="AW49">
        <v>4.5</v>
      </c>
      <c r="BF49">
        <f>COUNT(B49:BE49)</f>
        <v>2</v>
      </c>
      <c r="BG49" s="18">
        <f>AVERAGE(B49:BE49)</f>
        <v>5.75</v>
      </c>
      <c r="BH49">
        <f>IF(BF49&gt;1,_xlfn.STDEV.S(B49:BE49),"")</f>
        <v>1.7677669529663689</v>
      </c>
      <c r="BI49">
        <v>0</v>
      </c>
      <c r="BK49">
        <f t="shared" si="1"/>
        <v>7</v>
      </c>
    </row>
    <row r="50" spans="1:63" x14ac:dyDescent="0.3">
      <c r="A50" t="s">
        <v>342</v>
      </c>
      <c r="AM50">
        <v>6</v>
      </c>
      <c r="BA50">
        <v>4</v>
      </c>
      <c r="BF50">
        <f>COUNT(B50:BE50)</f>
        <v>2</v>
      </c>
      <c r="BG50" s="18">
        <f>AVERAGE(B50:BE50)</f>
        <v>5</v>
      </c>
      <c r="BH50">
        <f>IF(BF50&gt;1,_xlfn.STDEV.S(B50:BE50),"")</f>
        <v>1.4142135623730951</v>
      </c>
      <c r="BI50">
        <v>0</v>
      </c>
      <c r="BK50" t="e">
        <f t="shared" si="1"/>
        <v>#DIV/0!</v>
      </c>
    </row>
    <row r="51" spans="1:63" x14ac:dyDescent="0.3">
      <c r="A51" t="s">
        <v>86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>
        <v>9</v>
      </c>
      <c r="BF51">
        <f>COUNT(B51:BE51)</f>
        <v>1</v>
      </c>
      <c r="BG51" s="18">
        <f>AVERAGE(B51:BE51)</f>
        <v>9</v>
      </c>
      <c r="BH51" t="str">
        <f>IF(BF51&gt;1,_xlfn.STDEV.S(B51:BE51),"")</f>
        <v/>
      </c>
      <c r="BI51">
        <v>0</v>
      </c>
      <c r="BK51" t="e">
        <f t="shared" si="1"/>
        <v>#DIV/0!</v>
      </c>
    </row>
    <row r="52" spans="1:63" x14ac:dyDescent="0.3">
      <c r="A52" t="s">
        <v>77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7</v>
      </c>
      <c r="AA52" t="s">
        <v>26</v>
      </c>
      <c r="AB52" t="s">
        <v>26</v>
      </c>
      <c r="AC52" t="s">
        <v>26</v>
      </c>
      <c r="AD52" t="s">
        <v>26</v>
      </c>
      <c r="BF52">
        <f>COUNT(B52:BE52)</f>
        <v>1</v>
      </c>
      <c r="BG52" s="18">
        <f>AVERAGE(B52:BE52)</f>
        <v>7</v>
      </c>
      <c r="BH52" t="str">
        <f>IF(BF52&gt;1,_xlfn.STDEV.S(B52:BE52),"")</f>
        <v/>
      </c>
      <c r="BI52">
        <v>0</v>
      </c>
      <c r="BK52" t="e">
        <f t="shared" si="1"/>
        <v>#DIV/0!</v>
      </c>
    </row>
    <row r="53" spans="1:63" x14ac:dyDescent="0.3">
      <c r="A53" t="s">
        <v>355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>
        <v>7</v>
      </c>
      <c r="AA53" t="s">
        <v>26</v>
      </c>
      <c r="AB53" t="s">
        <v>26</v>
      </c>
      <c r="AC53" t="s">
        <v>26</v>
      </c>
      <c r="AD53" t="s">
        <v>26</v>
      </c>
      <c r="BF53">
        <f>COUNT(B53:BE53)</f>
        <v>1</v>
      </c>
      <c r="BG53" s="18">
        <f>AVERAGE(B53:BE53)</f>
        <v>7</v>
      </c>
      <c r="BH53" t="str">
        <f>IF(BF53&gt;1,_xlfn.STDEV.S(B53:BE53),"")</f>
        <v/>
      </c>
      <c r="BI53">
        <v>0</v>
      </c>
      <c r="BK53" t="e">
        <f t="shared" si="1"/>
        <v>#DIV/0!</v>
      </c>
    </row>
    <row r="54" spans="1:63" x14ac:dyDescent="0.3">
      <c r="A54" t="s">
        <v>80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>
        <v>7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BF54">
        <f>COUNT(B54:BE54)</f>
        <v>1</v>
      </c>
      <c r="BG54" s="18">
        <f>AVERAGE(B54:BE54)</f>
        <v>7</v>
      </c>
      <c r="BH54" t="str">
        <f>IF(BF54&gt;1,_xlfn.STDEV.S(B54:BE54),"")</f>
        <v/>
      </c>
      <c r="BI54">
        <v>0</v>
      </c>
      <c r="BK54" t="e">
        <f t="shared" si="1"/>
        <v>#DIV/0!</v>
      </c>
    </row>
    <row r="55" spans="1:63" x14ac:dyDescent="0.3">
      <c r="A55" t="s">
        <v>52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>
        <v>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BF55">
        <f>COUNT(B55:BE55)</f>
        <v>1</v>
      </c>
      <c r="BG55" s="18">
        <f>AVERAGE(B55:BE55)</f>
        <v>6</v>
      </c>
      <c r="BH55" t="str">
        <f>IF(BF55&gt;1,_xlfn.STDEV.S(B55:BE55),"")</f>
        <v/>
      </c>
      <c r="BI55">
        <v>0</v>
      </c>
      <c r="BK55" t="e">
        <f t="shared" si="1"/>
        <v>#DIV/0!</v>
      </c>
    </row>
    <row r="56" spans="1:63" x14ac:dyDescent="0.3">
      <c r="A56" t="s">
        <v>47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>
        <v>4.5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BF56">
        <f>COUNT(B56:BE56)</f>
        <v>1</v>
      </c>
      <c r="BG56" s="18">
        <f>AVERAGE(B56:BE56)</f>
        <v>4.5</v>
      </c>
      <c r="BH56" t="str">
        <f>IF(BF56&gt;1,_xlfn.STDEV.S(B56:BE56),"")</f>
        <v/>
      </c>
      <c r="BI56">
        <v>0</v>
      </c>
      <c r="BK56" t="e">
        <f t="shared" si="1"/>
        <v>#DIV/0!</v>
      </c>
    </row>
    <row r="57" spans="1:63" x14ac:dyDescent="0.3">
      <c r="A57" t="s">
        <v>78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4.5</v>
      </c>
      <c r="AA57" t="s">
        <v>26</v>
      </c>
      <c r="AB57" t="s">
        <v>26</v>
      </c>
      <c r="AC57" t="s">
        <v>26</v>
      </c>
      <c r="AD57" t="s">
        <v>26</v>
      </c>
      <c r="BF57">
        <f>COUNT(B57:BE57)</f>
        <v>1</v>
      </c>
      <c r="BG57" s="18">
        <f>AVERAGE(B57:BE57)</f>
        <v>4.5</v>
      </c>
      <c r="BH57" t="str">
        <f>IF(BF57&gt;1,_xlfn.STDEV.S(B57:BE57),"")</f>
        <v/>
      </c>
      <c r="BI57">
        <v>0</v>
      </c>
      <c r="BK57" t="e">
        <f t="shared" si="1"/>
        <v>#DIV/0!</v>
      </c>
    </row>
    <row r="58" spans="1:63" x14ac:dyDescent="0.3">
      <c r="A58" t="s">
        <v>83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>
        <v>4</v>
      </c>
      <c r="AC58" t="s">
        <v>26</v>
      </c>
      <c r="AD58" t="s">
        <v>26</v>
      </c>
      <c r="BF58">
        <f>COUNT(B58:BE58)</f>
        <v>1</v>
      </c>
      <c r="BG58" s="18">
        <f>AVERAGE(B58:BE58)</f>
        <v>4</v>
      </c>
      <c r="BH58" t="str">
        <f>IF(BF58&gt;1,_xlfn.STDEV.S(B58:BE58),"")</f>
        <v/>
      </c>
      <c r="BI58">
        <v>0</v>
      </c>
    </row>
    <row r="59" spans="1:63" x14ac:dyDescent="0.3">
      <c r="A59" t="s">
        <v>345</v>
      </c>
      <c r="AN59">
        <v>3</v>
      </c>
      <c r="BF59">
        <f>COUNT(B59:BE59)</f>
        <v>1</v>
      </c>
      <c r="BG59" s="18">
        <f>AVERAGE(B59:BE59)</f>
        <v>3</v>
      </c>
      <c r="BH59" t="str">
        <f>IF(BF59&gt;1,_xlfn.STDEV.S(B59:BE59),"")</f>
        <v/>
      </c>
      <c r="BI59">
        <v>0</v>
      </c>
    </row>
    <row r="60" spans="1:63" x14ac:dyDescent="0.3">
      <c r="A60" t="s">
        <v>348</v>
      </c>
      <c r="AP60">
        <v>5.5</v>
      </c>
      <c r="BF60">
        <f>COUNT(B60:BE60)</f>
        <v>1</v>
      </c>
      <c r="BG60" s="18">
        <f>AVERAGE(B60:BE60)</f>
        <v>5.5</v>
      </c>
      <c r="BH60" t="str">
        <f>IF(BF60&gt;1,_xlfn.STDEV.S(B60:BE60),"")</f>
        <v/>
      </c>
      <c r="BI60">
        <v>0</v>
      </c>
    </row>
    <row r="61" spans="1:63" x14ac:dyDescent="0.3">
      <c r="A61" t="s">
        <v>351</v>
      </c>
      <c r="AR61">
        <v>4</v>
      </c>
      <c r="BF61">
        <f>COUNT(B61:BE61)</f>
        <v>1</v>
      </c>
      <c r="BG61" s="18">
        <f>AVERAGE(B61:BE61)</f>
        <v>4</v>
      </c>
      <c r="BH61" t="str">
        <f>IF(BF61&gt;1,_xlfn.STDEV.S(B61:BE61),"")</f>
        <v/>
      </c>
      <c r="BI61">
        <v>0</v>
      </c>
    </row>
    <row r="62" spans="1:63" x14ac:dyDescent="0.3">
      <c r="A62" t="s">
        <v>353</v>
      </c>
      <c r="AS62">
        <v>5.5</v>
      </c>
      <c r="BF62">
        <f>COUNT(B62:BE62)</f>
        <v>1</v>
      </c>
      <c r="BG62" s="18">
        <f>AVERAGE(B62:BE62)</f>
        <v>5.5</v>
      </c>
      <c r="BH62" t="str">
        <f>IF(BF62&gt;1,_xlfn.STDEV.S(B62:BE62),"")</f>
        <v/>
      </c>
      <c r="BI62">
        <v>0</v>
      </c>
    </row>
    <row r="63" spans="1:63" x14ac:dyDescent="0.3">
      <c r="A63" t="s">
        <v>354</v>
      </c>
      <c r="AS63">
        <v>4.5</v>
      </c>
      <c r="BF63">
        <f>COUNT(B63:BE63)</f>
        <v>1</v>
      </c>
      <c r="BG63" s="18">
        <f>AVERAGE(B63:BE63)</f>
        <v>4.5</v>
      </c>
      <c r="BH63" t="str">
        <f>IF(BF63&gt;1,_xlfn.STDEV.S(B63:BE63),"")</f>
        <v/>
      </c>
      <c r="BI63">
        <v>0</v>
      </c>
    </row>
    <row r="64" spans="1:63" x14ac:dyDescent="0.3">
      <c r="A64" t="s">
        <v>356</v>
      </c>
      <c r="AU64">
        <v>5</v>
      </c>
      <c r="BF64">
        <f>COUNT(B64:BE64)</f>
        <v>1</v>
      </c>
      <c r="BG64" s="18">
        <f>AVERAGE(B64:BE64)</f>
        <v>5</v>
      </c>
      <c r="BH64" t="str">
        <f>IF(BF64&gt;1,_xlfn.STDEV.S(B64:BE64),"")</f>
        <v/>
      </c>
      <c r="BI64">
        <v>0</v>
      </c>
    </row>
    <row r="65" spans="1:61" x14ac:dyDescent="0.3">
      <c r="A65" t="s">
        <v>364</v>
      </c>
      <c r="AW65">
        <v>4.5</v>
      </c>
      <c r="BF65">
        <f>COUNT(B65:BE65)</f>
        <v>1</v>
      </c>
      <c r="BG65" s="18">
        <f>AVERAGE(B65:BE65)</f>
        <v>4.5</v>
      </c>
      <c r="BH65" t="str">
        <f>IF(BF65&gt;1,_xlfn.STDEV.S(B65:BE65),"")</f>
        <v/>
      </c>
      <c r="BI65">
        <v>0</v>
      </c>
    </row>
    <row r="66" spans="1:61" x14ac:dyDescent="0.3">
      <c r="A66" t="s">
        <v>363</v>
      </c>
      <c r="AW66">
        <v>5</v>
      </c>
      <c r="BF66">
        <f>COUNT(B66:BE66)</f>
        <v>1</v>
      </c>
      <c r="BG66" s="18">
        <f>AVERAGE(B66:BE66)</f>
        <v>5</v>
      </c>
      <c r="BH66" t="str">
        <f>IF(BF66&gt;1,_xlfn.STDEV.S(B66:BE66),"")</f>
        <v/>
      </c>
      <c r="BI66">
        <v>0</v>
      </c>
    </row>
    <row r="67" spans="1:61" x14ac:dyDescent="0.3">
      <c r="A67" t="s">
        <v>366</v>
      </c>
      <c r="BA67">
        <v>5.5</v>
      </c>
      <c r="BF67">
        <f>COUNT(B67:BE67)</f>
        <v>1</v>
      </c>
      <c r="BG67" s="18">
        <f>AVERAGE(B67:BE67)</f>
        <v>5.5</v>
      </c>
      <c r="BH67" t="str">
        <f>IF(BF67&gt;1,_xlfn.STDEV.S(B67:BE67),"")</f>
        <v/>
      </c>
      <c r="BI67">
        <v>0</v>
      </c>
    </row>
    <row r="68" spans="1:61" x14ac:dyDescent="0.3">
      <c r="A68" t="s">
        <v>367</v>
      </c>
      <c r="AZ68">
        <v>2.5</v>
      </c>
      <c r="BF68">
        <f>COUNT(B68:BE68)</f>
        <v>1</v>
      </c>
      <c r="BG68" s="18">
        <f>AVERAGE(B68:BE68)</f>
        <v>2.5</v>
      </c>
      <c r="BH68" t="str">
        <f>IF(BF68&gt;1,_xlfn.STDEV.S(B68:BE68),"")</f>
        <v/>
      </c>
      <c r="BI68">
        <v>0</v>
      </c>
    </row>
    <row r="69" spans="1:61" x14ac:dyDescent="0.3">
      <c r="A69" t="s">
        <v>368</v>
      </c>
      <c r="BB69">
        <v>3</v>
      </c>
      <c r="BF69">
        <f>COUNT(B69:BE69)</f>
        <v>1</v>
      </c>
      <c r="BG69" s="18">
        <f>AVERAGE(B69:BE69)</f>
        <v>3</v>
      </c>
      <c r="BH69" t="str">
        <f>IF(BF69&gt;1,_xlfn.STDEV.S(B69:BE69),"")</f>
        <v/>
      </c>
      <c r="BI69">
        <v>0</v>
      </c>
    </row>
  </sheetData>
  <autoFilter ref="A1:BI66" xr:uid="{7217F6E2-94B9-43BA-8347-6F8651201F03}">
    <sortState ref="A2:BI69">
      <sortCondition descending="1" ref="BF1:BF66"/>
    </sortState>
  </autoFilter>
  <conditionalFormatting sqref="AA2:BD38 BC20:BC6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6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6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BD47 BC20:BC6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6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6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D42 BC20:BC6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R71"/>
  <sheetViews>
    <sheetView workbookViewId="0">
      <pane xSplit="1" topLeftCell="C1" activePane="topRight" state="frozen"/>
      <selection activeCell="A31" sqref="A31"/>
      <selection pane="topRight" activeCell="M71" sqref="M71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3" width="11.88671875" bestFit="1" customWidth="1"/>
    <col min="14" max="14" width="9.44140625" bestFit="1" customWidth="1"/>
    <col min="18" max="18" width="9.5546875" bestFit="1" customWidth="1"/>
  </cols>
  <sheetData>
    <row r="1" spans="1:18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M1" s="22" t="s">
        <v>360</v>
      </c>
      <c r="R1" t="s">
        <v>350</v>
      </c>
    </row>
    <row r="2" spans="1:18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R2" s="1">
        <v>45997</v>
      </c>
    </row>
    <row r="3" spans="1:18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21">
        <f>25+24.25</f>
        <v>49.25</v>
      </c>
    </row>
    <row r="4" spans="1:18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</row>
    <row r="5" spans="1:18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</row>
    <row r="6" spans="1:18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</row>
    <row r="7" spans="1:18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</row>
    <row r="8" spans="1:18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8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21">
        <v>76.39</v>
      </c>
    </row>
    <row r="10" spans="1:18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</row>
    <row r="11" spans="1:18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</row>
    <row r="12" spans="1:18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</row>
    <row r="13" spans="1:18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</row>
    <row r="14" spans="1:18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</row>
    <row r="15" spans="1:18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21">
        <v>50</v>
      </c>
    </row>
    <row r="16" spans="1:18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</row>
    <row r="17" spans="1:13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</row>
    <row r="18" spans="1:13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3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</row>
    <row r="20" spans="1:13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</row>
    <row r="21" spans="1:13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3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3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3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</row>
    <row r="25" spans="1:13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3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21">
        <v>25</v>
      </c>
    </row>
    <row r="27" spans="1:13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3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  <c r="L28" s="19"/>
    </row>
    <row r="29" spans="1:13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3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3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3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</row>
    <row r="33" spans="1:13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3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</row>
    <row r="35" spans="1:13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3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3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</row>
    <row r="38" spans="1:13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3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3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3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3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</row>
    <row r="43" spans="1:13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</row>
    <row r="44" spans="1:13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</row>
    <row r="45" spans="1:13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3" x14ac:dyDescent="0.3">
      <c r="A46" s="31" t="s">
        <v>355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3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3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3" x14ac:dyDescent="0.3">
      <c r="A49" t="s">
        <v>80</v>
      </c>
      <c r="G49" s="19">
        <v>25</v>
      </c>
      <c r="H49" s="19"/>
      <c r="I49" s="19"/>
    </row>
    <row r="50" spans="1:13" x14ac:dyDescent="0.3">
      <c r="A50" t="s">
        <v>83</v>
      </c>
      <c r="G50" s="19"/>
      <c r="H50" s="19">
        <v>25</v>
      </c>
      <c r="I50" s="19"/>
    </row>
    <row r="51" spans="1:13" x14ac:dyDescent="0.3">
      <c r="A51" t="s">
        <v>86</v>
      </c>
      <c r="G51" s="19"/>
      <c r="H51" s="19">
        <v>25</v>
      </c>
      <c r="I51" s="19"/>
    </row>
    <row r="52" spans="1:13" x14ac:dyDescent="0.3">
      <c r="A52" t="s">
        <v>85</v>
      </c>
      <c r="G52" s="19"/>
      <c r="H52" s="19">
        <v>25</v>
      </c>
      <c r="I52" s="19">
        <v>50</v>
      </c>
    </row>
    <row r="53" spans="1:13" x14ac:dyDescent="0.3">
      <c r="A53" t="s">
        <v>81</v>
      </c>
      <c r="G53" s="19"/>
      <c r="H53" s="19">
        <v>25</v>
      </c>
      <c r="I53" s="19"/>
    </row>
    <row r="54" spans="1:13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</row>
    <row r="55" spans="1:13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3" x14ac:dyDescent="0.3">
      <c r="A56" t="s">
        <v>339</v>
      </c>
      <c r="G56" s="19"/>
      <c r="H56" s="19"/>
      <c r="I56" s="19"/>
      <c r="J56" s="19">
        <v>25</v>
      </c>
      <c r="M56" s="21">
        <v>25</v>
      </c>
    </row>
    <row r="57" spans="1:13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3" x14ac:dyDescent="0.3">
      <c r="A58" t="s">
        <v>342</v>
      </c>
      <c r="G58"/>
      <c r="H58"/>
      <c r="I58"/>
      <c r="K58" s="19">
        <v>25</v>
      </c>
      <c r="L58" s="19"/>
    </row>
    <row r="59" spans="1:13" x14ac:dyDescent="0.3">
      <c r="A59" t="s">
        <v>345</v>
      </c>
      <c r="G59"/>
      <c r="H59"/>
      <c r="I59"/>
      <c r="K59" s="19">
        <v>25</v>
      </c>
      <c r="L59" s="19"/>
    </row>
    <row r="60" spans="1:13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</row>
    <row r="61" spans="1:13" x14ac:dyDescent="0.3">
      <c r="A61" t="s">
        <v>348</v>
      </c>
      <c r="G61"/>
      <c r="H61"/>
      <c r="I61"/>
      <c r="K61" s="19">
        <v>25</v>
      </c>
      <c r="L61" s="19"/>
    </row>
    <row r="62" spans="1:13" x14ac:dyDescent="0.3">
      <c r="A62" t="s">
        <v>356</v>
      </c>
      <c r="G62"/>
      <c r="H62"/>
      <c r="I62"/>
      <c r="K62" s="19"/>
      <c r="L62" s="19">
        <v>25</v>
      </c>
    </row>
    <row r="63" spans="1:13" x14ac:dyDescent="0.3">
      <c r="A63" t="s">
        <v>358</v>
      </c>
      <c r="L63" s="19">
        <v>25</v>
      </c>
    </row>
    <row r="64" spans="1:13" x14ac:dyDescent="0.3">
      <c r="A64" t="s">
        <v>354</v>
      </c>
      <c r="L64" s="19">
        <v>25</v>
      </c>
    </row>
    <row r="65" spans="1:13" x14ac:dyDescent="0.3">
      <c r="A65" t="s">
        <v>351</v>
      </c>
      <c r="L65" s="19">
        <v>25</v>
      </c>
    </row>
    <row r="66" spans="1:13" x14ac:dyDescent="0.3">
      <c r="A66" t="s">
        <v>365</v>
      </c>
      <c r="L66" s="19"/>
      <c r="M66" s="21">
        <v>25</v>
      </c>
    </row>
    <row r="67" spans="1:13" x14ac:dyDescent="0.3">
      <c r="A67" t="s">
        <v>363</v>
      </c>
      <c r="L67" s="19"/>
      <c r="M67" s="19">
        <v>25</v>
      </c>
    </row>
    <row r="69" spans="1:13" x14ac:dyDescent="0.3">
      <c r="A69" t="s">
        <v>74</v>
      </c>
      <c r="B69" s="20">
        <f>SUM(B3:B28)</f>
        <v>1716.6666666666665</v>
      </c>
      <c r="C69" s="20">
        <f>SUM(C3:C35)</f>
        <v>1729.2800000000002</v>
      </c>
      <c r="D69" s="20">
        <f>SUM(D3:D38)</f>
        <v>1754.2800000000002</v>
      </c>
      <c r="E69" s="20">
        <f>SUM(E3:E41)</f>
        <v>1697.26</v>
      </c>
      <c r="F69" s="20">
        <f>SUM(F3:F44)</f>
        <v>1772.26</v>
      </c>
      <c r="G69" s="20">
        <f>SUM(G3:G49)</f>
        <v>1722.2599999999998</v>
      </c>
      <c r="H69" s="20">
        <f>SUM(H3:H54)</f>
        <v>1715.41</v>
      </c>
      <c r="I69" s="20">
        <f>SUM(I3:I54)</f>
        <v>1722.2599999999998</v>
      </c>
      <c r="J69" s="20">
        <f>SUM(J3:J57)</f>
        <v>1714.0399999999995</v>
      </c>
      <c r="K69" s="20">
        <f>SUM(K3:K60)</f>
        <v>1716.6733333333332</v>
      </c>
      <c r="L69" s="20">
        <f>SUM(L3:L60)</f>
        <v>1645.1400000000003</v>
      </c>
      <c r="M69" s="20">
        <f>SUM(M3:M60)</f>
        <v>1673.6300000000003</v>
      </c>
    </row>
    <row r="70" spans="1:13" x14ac:dyDescent="0.3">
      <c r="A70" t="s">
        <v>75</v>
      </c>
      <c r="B70" s="20">
        <f>25*12+83.34*17</f>
        <v>1716.78</v>
      </c>
      <c r="C70" s="20">
        <f>22*25+70.84*17</f>
        <v>1754.28</v>
      </c>
      <c r="D70" s="20">
        <f>20*25+70.84*17</f>
        <v>1704.28</v>
      </c>
      <c r="E70" s="20">
        <f>15*25+77.78*17</f>
        <v>1697.26</v>
      </c>
      <c r="F70" s="20">
        <f>18*25+77.78*17</f>
        <v>1772.26</v>
      </c>
      <c r="G70" s="23">
        <f>17*77.78+25*16</f>
        <v>1722.26</v>
      </c>
      <c r="H70" s="23">
        <f>11*25+84.73*17</f>
        <v>1715.41</v>
      </c>
      <c r="I70" s="23">
        <f>17*25+77.78*17</f>
        <v>1747.26</v>
      </c>
      <c r="J70" s="23">
        <f>10*25+86.12*17</f>
        <v>1714.04</v>
      </c>
      <c r="K70" s="23">
        <f>12*25+83.33*17</f>
        <v>1716.61</v>
      </c>
      <c r="L70" s="23">
        <f>14*25+79.17*17</f>
        <v>1695.89</v>
      </c>
      <c r="M70" s="23">
        <f>12*25+76.39*16</f>
        <v>1522.24</v>
      </c>
    </row>
    <row r="71" spans="1:13" x14ac:dyDescent="0.3">
      <c r="B71" s="24">
        <f t="shared" ref="B71:G71" si="1">B70/B69</f>
        <v>1.0000660194174757</v>
      </c>
      <c r="C71" s="24">
        <f t="shared" si="1"/>
        <v>1.0144568837897852</v>
      </c>
      <c r="D71" s="24">
        <f t="shared" si="1"/>
        <v>0.97149827849602099</v>
      </c>
      <c r="E71" s="24">
        <f t="shared" si="1"/>
        <v>1</v>
      </c>
      <c r="F71" s="24">
        <f t="shared" si="1"/>
        <v>1</v>
      </c>
      <c r="G71" s="24">
        <f t="shared" si="1"/>
        <v>1.0000000000000002</v>
      </c>
      <c r="H71" s="24">
        <f t="shared" ref="H71:I71" si="2">H70/H69</f>
        <v>1</v>
      </c>
      <c r="I71" s="24">
        <f t="shared" si="2"/>
        <v>1.0145158106209284</v>
      </c>
      <c r="J71" s="24">
        <f t="shared" ref="J71:K71" si="3">J70/J69</f>
        <v>1.0000000000000002</v>
      </c>
      <c r="K71" s="24">
        <f t="shared" si="3"/>
        <v>0.99996310693939061</v>
      </c>
      <c r="L71" s="24">
        <f t="shared" ref="L71:M71" si="4">L70/L69</f>
        <v>1.0308484384307717</v>
      </c>
      <c r="M71" s="24">
        <f t="shared" si="4"/>
        <v>0.90954392547934715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1"/>
  <sheetViews>
    <sheetView topLeftCell="A136" workbookViewId="0">
      <selection activeCell="F164" sqref="F164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355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355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352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24" x14ac:dyDescent="0.3">
      <c r="A129" s="14">
        <v>45763</v>
      </c>
      <c r="B129" s="3">
        <v>3</v>
      </c>
      <c r="C129" s="8" t="s">
        <v>14</v>
      </c>
      <c r="D129" s="8" t="s">
        <v>353</v>
      </c>
      <c r="E129" s="8" t="s">
        <v>354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355</v>
      </c>
      <c r="O129" s="10" t="s">
        <v>11</v>
      </c>
      <c r="P129" s="10" t="s">
        <v>9</v>
      </c>
    </row>
    <row r="130" spans="1:24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355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353</v>
      </c>
      <c r="M131" s="8" t="s">
        <v>354</v>
      </c>
      <c r="N131" s="8" t="s">
        <v>16</v>
      </c>
      <c r="O131" s="8" t="s">
        <v>5</v>
      </c>
      <c r="P131" s="8" t="s">
        <v>340</v>
      </c>
    </row>
    <row r="132" spans="1:24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356</v>
      </c>
    </row>
    <row r="136" spans="1:24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356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23</v>
      </c>
      <c r="P138" s="10" t="s">
        <v>4</v>
      </c>
    </row>
    <row r="139" spans="1:24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23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23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">
      <c r="A142" s="14">
        <v>45791</v>
      </c>
      <c r="B142" s="3">
        <v>4</v>
      </c>
      <c r="C142" s="10" t="s">
        <v>56</v>
      </c>
      <c r="D142" s="10" t="s">
        <v>23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363</v>
      </c>
      <c r="M142" s="2" t="s">
        <v>364</v>
      </c>
      <c r="N142" s="2" t="s">
        <v>84</v>
      </c>
      <c r="O142" s="2" t="s">
        <v>10</v>
      </c>
      <c r="P142" s="3" t="s">
        <v>44</v>
      </c>
    </row>
    <row r="143" spans="1:24" x14ac:dyDescent="0.3">
      <c r="A143" s="14">
        <v>45791</v>
      </c>
      <c r="B143" s="5">
        <v>4</v>
      </c>
      <c r="C143" s="2" t="s">
        <v>20</v>
      </c>
      <c r="D143" s="2" t="s">
        <v>363</v>
      </c>
      <c r="E143" s="2" t="s">
        <v>364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23</v>
      </c>
      <c r="N145" s="2" t="s">
        <v>346</v>
      </c>
      <c r="O145" s="2" t="s">
        <v>84</v>
      </c>
      <c r="P145" s="3"/>
    </row>
    <row r="146" spans="1:21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23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23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23</v>
      </c>
    </row>
    <row r="150" spans="1:21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367</v>
      </c>
      <c r="M150" s="10" t="s">
        <v>5</v>
      </c>
      <c r="N150" s="10" t="s">
        <v>23</v>
      </c>
      <c r="O150" s="10" t="s">
        <v>2</v>
      </c>
      <c r="P150" s="10" t="s">
        <v>66</v>
      </c>
    </row>
    <row r="151" spans="1:21" x14ac:dyDescent="0.3">
      <c r="A151" s="14">
        <v>45812</v>
      </c>
      <c r="B151" s="3">
        <v>3</v>
      </c>
      <c r="C151" s="10" t="s">
        <v>14</v>
      </c>
      <c r="D151" s="10" t="s">
        <v>367</v>
      </c>
      <c r="E151" s="10" t="s">
        <v>5</v>
      </c>
      <c r="F151" s="10" t="s">
        <v>23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">
      <c r="A153" s="14">
        <v>45819</v>
      </c>
      <c r="B153" s="3">
        <v>5</v>
      </c>
      <c r="C153" s="8" t="s">
        <v>1</v>
      </c>
      <c r="D153" s="8" t="s">
        <v>23</v>
      </c>
      <c r="E153" s="8" t="s">
        <v>10</v>
      </c>
      <c r="F153" s="8" t="s">
        <v>366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23</v>
      </c>
      <c r="M155" s="8" t="s">
        <v>10</v>
      </c>
      <c r="N155" s="8" t="s">
        <v>366</v>
      </c>
      <c r="O155" s="8" t="s">
        <v>3</v>
      </c>
      <c r="P155" s="8" t="s">
        <v>6</v>
      </c>
    </row>
    <row r="156" spans="1:21" x14ac:dyDescent="0.3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368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368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J69"/>
  <sheetViews>
    <sheetView zoomScaleNormal="100" workbookViewId="0">
      <pane xSplit="1" topLeftCell="K1" activePane="topRight" state="frozen"/>
      <selection pane="topRight" activeCell="AJ69" sqref="AJ69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6" width="9.5546875" bestFit="1" customWidth="1"/>
  </cols>
  <sheetData>
    <row r="1" spans="1:36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</row>
    <row r="2" spans="1:36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36" x14ac:dyDescent="0.3">
      <c r="A3" t="s">
        <v>24</v>
      </c>
    </row>
    <row r="4" spans="1:36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</row>
    <row r="5" spans="1:36" x14ac:dyDescent="0.3">
      <c r="A5" t="s">
        <v>367</v>
      </c>
    </row>
    <row r="6" spans="1:36" x14ac:dyDescent="0.3">
      <c r="A6" t="s">
        <v>77</v>
      </c>
      <c r="G6">
        <v>3</v>
      </c>
    </row>
    <row r="7" spans="1:36" x14ac:dyDescent="0.3">
      <c r="A7" t="s">
        <v>366</v>
      </c>
      <c r="AH7">
        <v>3</v>
      </c>
    </row>
    <row r="8" spans="1:36" x14ac:dyDescent="0.3">
      <c r="A8" t="s">
        <v>7</v>
      </c>
      <c r="K8">
        <v>1</v>
      </c>
    </row>
    <row r="9" spans="1:36" x14ac:dyDescent="0.3">
      <c r="A9" t="s">
        <v>355</v>
      </c>
      <c r="G9">
        <v>1</v>
      </c>
    </row>
    <row r="10" spans="1:36" x14ac:dyDescent="0.3">
      <c r="A10" t="s">
        <v>348</v>
      </c>
    </row>
    <row r="11" spans="1:36" x14ac:dyDescent="0.3">
      <c r="A11" t="s">
        <v>48</v>
      </c>
    </row>
    <row r="12" spans="1:36" x14ac:dyDescent="0.3">
      <c r="A12" t="s">
        <v>364</v>
      </c>
    </row>
    <row r="13" spans="1:36" x14ac:dyDescent="0.3">
      <c r="A13" t="s">
        <v>18</v>
      </c>
    </row>
    <row r="14" spans="1:36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</row>
    <row r="15" spans="1:36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</row>
    <row r="16" spans="1:36" x14ac:dyDescent="0.3">
      <c r="A16" t="s">
        <v>54</v>
      </c>
      <c r="C16">
        <v>2</v>
      </c>
      <c r="D16">
        <v>3</v>
      </c>
      <c r="V16">
        <v>2</v>
      </c>
    </row>
    <row r="17" spans="1:36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36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</row>
    <row r="19" spans="1:36" x14ac:dyDescent="0.3">
      <c r="A19" t="s">
        <v>15</v>
      </c>
      <c r="F19">
        <v>1</v>
      </c>
      <c r="H19">
        <v>2</v>
      </c>
      <c r="I19">
        <v>1</v>
      </c>
    </row>
    <row r="20" spans="1:36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</row>
    <row r="21" spans="1:36" x14ac:dyDescent="0.3">
      <c r="A21" t="s">
        <v>342</v>
      </c>
      <c r="T21">
        <v>4</v>
      </c>
      <c r="AH21">
        <v>1</v>
      </c>
    </row>
    <row r="22" spans="1:36" x14ac:dyDescent="0.3">
      <c r="A22" t="s">
        <v>52</v>
      </c>
    </row>
    <row r="23" spans="1:36" x14ac:dyDescent="0.3">
      <c r="A23" t="s">
        <v>78</v>
      </c>
    </row>
    <row r="24" spans="1:36" x14ac:dyDescent="0.3">
      <c r="A24" t="s">
        <v>12</v>
      </c>
      <c r="N24">
        <v>2</v>
      </c>
      <c r="U24">
        <v>1</v>
      </c>
      <c r="AI24">
        <v>1</v>
      </c>
    </row>
    <row r="25" spans="1:36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</row>
    <row r="26" spans="1:36" x14ac:dyDescent="0.3">
      <c r="A26" t="s">
        <v>363</v>
      </c>
      <c r="AD26">
        <v>2</v>
      </c>
    </row>
    <row r="27" spans="1:36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</row>
    <row r="28" spans="1:36" x14ac:dyDescent="0.3">
      <c r="A28" t="s">
        <v>353</v>
      </c>
      <c r="Z28">
        <v>1</v>
      </c>
    </row>
    <row r="29" spans="1:36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</row>
    <row r="30" spans="1:36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</row>
    <row r="31" spans="1:36" x14ac:dyDescent="0.3">
      <c r="A31" t="s">
        <v>80</v>
      </c>
      <c r="F31">
        <v>1</v>
      </c>
    </row>
    <row r="32" spans="1:36" x14ac:dyDescent="0.3">
      <c r="A32" t="s">
        <v>61</v>
      </c>
      <c r="D32">
        <v>1</v>
      </c>
    </row>
    <row r="33" spans="1:36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</row>
    <row r="34" spans="1:36" x14ac:dyDescent="0.3">
      <c r="A34" t="s">
        <v>43</v>
      </c>
    </row>
    <row r="35" spans="1:36" x14ac:dyDescent="0.3">
      <c r="A35" t="s">
        <v>68</v>
      </c>
      <c r="E35">
        <v>1</v>
      </c>
      <c r="I35">
        <v>1</v>
      </c>
      <c r="N35">
        <v>1</v>
      </c>
      <c r="W35">
        <v>2</v>
      </c>
    </row>
    <row r="36" spans="1:36" x14ac:dyDescent="0.3">
      <c r="A36" t="s">
        <v>53</v>
      </c>
      <c r="N36">
        <v>1</v>
      </c>
    </row>
    <row r="37" spans="1:36" x14ac:dyDescent="0.3">
      <c r="A37" t="s">
        <v>345</v>
      </c>
      <c r="U37">
        <v>1</v>
      </c>
    </row>
    <row r="38" spans="1:36" x14ac:dyDescent="0.3">
      <c r="A38" t="s">
        <v>343</v>
      </c>
    </row>
    <row r="39" spans="1:36" x14ac:dyDescent="0.3">
      <c r="A39" t="s">
        <v>347</v>
      </c>
      <c r="X39">
        <v>1</v>
      </c>
      <c r="Y39">
        <v>2</v>
      </c>
      <c r="AF39">
        <v>2</v>
      </c>
    </row>
    <row r="40" spans="1:36" x14ac:dyDescent="0.3">
      <c r="A40" t="s">
        <v>10</v>
      </c>
      <c r="B40">
        <v>2</v>
      </c>
      <c r="C40">
        <v>3</v>
      </c>
      <c r="F40">
        <v>2</v>
      </c>
      <c r="I40">
        <v>2</v>
      </c>
      <c r="J40">
        <v>2</v>
      </c>
      <c r="K40">
        <v>1</v>
      </c>
      <c r="L40">
        <v>1</v>
      </c>
      <c r="M40">
        <v>1</v>
      </c>
      <c r="O40">
        <v>2</v>
      </c>
      <c r="R40">
        <v>3</v>
      </c>
      <c r="S40">
        <v>1</v>
      </c>
      <c r="T40">
        <v>1</v>
      </c>
      <c r="V40">
        <v>1</v>
      </c>
      <c r="W40">
        <v>3</v>
      </c>
      <c r="X40">
        <v>1</v>
      </c>
      <c r="Y40">
        <v>1</v>
      </c>
      <c r="Z40">
        <v>1.5</v>
      </c>
      <c r="AC40">
        <v>1</v>
      </c>
      <c r="AD40">
        <v>2</v>
      </c>
      <c r="AE40">
        <v>1</v>
      </c>
      <c r="AF40">
        <v>2</v>
      </c>
      <c r="AH40">
        <v>2</v>
      </c>
    </row>
    <row r="41" spans="1:36" x14ac:dyDescent="0.3">
      <c r="A41" t="s">
        <v>46</v>
      </c>
      <c r="B41">
        <v>1</v>
      </c>
      <c r="O41">
        <v>3</v>
      </c>
      <c r="P41">
        <v>1</v>
      </c>
      <c r="Q41">
        <v>2</v>
      </c>
    </row>
    <row r="42" spans="1:36" x14ac:dyDescent="0.3">
      <c r="A42" t="s">
        <v>3</v>
      </c>
      <c r="F42">
        <v>3</v>
      </c>
      <c r="L42">
        <v>1</v>
      </c>
      <c r="S42">
        <v>3</v>
      </c>
      <c r="AH42">
        <v>1</v>
      </c>
    </row>
    <row r="43" spans="1:36" x14ac:dyDescent="0.3">
      <c r="A43" t="s">
        <v>351</v>
      </c>
    </row>
    <row r="44" spans="1:36" x14ac:dyDescent="0.3">
      <c r="A44" t="s">
        <v>56</v>
      </c>
      <c r="C44">
        <v>3</v>
      </c>
      <c r="E44">
        <v>2</v>
      </c>
      <c r="F44">
        <v>1</v>
      </c>
      <c r="G44">
        <v>2</v>
      </c>
      <c r="I44">
        <v>1</v>
      </c>
      <c r="J44">
        <v>1</v>
      </c>
      <c r="K44">
        <v>1</v>
      </c>
      <c r="L44">
        <v>1</v>
      </c>
      <c r="M44">
        <v>1</v>
      </c>
      <c r="P44">
        <v>1</v>
      </c>
      <c r="R44">
        <v>1</v>
      </c>
      <c r="S44">
        <v>4</v>
      </c>
      <c r="T44">
        <v>1</v>
      </c>
      <c r="V44">
        <v>1</v>
      </c>
      <c r="W44">
        <v>2</v>
      </c>
      <c r="Z44">
        <v>2</v>
      </c>
      <c r="AA44">
        <v>1</v>
      </c>
      <c r="AB44">
        <v>4</v>
      </c>
      <c r="AC44">
        <v>1</v>
      </c>
      <c r="AD44">
        <v>1</v>
      </c>
    </row>
    <row r="45" spans="1:36" x14ac:dyDescent="0.3">
      <c r="A45" t="s">
        <v>60</v>
      </c>
      <c r="B45">
        <v>2</v>
      </c>
    </row>
    <row r="46" spans="1:36" x14ac:dyDescent="0.3">
      <c r="A46" t="s">
        <v>340</v>
      </c>
      <c r="Q46">
        <v>1</v>
      </c>
      <c r="U46">
        <v>1</v>
      </c>
      <c r="W46">
        <v>1</v>
      </c>
      <c r="X46">
        <v>3</v>
      </c>
      <c r="Y46">
        <v>1</v>
      </c>
      <c r="Z46">
        <v>1</v>
      </c>
    </row>
    <row r="47" spans="1:36" x14ac:dyDescent="0.3">
      <c r="A47" t="s">
        <v>339</v>
      </c>
    </row>
    <row r="48" spans="1:36" x14ac:dyDescent="0.3">
      <c r="A48" t="s">
        <v>11</v>
      </c>
    </row>
    <row r="49" spans="1:36" x14ac:dyDescent="0.3">
      <c r="A49" t="s">
        <v>55</v>
      </c>
      <c r="B49">
        <v>2</v>
      </c>
      <c r="C49">
        <v>1</v>
      </c>
      <c r="D49">
        <v>1</v>
      </c>
      <c r="E49">
        <v>1</v>
      </c>
      <c r="F49">
        <v>3</v>
      </c>
      <c r="G49">
        <v>2</v>
      </c>
      <c r="H49">
        <v>3</v>
      </c>
      <c r="J49">
        <v>1</v>
      </c>
      <c r="K49">
        <v>1</v>
      </c>
      <c r="M49">
        <v>3</v>
      </c>
      <c r="N49">
        <v>4</v>
      </c>
      <c r="X49">
        <v>6</v>
      </c>
      <c r="Y49">
        <v>5</v>
      </c>
      <c r="Z49">
        <v>1</v>
      </c>
      <c r="AD49">
        <v>2</v>
      </c>
      <c r="AG49">
        <v>3</v>
      </c>
      <c r="AJ49">
        <v>2</v>
      </c>
    </row>
    <row r="50" spans="1:36" x14ac:dyDescent="0.3">
      <c r="A50" t="s">
        <v>21</v>
      </c>
    </row>
    <row r="51" spans="1:36" x14ac:dyDescent="0.3">
      <c r="A51" t="s">
        <v>81</v>
      </c>
      <c r="G51">
        <v>3</v>
      </c>
      <c r="K51">
        <v>1</v>
      </c>
    </row>
    <row r="52" spans="1:36" x14ac:dyDescent="0.3">
      <c r="A52" t="s">
        <v>63</v>
      </c>
      <c r="B52">
        <v>2</v>
      </c>
      <c r="D52">
        <v>1</v>
      </c>
      <c r="AF52">
        <v>2</v>
      </c>
    </row>
    <row r="53" spans="1:36" x14ac:dyDescent="0.3">
      <c r="A53" t="s">
        <v>83</v>
      </c>
    </row>
    <row r="54" spans="1:36" x14ac:dyDescent="0.3">
      <c r="A54" t="s">
        <v>22</v>
      </c>
      <c r="Y54">
        <v>1</v>
      </c>
      <c r="AB54">
        <v>2</v>
      </c>
      <c r="AD54">
        <v>3</v>
      </c>
      <c r="AI54">
        <v>1</v>
      </c>
    </row>
    <row r="55" spans="1:36" x14ac:dyDescent="0.3">
      <c r="A55" t="s">
        <v>44</v>
      </c>
      <c r="N55">
        <v>3</v>
      </c>
      <c r="S55">
        <v>2</v>
      </c>
      <c r="AG55">
        <v>2</v>
      </c>
      <c r="AI55">
        <v>1</v>
      </c>
    </row>
    <row r="56" spans="1:36" x14ac:dyDescent="0.3">
      <c r="A56" t="s">
        <v>8</v>
      </c>
      <c r="B56">
        <v>1</v>
      </c>
      <c r="H56">
        <v>1</v>
      </c>
      <c r="J56">
        <v>2</v>
      </c>
      <c r="Q56">
        <v>2</v>
      </c>
    </row>
    <row r="57" spans="1:36" x14ac:dyDescent="0.3">
      <c r="A57" t="s">
        <v>356</v>
      </c>
    </row>
    <row r="58" spans="1:36" x14ac:dyDescent="0.3">
      <c r="A58" t="s">
        <v>82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2</v>
      </c>
      <c r="I58">
        <v>3</v>
      </c>
      <c r="J58">
        <v>4</v>
      </c>
      <c r="L58">
        <v>4</v>
      </c>
      <c r="M58">
        <v>1</v>
      </c>
      <c r="N58">
        <v>2</v>
      </c>
      <c r="O58">
        <v>1</v>
      </c>
      <c r="P58">
        <v>1</v>
      </c>
      <c r="Q58">
        <v>1</v>
      </c>
      <c r="R58">
        <v>3</v>
      </c>
      <c r="S58">
        <v>3</v>
      </c>
      <c r="U58">
        <v>3</v>
      </c>
      <c r="V58">
        <v>1</v>
      </c>
      <c r="W58">
        <v>3</v>
      </c>
      <c r="AC58">
        <v>1</v>
      </c>
      <c r="AF58">
        <v>1</v>
      </c>
      <c r="AH58">
        <v>2</v>
      </c>
      <c r="AI58">
        <v>3</v>
      </c>
      <c r="AJ58">
        <v>1</v>
      </c>
    </row>
    <row r="59" spans="1:36" x14ac:dyDescent="0.3">
      <c r="A59" t="s">
        <v>49</v>
      </c>
      <c r="G59">
        <v>2</v>
      </c>
    </row>
    <row r="60" spans="1:36" x14ac:dyDescent="0.3">
      <c r="A60" t="s">
        <v>85</v>
      </c>
      <c r="K60">
        <v>4</v>
      </c>
      <c r="L60">
        <v>2</v>
      </c>
      <c r="M60">
        <v>5</v>
      </c>
    </row>
    <row r="61" spans="1:36" x14ac:dyDescent="0.3">
      <c r="A61" t="s">
        <v>5</v>
      </c>
      <c r="B61">
        <v>1</v>
      </c>
      <c r="C61">
        <v>2</v>
      </c>
      <c r="D61">
        <v>2</v>
      </c>
      <c r="E61">
        <v>3</v>
      </c>
      <c r="F61">
        <v>2</v>
      </c>
      <c r="G61">
        <v>3</v>
      </c>
      <c r="H61">
        <v>1</v>
      </c>
      <c r="M61">
        <v>4</v>
      </c>
      <c r="N61">
        <v>6</v>
      </c>
      <c r="P61">
        <v>2</v>
      </c>
      <c r="Q61">
        <v>1</v>
      </c>
      <c r="R61">
        <v>2</v>
      </c>
      <c r="S61">
        <v>3</v>
      </c>
      <c r="V61">
        <v>2</v>
      </c>
      <c r="W61">
        <v>1</v>
      </c>
      <c r="X61">
        <v>1</v>
      </c>
      <c r="Y61">
        <v>4</v>
      </c>
      <c r="Z61">
        <v>5</v>
      </c>
      <c r="AA61">
        <v>1</v>
      </c>
      <c r="AB61">
        <v>3</v>
      </c>
      <c r="AC61">
        <v>4</v>
      </c>
      <c r="AD61">
        <v>3</v>
      </c>
      <c r="AE61">
        <v>3</v>
      </c>
      <c r="AF61">
        <v>2</v>
      </c>
      <c r="AG61">
        <v>5</v>
      </c>
      <c r="AH61">
        <v>7</v>
      </c>
      <c r="AI61">
        <v>3</v>
      </c>
      <c r="AJ61">
        <v>1</v>
      </c>
    </row>
    <row r="62" spans="1:36" x14ac:dyDescent="0.3">
      <c r="A62" t="s">
        <v>45</v>
      </c>
      <c r="K62">
        <v>1</v>
      </c>
    </row>
    <row r="63" spans="1:36" x14ac:dyDescent="0.3">
      <c r="A63" t="s">
        <v>23</v>
      </c>
      <c r="B63">
        <v>1</v>
      </c>
      <c r="D63">
        <v>1</v>
      </c>
      <c r="E63">
        <v>3</v>
      </c>
      <c r="O63">
        <v>2</v>
      </c>
      <c r="P63">
        <v>2</v>
      </c>
      <c r="Q63">
        <v>1</v>
      </c>
      <c r="R63">
        <v>1</v>
      </c>
      <c r="AD63">
        <v>1</v>
      </c>
      <c r="AE63">
        <v>1</v>
      </c>
      <c r="AG63">
        <v>1</v>
      </c>
      <c r="AH63">
        <v>2</v>
      </c>
    </row>
    <row r="64" spans="1:36" x14ac:dyDescent="0.3">
      <c r="A64" t="s">
        <v>354</v>
      </c>
      <c r="Z64">
        <v>1</v>
      </c>
    </row>
    <row r="65" spans="1:36" x14ac:dyDescent="0.3">
      <c r="A65" t="s">
        <v>368</v>
      </c>
    </row>
    <row r="66" spans="1:36" x14ac:dyDescent="0.3">
      <c r="A66" t="s">
        <v>17</v>
      </c>
      <c r="F66">
        <v>2</v>
      </c>
      <c r="J66">
        <v>1</v>
      </c>
      <c r="K66">
        <v>1</v>
      </c>
    </row>
    <row r="67" spans="1:36" x14ac:dyDescent="0.3">
      <c r="A67" t="s">
        <v>86</v>
      </c>
      <c r="K67">
        <v>5</v>
      </c>
    </row>
    <row r="68" spans="1:36" x14ac:dyDescent="0.3">
      <c r="A68" t="s">
        <v>16</v>
      </c>
      <c r="C68">
        <v>4</v>
      </c>
      <c r="D68">
        <v>3</v>
      </c>
      <c r="F68">
        <v>2</v>
      </c>
      <c r="G68">
        <v>5</v>
      </c>
      <c r="H68">
        <v>3</v>
      </c>
      <c r="I68">
        <v>2</v>
      </c>
      <c r="J68">
        <v>5</v>
      </c>
      <c r="K68">
        <v>3</v>
      </c>
      <c r="L68">
        <v>2</v>
      </c>
      <c r="M68">
        <v>3</v>
      </c>
      <c r="O68">
        <v>5</v>
      </c>
      <c r="P68">
        <v>5</v>
      </c>
      <c r="Q68">
        <v>3</v>
      </c>
      <c r="R68">
        <v>2</v>
      </c>
      <c r="S68">
        <v>3</v>
      </c>
      <c r="T68">
        <v>1</v>
      </c>
      <c r="U68">
        <v>1</v>
      </c>
      <c r="V68">
        <v>3</v>
      </c>
      <c r="W68">
        <v>3</v>
      </c>
      <c r="X68">
        <v>5</v>
      </c>
      <c r="Y68">
        <v>4</v>
      </c>
      <c r="Z68">
        <v>1</v>
      </c>
      <c r="AA68">
        <v>3</v>
      </c>
      <c r="AC68">
        <v>1</v>
      </c>
      <c r="AE68">
        <v>4</v>
      </c>
      <c r="AF68">
        <v>2</v>
      </c>
      <c r="AG68">
        <v>3</v>
      </c>
      <c r="AH68">
        <v>2</v>
      </c>
      <c r="AI68">
        <v>2</v>
      </c>
      <c r="AJ68">
        <v>7</v>
      </c>
    </row>
    <row r="69" spans="1:36" x14ac:dyDescent="0.3">
      <c r="A69" t="s">
        <v>47</v>
      </c>
    </row>
  </sheetData>
  <autoFilter ref="A1:AB69" xr:uid="{130C2564-D265-4C41-A3E0-02A62EDAC91D}">
    <sortState ref="A2:AB69">
      <sortCondition ref="A1:A6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P8" sqref="P8"/>
    </sheetView>
  </sheetViews>
  <sheetFormatPr defaultRowHeight="14.4" x14ac:dyDescent="0.3"/>
  <sheetData>
    <row r="1" spans="1:13" x14ac:dyDescent="0.3">
      <c r="A1" t="s">
        <v>359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M1" s="22" t="s">
        <v>360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361</v>
      </c>
      <c r="F19" s="53" t="s">
        <v>362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X47" sqref="A47:X47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2025-06-26T13:01:29Z</dcterms:modified>
</cp:coreProperties>
</file>