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2" documentId="14_{3301BA68-12D0-40C9-B688-C3CDAD7A5CAE}" xr6:coauthVersionLast="36" xr6:coauthVersionMax="36" xr10:uidLastSave="{C5F97469-B7F2-402A-A87F-2E1B27BB050C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artilharia!$A$1:$AB$72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notas!$A$1:$BS$71</definedName>
  </definedNames>
  <calcPr calcId="191029"/>
</workbook>
</file>

<file path=xl/calcChain.xml><?xml version="1.0" encoding="utf-8"?>
<calcChain xmlns="http://schemas.openxmlformats.org/spreadsheetml/2006/main">
  <c r="BP6" i="1" l="1"/>
  <c r="BQ6" i="1"/>
  <c r="BP7" i="1"/>
  <c r="BQ7" i="1"/>
  <c r="BP8" i="1"/>
  <c r="BQ8" i="1"/>
  <c r="BP13" i="1"/>
  <c r="BQ13" i="1"/>
  <c r="BU72" i="1"/>
  <c r="BQ72" i="1"/>
  <c r="BP72" i="1"/>
  <c r="BR72" i="1" s="1"/>
  <c r="BP17" i="1"/>
  <c r="BQ17" i="1"/>
  <c r="BP10" i="1"/>
  <c r="BQ10" i="1"/>
  <c r="BP14" i="1"/>
  <c r="BQ14" i="1"/>
  <c r="BP11" i="1"/>
  <c r="BQ11" i="1"/>
  <c r="BP9" i="1"/>
  <c r="BQ9" i="1"/>
  <c r="BP4" i="1"/>
  <c r="BQ4" i="1"/>
  <c r="BP5" i="1" l="1"/>
  <c r="BQ5" i="1"/>
  <c r="BP3" i="1"/>
  <c r="BQ3" i="1"/>
  <c r="BP2" i="1"/>
  <c r="BQ2" i="1"/>
  <c r="P75" i="4" l="1"/>
  <c r="O75" i="4" l="1"/>
  <c r="P43" i="4" l="1"/>
  <c r="P74" i="4" s="1"/>
  <c r="P76" i="4" s="1"/>
  <c r="N75" i="4" l="1"/>
  <c r="K75" i="4"/>
  <c r="O30" i="4" l="1"/>
  <c r="O60" i="4"/>
  <c r="O74" i="4"/>
  <c r="T6" i="4"/>
  <c r="O76" i="4" l="1"/>
  <c r="BP53" i="1"/>
  <c r="BR53" i="1" s="1"/>
  <c r="BQ53" i="1"/>
  <c r="BU71" i="1"/>
  <c r="BU58" i="1" l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P71" i="1"/>
  <c r="BR71" i="1" s="1"/>
  <c r="BQ71" i="1"/>
  <c r="M75" i="4" l="1"/>
  <c r="L75" i="4" l="1"/>
  <c r="T7" i="4"/>
  <c r="T8" i="4" s="1"/>
  <c r="M74" i="4"/>
  <c r="N74" i="4"/>
  <c r="N76" i="4" l="1"/>
  <c r="BQ70" i="1"/>
  <c r="BP70" i="1"/>
  <c r="BR70" i="1" s="1"/>
  <c r="BP69" i="1" l="1"/>
  <c r="BR69" i="1" s="1"/>
  <c r="BQ69" i="1"/>
  <c r="BQ28" i="1"/>
  <c r="BP28" i="1" l="1"/>
  <c r="BR28" i="1" s="1"/>
  <c r="M76" i="4" l="1"/>
  <c r="BP68" i="1" l="1"/>
  <c r="BR68" i="1" s="1"/>
  <c r="BQ68" i="1"/>
  <c r="BP52" i="1"/>
  <c r="BR52" i="1" s="1"/>
  <c r="BQ52" i="1"/>
  <c r="L74" i="4" l="1"/>
  <c r="L76" i="4" l="1"/>
  <c r="BP67" i="1"/>
  <c r="BR67" i="1" s="1"/>
  <c r="BQ67" i="1"/>
  <c r="BP65" i="1" l="1"/>
  <c r="BR65" i="1" s="1"/>
  <c r="BQ65" i="1"/>
  <c r="BP66" i="1"/>
  <c r="BR66" i="1" s="1"/>
  <c r="BQ66" i="1"/>
  <c r="BP64" i="1" l="1"/>
  <c r="BR64" i="1" s="1"/>
  <c r="BQ64" i="1"/>
  <c r="BU16" i="1" l="1"/>
  <c r="J75" i="4" l="1"/>
  <c r="I75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4" i="4" s="1"/>
  <c r="K2" i="4"/>
  <c r="K76" i="4" l="1"/>
  <c r="BP63" i="1"/>
  <c r="BR63" i="1" s="1"/>
  <c r="BQ63" i="1"/>
  <c r="BP62" i="1" l="1"/>
  <c r="BR62" i="1" s="1"/>
  <c r="BQ62" i="1"/>
  <c r="BP33" i="1"/>
  <c r="BR33" i="1" s="1"/>
  <c r="BQ33" i="1"/>
  <c r="BP46" i="1" l="1"/>
  <c r="BR46" i="1" s="1"/>
  <c r="BQ46" i="1"/>
  <c r="BU40" i="1"/>
  <c r="BP47" i="1"/>
  <c r="BR47" i="1" s="1"/>
  <c r="BQ47" i="1"/>
  <c r="BU41" i="1"/>
  <c r="BP48" i="1"/>
  <c r="BR48" i="1" s="1"/>
  <c r="BQ48" i="1"/>
  <c r="BU42" i="1"/>
  <c r="BP26" i="1"/>
  <c r="BR26" i="1" s="1"/>
  <c r="BQ26" i="1"/>
  <c r="BU43" i="1"/>
  <c r="BP27" i="1"/>
  <c r="BR27" i="1" s="1"/>
  <c r="BQ27" i="1"/>
  <c r="BU44" i="1"/>
  <c r="BP49" i="1"/>
  <c r="BR49" i="1" s="1"/>
  <c r="BQ49" i="1"/>
  <c r="BU45" i="1"/>
  <c r="BP54" i="1"/>
  <c r="BR54" i="1" s="1"/>
  <c r="BQ54" i="1"/>
  <c r="BU46" i="1"/>
  <c r="BP55" i="1"/>
  <c r="BR55" i="1" s="1"/>
  <c r="BQ55" i="1"/>
  <c r="BU47" i="1"/>
  <c r="BP56" i="1"/>
  <c r="BR56" i="1" s="1"/>
  <c r="BQ56" i="1"/>
  <c r="BU48" i="1"/>
  <c r="BP57" i="1"/>
  <c r="BR57" i="1" s="1"/>
  <c r="BQ57" i="1"/>
  <c r="BU49" i="1"/>
  <c r="BP58" i="1"/>
  <c r="BR58" i="1" s="1"/>
  <c r="BQ58" i="1"/>
  <c r="BU50" i="1"/>
  <c r="BP59" i="1"/>
  <c r="BR59" i="1" s="1"/>
  <c r="BQ59" i="1"/>
  <c r="BU51" i="1"/>
  <c r="BP60" i="1"/>
  <c r="BR60" i="1" s="1"/>
  <c r="BQ60" i="1"/>
  <c r="BU52" i="1"/>
  <c r="BP61" i="1"/>
  <c r="BR61" i="1" s="1"/>
  <c r="BQ61" i="1"/>
  <c r="BU53" i="1"/>
  <c r="BP38" i="1"/>
  <c r="BR38" i="1" s="1"/>
  <c r="BQ38" i="1"/>
  <c r="BU54" i="1"/>
  <c r="BP50" i="1"/>
  <c r="BR50" i="1" s="1"/>
  <c r="BQ50" i="1"/>
  <c r="BU55" i="1"/>
  <c r="BP43" i="1"/>
  <c r="BR43" i="1" s="1"/>
  <c r="BQ43" i="1"/>
  <c r="BU56" i="1"/>
  <c r="BP51" i="1"/>
  <c r="BR51" i="1" s="1"/>
  <c r="BQ51" i="1"/>
  <c r="BU57" i="1"/>
  <c r="J74" i="4" l="1"/>
  <c r="J76" i="4" l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2" i="1"/>
  <c r="E75" i="4" l="1"/>
  <c r="G75" i="4" l="1"/>
  <c r="H75" i="4"/>
  <c r="I74" i="4" l="1"/>
  <c r="I76" i="4" s="1"/>
  <c r="D75" i="4" l="1"/>
  <c r="C75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5" i="4"/>
  <c r="H74" i="4"/>
  <c r="H7" i="6" l="1"/>
  <c r="I6" i="6"/>
  <c r="J6" i="6" s="1"/>
  <c r="H76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P22" i="1"/>
  <c r="BR22" i="1" s="1"/>
  <c r="BQ22" i="1"/>
  <c r="H9" i="6" l="1"/>
  <c r="I8" i="6"/>
  <c r="J8" i="6" s="1"/>
  <c r="AH52" i="3"/>
  <c r="AI52" i="3"/>
  <c r="AH53" i="3"/>
  <c r="AI53" i="3"/>
  <c r="H10" i="6" l="1"/>
  <c r="I9" i="6"/>
  <c r="J9" i="6" s="1"/>
  <c r="G74" i="4"/>
  <c r="BP37" i="1"/>
  <c r="BR37" i="1" s="1"/>
  <c r="BQ37" i="1"/>
  <c r="BR10" i="1"/>
  <c r="BP36" i="1"/>
  <c r="BR36" i="1" s="1"/>
  <c r="BQ36" i="1"/>
  <c r="BR4" i="1"/>
  <c r="I10" i="6" l="1"/>
  <c r="J10" i="6" s="1"/>
  <c r="H11" i="6"/>
  <c r="G76" i="4"/>
  <c r="B75" i="4"/>
  <c r="E74" i="4"/>
  <c r="D74" i="4"/>
  <c r="C74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6" i="4" l="1"/>
  <c r="F74" i="4"/>
  <c r="H12" i="6"/>
  <c r="I11" i="6"/>
  <c r="J11" i="6" s="1"/>
  <c r="C76" i="4"/>
  <c r="D76" i="4"/>
  <c r="B74" i="4"/>
  <c r="B76" i="4" s="1"/>
  <c r="F76" i="4"/>
  <c r="BQ21" i="1"/>
  <c r="BP21" i="1"/>
  <c r="BR21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R7" i="1"/>
  <c r="I15" i="6" l="1"/>
  <c r="J15" i="6" s="1"/>
  <c r="H16" i="6"/>
  <c r="BQ29" i="1"/>
  <c r="BP29" i="1"/>
  <c r="BR29" i="1" s="1"/>
  <c r="H17" i="6" l="1"/>
  <c r="I16" i="6"/>
  <c r="J16" i="6" s="1"/>
  <c r="BQ12" i="1"/>
  <c r="BP12" i="1"/>
  <c r="BR12" i="1" s="1"/>
  <c r="BQ20" i="1"/>
  <c r="BP20" i="1"/>
  <c r="BR20" i="1" s="1"/>
  <c r="BQ15" i="1"/>
  <c r="BP15" i="1"/>
  <c r="BR15" i="1" s="1"/>
  <c r="BQ45" i="1"/>
  <c r="BP45" i="1"/>
  <c r="BR45" i="1" s="1"/>
  <c r="BQ25" i="1"/>
  <c r="BP25" i="1"/>
  <c r="BR25" i="1" s="1"/>
  <c r="BQ23" i="1"/>
  <c r="BP23" i="1"/>
  <c r="BR23" i="1" s="1"/>
  <c r="BQ32" i="1"/>
  <c r="BP32" i="1"/>
  <c r="BR32" i="1" s="1"/>
  <c r="BR17" i="1"/>
  <c r="BR13" i="1"/>
  <c r="BQ40" i="1"/>
  <c r="BP40" i="1"/>
  <c r="BR40" i="1" s="1"/>
  <c r="BQ18" i="1"/>
  <c r="BP18" i="1"/>
  <c r="BR18" i="1" s="1"/>
  <c r="BQ24" i="1"/>
  <c r="BP24" i="1"/>
  <c r="BR24" i="1" s="1"/>
  <c r="BQ19" i="1"/>
  <c r="BP19" i="1"/>
  <c r="BR19" i="1" s="1"/>
  <c r="BR6" i="1"/>
  <c r="BQ31" i="1"/>
  <c r="BP31" i="1"/>
  <c r="BR31" i="1" s="1"/>
  <c r="BR5" i="1"/>
  <c r="BQ42" i="1"/>
  <c r="BP42" i="1"/>
  <c r="BR42" i="1" s="1"/>
  <c r="BR3" i="1"/>
  <c r="BQ30" i="1"/>
  <c r="BP30" i="1"/>
  <c r="BR30" i="1" s="1"/>
  <c r="BR9" i="1"/>
  <c r="BQ35" i="1"/>
  <c r="BP35" i="1"/>
  <c r="BR35" i="1" s="1"/>
  <c r="BR8" i="1"/>
  <c r="BQ39" i="1"/>
  <c r="BP39" i="1"/>
  <c r="BR39" i="1" s="1"/>
  <c r="BR2" i="1"/>
  <c r="BQ41" i="1"/>
  <c r="BP41" i="1"/>
  <c r="BR41" i="1" s="1"/>
  <c r="BR11" i="1"/>
  <c r="BQ16" i="1"/>
  <c r="BP16" i="1"/>
  <c r="BR16" i="1" s="1"/>
  <c r="BQ34" i="1"/>
  <c r="BP34" i="1"/>
  <c r="BR34" i="1" s="1"/>
  <c r="BQ44" i="1"/>
  <c r="BP44" i="1"/>
  <c r="BR44" i="1" s="1"/>
  <c r="BR14" i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<sst xmlns="http://schemas.openxmlformats.org/spreadsheetml/2006/main" count="4213" uniqueCount="375">
  <si>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</si>
  <si>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</si>
  <si>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</si>
  <si>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</si>
  <si>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</si>
  <si>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</si>
  <si>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</si>
  <si>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</si>
  <si>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</si>
  <si>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</si>
  <si>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</si>
  <si>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</si>
  <si>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</si>
  <si>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</si>
  <si>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</si>
  <si>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</si>
  <si>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</si>
  <si>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</si>
  <si>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</si>
  <si>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</si>
  <si>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</si>
  <si>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</si>
  <si>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</si>
  <si>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</si>
  <si>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</si>
  <si>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</si>
  <si>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</si>
  <si>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</si>
  <si>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</si>
  <si>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</si>
  <si>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</si>
  <si>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</si>
  <si>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</si>
  <si>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</si>
  <si>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</si>
  <si>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</si>
  <si>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</si>
  <si>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</si>
  <si>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</si>
  <si>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</si>
  <si>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</si>
  <si>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</si>
  <si>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</si>
  <si>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</si>
  <si>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</si>
  <si>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</si>
  <si>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</si>
  <si>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</si>
  <si>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</si>
  <si>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</si>
  <si>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</si>
  <si>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</si>
  <si>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</si>
  <si>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</si>
  <si>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</si>
  <si>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</si>
  <si>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</si>
  <si>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</si>
  <si>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</si>
  <si>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</si>
  <si>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</si>
  <si>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</si>
  <si>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</si>
  <si>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</si>
  <si>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</si>
  <si>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</si>
  <si>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</si>
  <si>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</si>
  <si>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</si>
  <si>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</si>
  <si>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</si>
  <si>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</si>
  <si>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</si>
  <si>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</si>
  <si>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</si>
  <si>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</si>
  <si>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</si>
  <si>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</si>
  <si>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</si>
  <si>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</si>
  <si>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</si>
  <si>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</si>
  <si>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</si>
  <si>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</si>
  <si>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</si>
  <si>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</si>
  <si>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</si>
  <si>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</si>
  <si>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</si>
  <si>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</si>
  <si>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</si>
  <si>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</si>
  <si>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</si>
  <si>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</si>
  <si>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</si>
  <si>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</si>
  <si>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</si>
  <si>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</si>
  <si>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</si>
  <si>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</si>
  <si>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</si>
  <si>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</si>
  <si>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</si>
  <si>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</si>
  <si>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</si>
  <si>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</si>
  <si>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</si>
  <si>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</si>
  <si>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</si>
  <si>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</si>
  <si>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</si>
  <si>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</si>
  <si>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</si>
  <si>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</si>
  <si>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</si>
  <si>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</si>
  <si>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</si>
  <si>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</si>
  <si>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</si>
  <si>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</si>
  <si>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</si>
  <si>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</si>
  <si>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</si>
  <si>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</si>
  <si>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</si>
  <si>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</si>
  <si>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</si>
  <si>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</si>
  <si>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</si>
  <si>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</si>
  <si>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</si>
  <si>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</si>
  <si>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</si>
  <si>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</si>
  <si>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</si>
  <si>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</si>
  <si>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</si>
  <si>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</si>
  <si>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</si>
  <si>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</si>
  <si>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</si>
  <si>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</si>
  <si>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</si>
  <si>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</si>
  <si>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</si>
  <si>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</si>
  <si>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</si>
  <si>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</si>
  <si>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</si>
  <si>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</si>
  <si>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</si>
  <si>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</si>
  <si>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</si>
  <si>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</si>
  <si>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</si>
  <si>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</si>
  <si>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</si>
  <si>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</si>
  <si>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</si>
  <si>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</si>
  <si>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</si>
  <si>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</si>
  <si>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</si>
  <si>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</si>
  <si>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</si>
  <si>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</si>
  <si>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</si>
  <si>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</si>
  <si>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</si>
  <si>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</si>
  <si>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</si>
  <si>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</si>
  <si>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</si>
  <si>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</si>
  <si>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</si>
  <si>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</si>
  <si>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</si>
  <si>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</si>
  <si>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</si>
  <si>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</si>
  <si>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</si>
  <si>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</si>
  <si>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</si>
  <si>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</si>
  <si>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</si>
  <si>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</si>
  <si>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</si>
  <si>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</si>
  <si>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</si>
  <si>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</si>
  <si>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</si>
  <si>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</si>
  <si>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</si>
  <si>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</si>
  <si>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</si>
  <si>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</si>
  <si>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</si>
  <si>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</si>
  <si>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</si>
  <si>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</si>
  <si>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</si>
  <si>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</si>
  <si>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</si>
  <si>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</si>
  <si>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</si>
  <si>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</si>
  <si>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</si>
  <si>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</si>
  <si>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</si>
  <si>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</si>
  <si>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</si>
  <si>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</si>
  <si>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</si>
  <si>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</si>
  <si>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</si>
  <si>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</si>
  <si>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</si>
  <si>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</si>
  <si>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</si>
  <si>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</si>
  <si>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</si>
  <si>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</si>
  <si>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</si>
  <si>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</si>
  <si>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</si>
  <si>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</si>
  <si>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</si>
  <si>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</si>
  <si>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</si>
  <si>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</si>
  <si>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</si>
  <si>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</si>
  <si>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</si>
  <si>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</si>
  <si>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</si>
  <si>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</si>
  <si>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</si>
  <si>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</si>
  <si>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</si>
  <si>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</si>
  <si>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</si>
  <si>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</si>
  <si>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</si>
  <si>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</si>
  <si>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</si>
  <si>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</si>
  <si>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</si>
  <si>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</si>
  <si>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</si>
  <si>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</si>
  <si>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</si>
  <si>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</si>
  <si>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</si>
  <si>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</si>
  <si>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</si>
  <si>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</si>
  <si>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</si>
  <si>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</si>
  <si>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</si>
  <si>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</si>
  <si>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</si>
  <si>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</si>
  <si>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</si>
  <si>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</si>
  <si>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</si>
  <si>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</si>
  <si>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</si>
  <si>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</si>
  <si>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</si>
  <si>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</si>
  <si>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</si>
  <si>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</si>
  <si>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</si>
  <si>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</si>
  <si>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</si>
  <si>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</si>
  <si>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</si>
  <si>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</si>
  <si>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</si>
  <si>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</si>
  <si>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</si>
  <si>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</si>
  <si>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</si>
  <si>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</si>
  <si>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</si>
  <si>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</si>
  <si>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</si>
  <si>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</si>
  <si>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</si>
  <si>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</si>
  <si>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</si>
  <si>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</si>
  <si>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</si>
  <si>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</si>
  <si>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</si>
  <si>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</si>
  <si>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</si>
  <si>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</si>
  <si>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</si>
  <si>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</si>
  <si>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</si>
  <si>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</si>
  <si>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</si>
  <si>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</si>
  <si>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</si>
  <si>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</si>
  <si>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</si>
  <si>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</si>
  <si>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</si>
  <si>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</si>
  <si>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</si>
  <si>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</si>
  <si>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</si>
  <si>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</si>
  <si>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</si>
  <si>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</si>
  <si>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</si>
  <si>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</si>
  <si>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</si>
  <si>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</si>
  <si>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</si>
  <si>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</si>
  <si>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</si>
  <si>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</si>
  <si>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</si>
  <si>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</si>
  <si>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</si>
  <si>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</si>
  <si>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</si>
  <si>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</si>
  <si>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</si>
  <si>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</si>
  <si>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</si>
  <si>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</si>
  <si>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</si>
  <si>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</si>
  <si>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</si>
  <si>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</si>
  <si>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</si>
  <si>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</si>
  <si>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</si>
  <si>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</si>
  <si>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</si>
  <si>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</si>
  <si>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</si>
  <si>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</si>
  <si>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</si>
  <si>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</si>
  <si>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</si>
  <si>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</si>
  <si>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</si>
  <si>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</si>
  <si>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</si>
  <si>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</si>
  <si>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</si>
  <si>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</si>
  <si>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</si>
  <si>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</si>
  <si>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</si>
  <si>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</si>
  <si>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</si>
  <si>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</si>
  <si>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</si>
  <si>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</si>
  <si>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</si>
  <si>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</si>
  <si>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</si>
  <si>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</si>
  <si>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</si>
  <si>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</si>
  <si>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convidados</t>
  </si>
  <si>
    <t>valor conv</t>
  </si>
  <si>
    <t>valor mens</t>
  </si>
  <si>
    <t>mensalidade</t>
  </si>
  <si>
    <t>Ricardo flamengo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</si>
</sst>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5" fontId="0" fillId="0" borderId="0" xfId="42" applyNumberFormat="1" applyFont="1" applyFill="1"/>
    <xf numFmtId="165" fontId="0" fillId="0" borderId="0" xfId="0" applyNumberFormat="1"/>
    <xf numFmtId="165" fontId="0" fillId="35" borderId="0" xfId="42" applyNumberFormat="1" applyFont="1" applyFill="1"/>
    <xf numFmtId="0" fontId="0" fillId="0" borderId="0" xfId="0" applyFill="1"/>
    <xf numFmtId="165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5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2"/>
  <sheetViews>
    <sheetView tabSelected="1" zoomScale="85" zoomScaleNormal="85" workbookViewId="0">
      <pane xSplit="1" topLeftCell="AT1" activePane="topRight" state="frozen"/>
      <selection pane="topRight" activeCell="BJ32" sqref="BJ32"/>
    </sheetView>
  </sheetViews>
  <sheetFormatPr defaultRowHeight="14.5" x14ac:dyDescent="0.35"/>
  <cols>
    <col min="2" max="2" width="9.453125" bestFit="1" customWidth="1"/>
    <col min="3" max="5" width="10.6328125" bestFit="1" customWidth="1"/>
    <col min="6" max="6" width="9.453125" bestFit="1" customWidth="1"/>
    <col min="7" max="10" width="10.6328125" bestFit="1" customWidth="1"/>
    <col min="11" max="11" width="9.453125" bestFit="1" customWidth="1"/>
    <col min="12" max="14" width="10.6328125" bestFit="1" customWidth="1"/>
    <col min="15" max="15" width="9.453125" bestFit="1" customWidth="1"/>
    <col min="16" max="18" width="10.6328125" bestFit="1" customWidth="1"/>
    <col min="19" max="19" width="9.54296875" bestFit="1" customWidth="1"/>
    <col min="20" max="20" width="9.81640625" bestFit="1" customWidth="1"/>
    <col min="21" max="23" width="10.54296875" bestFit="1" customWidth="1"/>
    <col min="24" max="24" width="9.54296875" bestFit="1" customWidth="1"/>
    <col min="25" max="25" width="10.54296875" bestFit="1" customWidth="1"/>
    <col min="26" max="26" width="11.54296875" bestFit="1" customWidth="1"/>
    <col min="27" max="27" width="10.54296875" bestFit="1" customWidth="1"/>
    <col min="28" max="48" width="10.54296875" customWidth="1"/>
    <col min="49" max="49" width="9.54296875" bestFit="1" customWidth="1"/>
    <col min="50" max="63" width="9.54296875" customWidth="1"/>
    <col min="64" max="65" width="10.453125" bestFit="1" customWidth="1"/>
    <col min="66" max="66" width="10.453125" customWidth="1"/>
    <col min="67" max="67" width="9.54296875" customWidth="1"/>
  </cols>
  <sheetData>
    <row r="1" spans="1:73" x14ac:dyDescent="0.35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K1" s="1">
        <v>45889</v>
      </c>
      <c r="BL1" s="1">
        <v>45896</v>
      </c>
      <c r="BM1" s="1">
        <v>45903</v>
      </c>
      <c r="BN1" s="1">
        <v>45910</v>
      </c>
      <c r="BO1" s="1"/>
      <c r="BP1" t="s">
        <v>57</v>
      </c>
      <c r="BQ1" t="s">
        <v>58</v>
      </c>
      <c r="BR1" t="s">
        <v>59</v>
      </c>
      <c r="BS1" t="s">
        <v>62</v>
      </c>
    </row>
    <row r="2" spans="1:73" x14ac:dyDescent="0.35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K2">
        <v>5.5</v>
      </c>
      <c r="BL2">
        <v>6.5</v>
      </c>
      <c r="BM2">
        <v>5</v>
      </c>
      <c r="BP2">
        <f t="shared" ref="BP2:BP11" si="0">COUNT(B2:BM2)</f>
        <v>60</v>
      </c>
      <c r="BQ2" s="18">
        <f t="shared" ref="BQ2:BQ11" si="1">AVERAGE(B2:BM2)</f>
        <v>5.791666666666667</v>
      </c>
      <c r="BR2">
        <f t="shared" ref="BR2:BR33" si="2">IF(BP2&gt;1,_xlfn.STDEV.S(B2:BL2),"")</f>
        <v>1.0788601470219685</v>
      </c>
      <c r="BS2">
        <v>1</v>
      </c>
      <c r="BU2">
        <f t="shared" ref="BU2:BU33" si="3">AVERAGE(AI2:AK2)</f>
        <v>5.333333333333333</v>
      </c>
    </row>
    <row r="3" spans="1:73" x14ac:dyDescent="0.35">
      <c r="A3" t="s">
        <v>9</v>
      </c>
      <c r="B3">
        <v>7</v>
      </c>
      <c r="C3" t="s">
        <v>26</v>
      </c>
      <c r="D3">
        <v>7</v>
      </c>
      <c r="E3">
        <v>6</v>
      </c>
      <c r="F3">
        <v>7.5</v>
      </c>
      <c r="G3">
        <v>7</v>
      </c>
      <c r="H3">
        <v>7</v>
      </c>
      <c r="I3" t="s">
        <v>26</v>
      </c>
      <c r="J3">
        <v>6</v>
      </c>
      <c r="K3" t="s">
        <v>26</v>
      </c>
      <c r="L3">
        <v>7</v>
      </c>
      <c r="M3">
        <v>7</v>
      </c>
      <c r="N3">
        <v>7.5</v>
      </c>
      <c r="O3">
        <v>6</v>
      </c>
      <c r="P3">
        <v>6</v>
      </c>
      <c r="Q3">
        <v>7</v>
      </c>
      <c r="R3" t="s">
        <v>26</v>
      </c>
      <c r="S3">
        <v>6</v>
      </c>
      <c r="T3">
        <v>7.5</v>
      </c>
      <c r="U3" t="s">
        <v>26</v>
      </c>
      <c r="V3">
        <v>6</v>
      </c>
      <c r="W3">
        <v>7</v>
      </c>
      <c r="X3">
        <v>7</v>
      </c>
      <c r="Y3" t="s">
        <v>26</v>
      </c>
      <c r="Z3">
        <v>7.5</v>
      </c>
      <c r="AA3">
        <v>7</v>
      </c>
      <c r="AB3">
        <v>7</v>
      </c>
      <c r="AC3">
        <v>6</v>
      </c>
      <c r="AD3">
        <v>7</v>
      </c>
      <c r="AE3">
        <v>8</v>
      </c>
      <c r="AF3">
        <v>6.5</v>
      </c>
      <c r="AH3">
        <v>7.5</v>
      </c>
      <c r="AI3">
        <v>5.5</v>
      </c>
      <c r="AJ3">
        <v>5.5</v>
      </c>
      <c r="AK3">
        <v>5.5</v>
      </c>
      <c r="AM3">
        <v>7</v>
      </c>
      <c r="AQ3">
        <v>5</v>
      </c>
      <c r="AR3">
        <v>5.5</v>
      </c>
      <c r="AS3">
        <v>5</v>
      </c>
      <c r="AT3">
        <v>5.5</v>
      </c>
      <c r="AU3">
        <v>5.5</v>
      </c>
      <c r="AV3">
        <v>5.5</v>
      </c>
      <c r="AX3">
        <v>6</v>
      </c>
      <c r="AY3">
        <v>6.5</v>
      </c>
      <c r="AZ3">
        <v>5.5</v>
      </c>
      <c r="BA3">
        <v>5.5</v>
      </c>
      <c r="BB3">
        <v>4.5</v>
      </c>
      <c r="BC3">
        <v>4</v>
      </c>
      <c r="BD3">
        <v>4.5</v>
      </c>
      <c r="BE3">
        <v>5.5</v>
      </c>
      <c r="BF3">
        <v>5</v>
      </c>
      <c r="BG3">
        <v>5</v>
      </c>
      <c r="BH3">
        <v>5</v>
      </c>
      <c r="BK3">
        <v>5</v>
      </c>
      <c r="BL3">
        <v>5.5</v>
      </c>
      <c r="BM3">
        <v>5</v>
      </c>
      <c r="BP3">
        <f t="shared" si="0"/>
        <v>50</v>
      </c>
      <c r="BQ3" s="18">
        <f t="shared" si="1"/>
        <v>6.12</v>
      </c>
      <c r="BR3">
        <f t="shared" si="2"/>
        <v>0.96824583655185426</v>
      </c>
      <c r="BS3">
        <v>1</v>
      </c>
      <c r="BU3">
        <f t="shared" si="3"/>
        <v>5.5</v>
      </c>
    </row>
    <row r="4" spans="1:73" x14ac:dyDescent="0.35">
      <c r="A4" t="s">
        <v>16</v>
      </c>
      <c r="B4">
        <v>7.5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  <c r="V4">
        <v>7</v>
      </c>
      <c r="W4">
        <v>7</v>
      </c>
      <c r="X4">
        <v>6</v>
      </c>
      <c r="Y4">
        <v>7</v>
      </c>
      <c r="Z4">
        <v>7.5</v>
      </c>
      <c r="AA4">
        <v>7</v>
      </c>
      <c r="AB4">
        <v>7</v>
      </c>
      <c r="AC4">
        <v>7.5</v>
      </c>
      <c r="AD4">
        <v>7</v>
      </c>
      <c r="AE4">
        <v>6</v>
      </c>
      <c r="AF4">
        <v>6.5</v>
      </c>
      <c r="AH4">
        <v>6.5</v>
      </c>
      <c r="AI4">
        <v>6.5</v>
      </c>
      <c r="AJ4">
        <v>5.5</v>
      </c>
      <c r="AK4">
        <v>5.5</v>
      </c>
      <c r="AL4">
        <v>6</v>
      </c>
      <c r="AM4">
        <v>5</v>
      </c>
      <c r="AN4">
        <v>5</v>
      </c>
      <c r="AO4">
        <v>5</v>
      </c>
      <c r="AP4">
        <v>5.5</v>
      </c>
      <c r="AQ4">
        <v>5.5</v>
      </c>
      <c r="AR4">
        <v>6</v>
      </c>
      <c r="AS4">
        <v>5</v>
      </c>
      <c r="AT4">
        <v>5.5</v>
      </c>
      <c r="AV4">
        <v>4.5</v>
      </c>
      <c r="AX4">
        <v>6</v>
      </c>
      <c r="AY4">
        <v>5.5</v>
      </c>
      <c r="AZ4">
        <v>6.5</v>
      </c>
      <c r="BA4">
        <v>5</v>
      </c>
      <c r="BB4">
        <v>5</v>
      </c>
      <c r="BC4">
        <v>9.5</v>
      </c>
      <c r="BD4">
        <v>5.5</v>
      </c>
      <c r="BE4">
        <v>6.5</v>
      </c>
      <c r="BF4">
        <v>4.5</v>
      </c>
      <c r="BG4">
        <v>6</v>
      </c>
      <c r="BH4">
        <v>5.5</v>
      </c>
      <c r="BI4">
        <v>7</v>
      </c>
      <c r="BJ4">
        <v>5.5</v>
      </c>
      <c r="BK4">
        <v>6.5</v>
      </c>
      <c r="BL4">
        <v>5.5</v>
      </c>
      <c r="BM4">
        <v>5.5</v>
      </c>
      <c r="BN4">
        <v>5</v>
      </c>
      <c r="BP4">
        <f>COUNT(B4:BN4)</f>
        <v>43</v>
      </c>
      <c r="BQ4" s="18">
        <f>AVERAGE(B4:BN4)</f>
        <v>6.058139534883721</v>
      </c>
      <c r="BR4">
        <f t="shared" si="2"/>
        <v>1.0013710113834042</v>
      </c>
      <c r="BS4">
        <v>1</v>
      </c>
      <c r="BU4">
        <f t="shared" si="3"/>
        <v>5.833333333333333</v>
      </c>
    </row>
    <row r="5" spans="1:73" x14ac:dyDescent="0.35">
      <c r="A5" t="s">
        <v>19</v>
      </c>
      <c r="B5">
        <v>10</v>
      </c>
      <c r="C5" t="s">
        <v>26</v>
      </c>
      <c r="D5">
        <v>7</v>
      </c>
      <c r="E5">
        <v>7</v>
      </c>
      <c r="F5">
        <v>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>
        <v>6</v>
      </c>
      <c r="N5">
        <v>6</v>
      </c>
      <c r="O5">
        <v>6</v>
      </c>
      <c r="P5">
        <v>6</v>
      </c>
      <c r="Q5">
        <v>7</v>
      </c>
      <c r="R5" t="s">
        <v>26</v>
      </c>
      <c r="S5" t="s">
        <v>26</v>
      </c>
      <c r="T5">
        <v>6</v>
      </c>
      <c r="U5">
        <v>6</v>
      </c>
      <c r="V5">
        <v>7</v>
      </c>
      <c r="W5">
        <v>6</v>
      </c>
      <c r="X5" t="s">
        <v>26</v>
      </c>
      <c r="Y5">
        <v>8.5</v>
      </c>
      <c r="Z5">
        <v>6</v>
      </c>
      <c r="AA5">
        <v>6</v>
      </c>
      <c r="AB5">
        <v>5.5</v>
      </c>
      <c r="AC5" t="s">
        <v>26</v>
      </c>
      <c r="AD5" t="s">
        <v>26</v>
      </c>
      <c r="AE5">
        <v>6</v>
      </c>
      <c r="AF5">
        <v>6.5</v>
      </c>
      <c r="AG5">
        <v>6.5</v>
      </c>
      <c r="AL5">
        <v>4.5</v>
      </c>
      <c r="AM5">
        <v>5.5</v>
      </c>
      <c r="AQ5">
        <v>5</v>
      </c>
      <c r="AT5">
        <v>5.5</v>
      </c>
      <c r="AU5">
        <v>5.5</v>
      </c>
      <c r="AV5">
        <v>5</v>
      </c>
      <c r="AW5">
        <v>5</v>
      </c>
      <c r="AX5">
        <v>5.5</v>
      </c>
      <c r="AZ5">
        <v>5.5</v>
      </c>
      <c r="BA5">
        <v>5</v>
      </c>
      <c r="BC5">
        <v>7</v>
      </c>
      <c r="BE5">
        <v>4.5</v>
      </c>
      <c r="BF5">
        <v>7.5</v>
      </c>
      <c r="BG5">
        <v>5</v>
      </c>
      <c r="BH5">
        <v>6</v>
      </c>
      <c r="BI5">
        <v>5</v>
      </c>
      <c r="BK5">
        <v>5.5</v>
      </c>
      <c r="BL5">
        <v>5.5</v>
      </c>
      <c r="BM5">
        <v>5</v>
      </c>
      <c r="BP5">
        <f t="shared" si="0"/>
        <v>39</v>
      </c>
      <c r="BQ5" s="18">
        <f t="shared" si="1"/>
        <v>6</v>
      </c>
      <c r="BR5">
        <f t="shared" si="2"/>
        <v>1.0714184108439166</v>
      </c>
      <c r="BS5">
        <v>1</v>
      </c>
      <c r="BU5" t="e">
        <f t="shared" si="3"/>
        <v>#DIV/0!</v>
      </c>
    </row>
    <row r="6" spans="1:73" x14ac:dyDescent="0.35">
      <c r="A6" t="s">
        <v>10</v>
      </c>
      <c r="B6">
        <v>4</v>
      </c>
      <c r="C6">
        <v>5.5</v>
      </c>
      <c r="D6">
        <v>7</v>
      </c>
      <c r="E6">
        <v>5.5</v>
      </c>
      <c r="F6">
        <v>5.5</v>
      </c>
      <c r="G6">
        <v>5.5</v>
      </c>
      <c r="H6">
        <v>6</v>
      </c>
      <c r="I6">
        <v>5.5</v>
      </c>
      <c r="J6">
        <v>6</v>
      </c>
      <c r="K6">
        <v>6</v>
      </c>
      <c r="L6">
        <v>5.5</v>
      </c>
      <c r="M6">
        <v>7</v>
      </c>
      <c r="N6">
        <v>7</v>
      </c>
      <c r="O6">
        <v>7</v>
      </c>
      <c r="P6">
        <v>4.5</v>
      </c>
      <c r="Q6">
        <v>5.5</v>
      </c>
      <c r="R6">
        <v>5.5</v>
      </c>
      <c r="S6">
        <v>7</v>
      </c>
      <c r="T6">
        <v>5.5</v>
      </c>
      <c r="U6">
        <v>7</v>
      </c>
      <c r="V6">
        <v>7</v>
      </c>
      <c r="W6" t="s">
        <v>26</v>
      </c>
      <c r="X6">
        <v>6</v>
      </c>
      <c r="Y6">
        <v>7</v>
      </c>
      <c r="Z6" t="s">
        <v>26</v>
      </c>
      <c r="AA6">
        <v>6</v>
      </c>
      <c r="AB6">
        <v>6</v>
      </c>
      <c r="AC6">
        <v>5.5</v>
      </c>
      <c r="AD6">
        <v>6</v>
      </c>
      <c r="AE6">
        <v>6.5</v>
      </c>
      <c r="AF6">
        <v>5</v>
      </c>
      <c r="AH6">
        <v>6.5</v>
      </c>
      <c r="AI6">
        <v>5</v>
      </c>
      <c r="AJ6">
        <v>5</v>
      </c>
      <c r="AK6">
        <v>5</v>
      </c>
      <c r="AL6">
        <v>5.5</v>
      </c>
      <c r="AM6">
        <v>4.5</v>
      </c>
      <c r="AN6">
        <v>5</v>
      </c>
      <c r="AO6">
        <v>5.5</v>
      </c>
      <c r="AP6">
        <v>5.5</v>
      </c>
      <c r="AQ6">
        <v>5</v>
      </c>
      <c r="AR6">
        <v>4.5</v>
      </c>
      <c r="AS6">
        <v>5.5</v>
      </c>
      <c r="AT6">
        <v>4.5</v>
      </c>
      <c r="AU6">
        <v>4.5</v>
      </c>
      <c r="AV6">
        <v>4.5</v>
      </c>
      <c r="AW6">
        <v>4</v>
      </c>
      <c r="AX6">
        <v>3.5</v>
      </c>
      <c r="AY6">
        <v>6</v>
      </c>
      <c r="AZ6">
        <v>4.5</v>
      </c>
      <c r="BA6">
        <v>5</v>
      </c>
      <c r="BB6">
        <v>4.5</v>
      </c>
      <c r="BC6">
        <v>4</v>
      </c>
      <c r="BD6">
        <v>5.5</v>
      </c>
      <c r="BE6">
        <v>7</v>
      </c>
      <c r="BI6">
        <v>5.5</v>
      </c>
      <c r="BJ6">
        <v>5.5</v>
      </c>
      <c r="BK6">
        <v>5.5</v>
      </c>
      <c r="BL6">
        <v>5</v>
      </c>
      <c r="BM6">
        <v>4</v>
      </c>
      <c r="BN6">
        <v>5</v>
      </c>
      <c r="BP6">
        <f>COUNT(B6:BN6)</f>
        <v>59</v>
      </c>
      <c r="BQ6" s="18">
        <f>AVERAGE(B6:BN6)</f>
        <v>5.4830508474576272</v>
      </c>
      <c r="BR6">
        <f t="shared" si="2"/>
        <v>0.89624669894142928</v>
      </c>
      <c r="BS6">
        <v>1</v>
      </c>
      <c r="BU6">
        <f t="shared" si="3"/>
        <v>5</v>
      </c>
    </row>
    <row r="7" spans="1:73" x14ac:dyDescent="0.35">
      <c r="A7" t="s">
        <v>82</v>
      </c>
      <c r="B7">
        <v>9</v>
      </c>
      <c r="C7" t="s">
        <v>26</v>
      </c>
      <c r="D7">
        <v>7.5</v>
      </c>
      <c r="E7">
        <v>7</v>
      </c>
      <c r="F7">
        <v>6</v>
      </c>
      <c r="G7">
        <v>7</v>
      </c>
      <c r="H7">
        <v>6</v>
      </c>
      <c r="I7">
        <v>7</v>
      </c>
      <c r="J7">
        <v>7</v>
      </c>
      <c r="K7">
        <v>7</v>
      </c>
      <c r="L7">
        <v>6</v>
      </c>
      <c r="M7">
        <v>6</v>
      </c>
      <c r="N7">
        <v>7</v>
      </c>
      <c r="O7">
        <v>7</v>
      </c>
      <c r="P7">
        <v>7</v>
      </c>
      <c r="Q7">
        <v>7</v>
      </c>
      <c r="R7">
        <v>7.5</v>
      </c>
      <c r="S7">
        <v>7</v>
      </c>
      <c r="T7">
        <v>7.5</v>
      </c>
      <c r="U7">
        <v>7</v>
      </c>
      <c r="V7">
        <v>7</v>
      </c>
      <c r="W7">
        <v>7</v>
      </c>
      <c r="X7">
        <v>6</v>
      </c>
      <c r="Y7">
        <v>6</v>
      </c>
      <c r="Z7">
        <v>6</v>
      </c>
      <c r="AA7">
        <v>7</v>
      </c>
      <c r="AB7">
        <v>7</v>
      </c>
      <c r="AC7">
        <v>7</v>
      </c>
      <c r="AD7" t="s">
        <v>26</v>
      </c>
      <c r="AE7">
        <v>7</v>
      </c>
      <c r="AF7">
        <v>6</v>
      </c>
      <c r="AG7">
        <v>6</v>
      </c>
      <c r="AH7">
        <v>5</v>
      </c>
      <c r="AI7">
        <v>6.5</v>
      </c>
      <c r="AJ7">
        <v>5.5</v>
      </c>
      <c r="AK7">
        <v>6.5</v>
      </c>
      <c r="AL7">
        <v>5.5</v>
      </c>
      <c r="AN7">
        <v>6.5</v>
      </c>
      <c r="AO7">
        <v>5.5</v>
      </c>
      <c r="AP7">
        <v>6</v>
      </c>
      <c r="AV7">
        <v>5</v>
      </c>
      <c r="AY7">
        <v>6</v>
      </c>
      <c r="BA7">
        <v>5</v>
      </c>
      <c r="BB7">
        <v>6</v>
      </c>
      <c r="BC7">
        <v>5</v>
      </c>
      <c r="BD7">
        <v>6.5</v>
      </c>
      <c r="BE7">
        <v>6</v>
      </c>
      <c r="BF7">
        <v>5</v>
      </c>
      <c r="BG7">
        <v>5.5</v>
      </c>
      <c r="BH7">
        <v>5.5</v>
      </c>
      <c r="BI7">
        <v>5</v>
      </c>
      <c r="BL7">
        <v>5</v>
      </c>
      <c r="BM7">
        <v>5.5</v>
      </c>
      <c r="BN7">
        <v>6.5</v>
      </c>
      <c r="BP7">
        <f>COUNT(B7:BN7)</f>
        <v>52</v>
      </c>
      <c r="BQ7" s="18">
        <f>AVERAGE(B7:BN7)</f>
        <v>6.3269230769230766</v>
      </c>
      <c r="BR7">
        <f t="shared" si="2"/>
        <v>0.85975791561891901</v>
      </c>
      <c r="BS7">
        <v>1</v>
      </c>
      <c r="BU7">
        <f t="shared" si="3"/>
        <v>6.166666666666667</v>
      </c>
    </row>
    <row r="8" spans="1:73" x14ac:dyDescent="0.35">
      <c r="A8" t="s">
        <v>6</v>
      </c>
      <c r="B8">
        <v>7.5</v>
      </c>
      <c r="C8">
        <v>7</v>
      </c>
      <c r="D8">
        <v>7</v>
      </c>
      <c r="E8">
        <v>7.5</v>
      </c>
      <c r="F8">
        <v>6</v>
      </c>
      <c r="G8">
        <v>6</v>
      </c>
      <c r="H8" t="s">
        <v>26</v>
      </c>
      <c r="I8">
        <v>7.5</v>
      </c>
      <c r="J8" t="s">
        <v>26</v>
      </c>
      <c r="K8">
        <v>7.5</v>
      </c>
      <c r="L8" t="s">
        <v>26</v>
      </c>
      <c r="M8" t="s">
        <v>26</v>
      </c>
      <c r="N8">
        <v>6</v>
      </c>
      <c r="O8">
        <v>7</v>
      </c>
      <c r="P8">
        <v>6</v>
      </c>
      <c r="Q8" t="s">
        <v>26</v>
      </c>
      <c r="R8" t="s">
        <v>26</v>
      </c>
      <c r="S8">
        <v>6</v>
      </c>
      <c r="T8">
        <v>7</v>
      </c>
      <c r="U8">
        <v>7</v>
      </c>
      <c r="V8" t="s">
        <v>26</v>
      </c>
      <c r="W8">
        <v>6</v>
      </c>
      <c r="X8">
        <v>6</v>
      </c>
      <c r="Y8" t="s">
        <v>26</v>
      </c>
      <c r="Z8" t="s">
        <v>26</v>
      </c>
      <c r="AA8">
        <v>6</v>
      </c>
      <c r="AB8" t="s">
        <v>26</v>
      </c>
      <c r="AC8" t="s">
        <v>26</v>
      </c>
      <c r="AD8" t="s">
        <v>26</v>
      </c>
      <c r="AE8">
        <v>6</v>
      </c>
      <c r="AF8">
        <v>6.5</v>
      </c>
      <c r="AG8">
        <v>7</v>
      </c>
      <c r="AH8">
        <v>5.5</v>
      </c>
      <c r="AJ8">
        <v>5.5</v>
      </c>
      <c r="AK8">
        <v>5</v>
      </c>
      <c r="AL8">
        <v>4.5</v>
      </c>
      <c r="AM8">
        <v>5.5</v>
      </c>
      <c r="AN8">
        <v>6.5</v>
      </c>
      <c r="AO8">
        <v>6</v>
      </c>
      <c r="AP8">
        <v>5</v>
      </c>
      <c r="AQ8">
        <v>5.5</v>
      </c>
      <c r="AR8">
        <v>5.5</v>
      </c>
      <c r="AS8">
        <v>5</v>
      </c>
      <c r="AT8">
        <v>5.5</v>
      </c>
      <c r="AU8">
        <v>5</v>
      </c>
      <c r="AV8">
        <v>5</v>
      </c>
      <c r="AX8">
        <v>10</v>
      </c>
      <c r="AY8">
        <v>5.5</v>
      </c>
      <c r="AZ8">
        <v>5</v>
      </c>
      <c r="BA8">
        <v>5</v>
      </c>
      <c r="BB8">
        <v>4.5</v>
      </c>
      <c r="BC8">
        <v>7</v>
      </c>
      <c r="BD8">
        <v>5.5</v>
      </c>
      <c r="BE8">
        <v>6.5</v>
      </c>
      <c r="BF8">
        <v>4.5</v>
      </c>
      <c r="BG8">
        <v>4.5</v>
      </c>
      <c r="BH8">
        <v>7.5</v>
      </c>
      <c r="BI8">
        <v>6.5</v>
      </c>
      <c r="BJ8">
        <v>6</v>
      </c>
      <c r="BK8">
        <v>5.5</v>
      </c>
      <c r="BL8">
        <v>5</v>
      </c>
      <c r="BM8">
        <v>6</v>
      </c>
      <c r="BN8">
        <v>6</v>
      </c>
      <c r="BP8">
        <f>COUNT(B8:BN8)</f>
        <v>51</v>
      </c>
      <c r="BQ8" s="18">
        <f>AVERAGE(B8:BN8)</f>
        <v>6.0392156862745097</v>
      </c>
      <c r="BR8">
        <f t="shared" si="2"/>
        <v>1.0647609996588709</v>
      </c>
      <c r="BS8">
        <v>1</v>
      </c>
      <c r="BU8">
        <f t="shared" si="3"/>
        <v>5.25</v>
      </c>
    </row>
    <row r="9" spans="1:73" x14ac:dyDescent="0.35">
      <c r="A9" t="s">
        <v>14</v>
      </c>
      <c r="B9">
        <v>7</v>
      </c>
      <c r="C9" t="s">
        <v>26</v>
      </c>
      <c r="D9">
        <v>7.5</v>
      </c>
      <c r="E9" t="s">
        <v>26</v>
      </c>
      <c r="F9">
        <v>6</v>
      </c>
      <c r="G9">
        <v>7</v>
      </c>
      <c r="H9">
        <v>4.5</v>
      </c>
      <c r="I9">
        <v>5.5</v>
      </c>
      <c r="J9" t="s">
        <v>26</v>
      </c>
      <c r="K9">
        <v>6</v>
      </c>
      <c r="L9">
        <v>6</v>
      </c>
      <c r="M9">
        <v>6</v>
      </c>
      <c r="N9" t="s">
        <v>26</v>
      </c>
      <c r="O9">
        <v>6</v>
      </c>
      <c r="P9">
        <v>5.5</v>
      </c>
      <c r="Q9">
        <v>5.5</v>
      </c>
      <c r="R9">
        <v>6</v>
      </c>
      <c r="S9">
        <v>4.5</v>
      </c>
      <c r="T9">
        <v>7</v>
      </c>
      <c r="U9" t="s">
        <v>26</v>
      </c>
      <c r="V9">
        <v>6</v>
      </c>
      <c r="W9" t="s">
        <v>26</v>
      </c>
      <c r="X9">
        <v>7</v>
      </c>
      <c r="Y9">
        <v>6</v>
      </c>
      <c r="Z9" t="s">
        <v>26</v>
      </c>
      <c r="AA9">
        <v>6</v>
      </c>
      <c r="AB9">
        <v>5.5</v>
      </c>
      <c r="AC9">
        <v>6</v>
      </c>
      <c r="AD9">
        <v>5.5</v>
      </c>
      <c r="AI9">
        <v>5</v>
      </c>
      <c r="AL9">
        <v>5.5</v>
      </c>
      <c r="AM9">
        <v>5</v>
      </c>
      <c r="AN9">
        <v>5</v>
      </c>
      <c r="AO9">
        <v>5</v>
      </c>
      <c r="AP9">
        <v>5</v>
      </c>
      <c r="AQ9">
        <v>5</v>
      </c>
      <c r="AR9">
        <v>4.5</v>
      </c>
      <c r="AS9">
        <v>5.5</v>
      </c>
      <c r="AT9">
        <v>5.5</v>
      </c>
      <c r="AV9">
        <v>5</v>
      </c>
      <c r="AY9">
        <v>4.5</v>
      </c>
      <c r="AZ9">
        <v>5</v>
      </c>
      <c r="BB9">
        <v>5</v>
      </c>
      <c r="BC9">
        <v>6</v>
      </c>
      <c r="BD9">
        <v>6</v>
      </c>
      <c r="BE9">
        <v>6</v>
      </c>
      <c r="BF9">
        <v>5</v>
      </c>
      <c r="BG9">
        <v>5.5</v>
      </c>
      <c r="BH9">
        <v>5</v>
      </c>
      <c r="BI9">
        <v>5</v>
      </c>
      <c r="BK9">
        <v>5.5</v>
      </c>
      <c r="BL9">
        <v>5</v>
      </c>
      <c r="BM9">
        <v>5</v>
      </c>
      <c r="BN9">
        <v>5.5</v>
      </c>
      <c r="BP9">
        <f>COUNT(B9:BN9)</f>
        <v>47</v>
      </c>
      <c r="BQ9" s="18">
        <f>AVERAGE(B9:BN9)</f>
        <v>5.5744680851063828</v>
      </c>
      <c r="BR9">
        <f t="shared" si="2"/>
        <v>0.72526553827553375</v>
      </c>
      <c r="BS9">
        <v>1</v>
      </c>
      <c r="BU9">
        <f t="shared" si="3"/>
        <v>5</v>
      </c>
    </row>
    <row r="10" spans="1:73" x14ac:dyDescent="0.35">
      <c r="A10" t="s">
        <v>367</v>
      </c>
      <c r="B10">
        <v>8.5</v>
      </c>
      <c r="C10" t="s">
        <v>26</v>
      </c>
      <c r="D10" t="s">
        <v>26</v>
      </c>
      <c r="E10">
        <v>7</v>
      </c>
      <c r="F10">
        <v>7</v>
      </c>
      <c r="G10" t="s">
        <v>26</v>
      </c>
      <c r="H10">
        <v>10</v>
      </c>
      <c r="I10">
        <v>7</v>
      </c>
      <c r="J10" t="s">
        <v>26</v>
      </c>
      <c r="K10">
        <v>6</v>
      </c>
      <c r="L10">
        <v>7</v>
      </c>
      <c r="M10">
        <v>6</v>
      </c>
      <c r="N10">
        <v>6</v>
      </c>
      <c r="O10">
        <v>6</v>
      </c>
      <c r="P10">
        <v>7</v>
      </c>
      <c r="Q10">
        <v>5.5</v>
      </c>
      <c r="R10">
        <v>7.5</v>
      </c>
      <c r="S10">
        <v>7</v>
      </c>
      <c r="T10">
        <v>7</v>
      </c>
      <c r="U10">
        <v>6</v>
      </c>
      <c r="V10">
        <v>7</v>
      </c>
      <c r="W10">
        <v>7</v>
      </c>
      <c r="X10">
        <v>7</v>
      </c>
      <c r="Y10" t="s">
        <v>26</v>
      </c>
      <c r="Z10">
        <v>6</v>
      </c>
      <c r="AA10">
        <v>6</v>
      </c>
      <c r="AB10" t="s">
        <v>26</v>
      </c>
      <c r="AC10">
        <v>6</v>
      </c>
      <c r="AD10" t="s">
        <v>26</v>
      </c>
      <c r="AF10">
        <v>7</v>
      </c>
      <c r="AG10">
        <v>5.5</v>
      </c>
      <c r="AH10">
        <v>5.5</v>
      </c>
      <c r="AI10">
        <v>5.5</v>
      </c>
      <c r="AJ10">
        <v>5.5</v>
      </c>
      <c r="AK10">
        <v>6.5</v>
      </c>
      <c r="AL10">
        <v>4.5</v>
      </c>
      <c r="AV10">
        <v>4.5</v>
      </c>
      <c r="AW10">
        <v>4.5</v>
      </c>
      <c r="AX10">
        <v>5</v>
      </c>
      <c r="AY10">
        <v>5.5</v>
      </c>
      <c r="AZ10">
        <v>5.5</v>
      </c>
      <c r="BA10">
        <v>5</v>
      </c>
      <c r="BD10">
        <v>4.5</v>
      </c>
      <c r="BE10">
        <v>6</v>
      </c>
      <c r="BF10">
        <v>6.5</v>
      </c>
      <c r="BG10">
        <v>5.5</v>
      </c>
      <c r="BH10">
        <v>5</v>
      </c>
      <c r="BK10">
        <v>4.5</v>
      </c>
      <c r="BL10">
        <v>5</v>
      </c>
      <c r="BM10">
        <v>5.5</v>
      </c>
      <c r="BN10">
        <v>5.5</v>
      </c>
      <c r="BP10">
        <f>COUNT(B10:BN10)</f>
        <v>44</v>
      </c>
      <c r="BQ10" s="18">
        <f>AVERAGE(B10:BN10)</f>
        <v>6.0795454545454541</v>
      </c>
      <c r="BR10">
        <f t="shared" si="2"/>
        <v>1.1344694380737386</v>
      </c>
      <c r="BS10">
        <v>1</v>
      </c>
      <c r="BU10">
        <f t="shared" si="3"/>
        <v>5.833333333333333</v>
      </c>
    </row>
    <row r="11" spans="1:73" x14ac:dyDescent="0.35">
      <c r="A11" t="s">
        <v>15</v>
      </c>
      <c r="B11">
        <v>7</v>
      </c>
      <c r="C11">
        <v>5.5</v>
      </c>
      <c r="D11" t="s">
        <v>26</v>
      </c>
      <c r="E11" t="s">
        <v>26</v>
      </c>
      <c r="F11" t="s">
        <v>26</v>
      </c>
      <c r="G11">
        <v>6</v>
      </c>
      <c r="H11">
        <v>4.5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>
        <v>6</v>
      </c>
      <c r="Q11">
        <v>5.5</v>
      </c>
      <c r="R11">
        <v>7</v>
      </c>
      <c r="S11">
        <v>6</v>
      </c>
      <c r="T11">
        <v>6</v>
      </c>
      <c r="U11">
        <v>7</v>
      </c>
      <c r="V11">
        <v>5.5</v>
      </c>
      <c r="W11">
        <v>6</v>
      </c>
      <c r="X11">
        <v>5.5</v>
      </c>
      <c r="Y11">
        <v>7</v>
      </c>
      <c r="Z11" t="s">
        <v>26</v>
      </c>
      <c r="AA11">
        <v>7</v>
      </c>
      <c r="AB11">
        <v>6</v>
      </c>
      <c r="AC11" t="s">
        <v>26</v>
      </c>
      <c r="AD11">
        <v>6</v>
      </c>
      <c r="BB11">
        <v>3.5</v>
      </c>
      <c r="BC11">
        <v>4</v>
      </c>
      <c r="BD11">
        <v>5</v>
      </c>
      <c r="BE11">
        <v>7</v>
      </c>
      <c r="BH11">
        <v>5</v>
      </c>
      <c r="BJ11">
        <v>4.5</v>
      </c>
      <c r="BK11">
        <v>5.5</v>
      </c>
      <c r="BL11">
        <v>5</v>
      </c>
      <c r="BM11">
        <v>5</v>
      </c>
      <c r="BN11">
        <v>5.5</v>
      </c>
      <c r="BP11">
        <f>COUNT(B11:BN11)</f>
        <v>27</v>
      </c>
      <c r="BQ11" s="18">
        <f>AVERAGE(B11:BN11)</f>
        <v>5.6851851851851851</v>
      </c>
      <c r="BR11">
        <f t="shared" si="2"/>
        <v>0.97979589711327053</v>
      </c>
      <c r="BS11">
        <v>1</v>
      </c>
      <c r="BU11" t="e">
        <f t="shared" si="3"/>
        <v>#DIV/0!</v>
      </c>
    </row>
    <row r="12" spans="1:73" x14ac:dyDescent="0.35">
      <c r="A12" t="s">
        <v>46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>
        <v>6</v>
      </c>
      <c r="I12">
        <v>5.5</v>
      </c>
      <c r="J12">
        <v>5.5</v>
      </c>
      <c r="K12">
        <v>4</v>
      </c>
      <c r="L12" t="s">
        <v>26</v>
      </c>
      <c r="M12">
        <v>4</v>
      </c>
      <c r="N12">
        <v>4.5</v>
      </c>
      <c r="O12">
        <v>7.5</v>
      </c>
      <c r="P12">
        <v>7</v>
      </c>
      <c r="Q12">
        <v>4.5</v>
      </c>
      <c r="R12" t="s">
        <v>26</v>
      </c>
      <c r="S12" t="s">
        <v>26</v>
      </c>
      <c r="T12" t="s">
        <v>26</v>
      </c>
      <c r="U12">
        <v>5.5</v>
      </c>
      <c r="V12" t="s">
        <v>26</v>
      </c>
      <c r="W12" t="s">
        <v>26</v>
      </c>
      <c r="X12" t="s">
        <v>26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26</v>
      </c>
      <c r="AH12">
        <v>5</v>
      </c>
      <c r="AI12">
        <v>5.5</v>
      </c>
      <c r="AJ12">
        <v>3.5</v>
      </c>
      <c r="BF12">
        <v>3.5</v>
      </c>
      <c r="BG12">
        <v>4.5</v>
      </c>
      <c r="BH12">
        <v>4</v>
      </c>
      <c r="BI12">
        <v>5</v>
      </c>
      <c r="BJ12">
        <v>3.5</v>
      </c>
      <c r="BK12">
        <v>4</v>
      </c>
      <c r="BL12">
        <v>5</v>
      </c>
      <c r="BP12">
        <f t="shared" ref="BP12:BP33" si="4">COUNT(B12:BL12)</f>
        <v>20</v>
      </c>
      <c r="BQ12" s="18">
        <f t="shared" ref="BQ12:BQ33" si="5">AVERAGE(B12:BL12)</f>
        <v>4.875</v>
      </c>
      <c r="BR12">
        <f t="shared" si="2"/>
        <v>1.1106541457982981</v>
      </c>
      <c r="BS12">
        <v>1</v>
      </c>
      <c r="BU12">
        <f t="shared" si="3"/>
        <v>4.5</v>
      </c>
    </row>
    <row r="13" spans="1:73" x14ac:dyDescent="0.35">
      <c r="A13" t="s">
        <v>4</v>
      </c>
      <c r="B13">
        <v>4.5</v>
      </c>
      <c r="C13" t="s">
        <v>26</v>
      </c>
      <c r="D13">
        <v>6</v>
      </c>
      <c r="E13">
        <v>5.5</v>
      </c>
      <c r="F13">
        <v>6</v>
      </c>
      <c r="G13" t="s">
        <v>26</v>
      </c>
      <c r="H13">
        <v>7</v>
      </c>
      <c r="I13">
        <v>5.5</v>
      </c>
      <c r="J13">
        <v>6</v>
      </c>
      <c r="K13">
        <v>5.5</v>
      </c>
      <c r="L13">
        <v>7</v>
      </c>
      <c r="M13">
        <v>6</v>
      </c>
      <c r="N13">
        <v>7</v>
      </c>
      <c r="O13">
        <v>5.5</v>
      </c>
      <c r="P13">
        <v>5.5</v>
      </c>
      <c r="Q13">
        <v>7</v>
      </c>
      <c r="R13">
        <v>6</v>
      </c>
      <c r="S13">
        <v>6</v>
      </c>
      <c r="T13">
        <v>7</v>
      </c>
      <c r="U13">
        <v>6</v>
      </c>
      <c r="V13">
        <v>5.5</v>
      </c>
      <c r="W13">
        <v>5.5</v>
      </c>
      <c r="X13">
        <v>6</v>
      </c>
      <c r="Y13">
        <v>5.5</v>
      </c>
      <c r="Z13" t="s">
        <v>26</v>
      </c>
      <c r="AA13">
        <v>7</v>
      </c>
      <c r="AB13">
        <v>6</v>
      </c>
      <c r="AC13">
        <v>6</v>
      </c>
      <c r="AD13">
        <v>6</v>
      </c>
      <c r="AE13">
        <v>6.5</v>
      </c>
      <c r="AF13">
        <v>6</v>
      </c>
      <c r="AG13">
        <v>6</v>
      </c>
      <c r="AH13">
        <v>5</v>
      </c>
      <c r="AI13">
        <v>6</v>
      </c>
      <c r="AL13">
        <v>3</v>
      </c>
      <c r="AM13">
        <v>4</v>
      </c>
      <c r="AN13">
        <v>5.5</v>
      </c>
      <c r="AO13">
        <v>5</v>
      </c>
      <c r="AP13">
        <v>4.5</v>
      </c>
      <c r="AV13">
        <v>4</v>
      </c>
      <c r="AW13">
        <v>4.5</v>
      </c>
      <c r="AX13">
        <v>4.5</v>
      </c>
      <c r="AY13">
        <v>5</v>
      </c>
      <c r="AZ13">
        <v>4</v>
      </c>
      <c r="BA13">
        <v>5</v>
      </c>
      <c r="BB13">
        <v>5</v>
      </c>
      <c r="BC13">
        <v>6</v>
      </c>
      <c r="BH13">
        <v>5.5</v>
      </c>
      <c r="BI13">
        <v>5.5</v>
      </c>
      <c r="BJ13">
        <v>5.5</v>
      </c>
      <c r="BK13">
        <v>5</v>
      </c>
      <c r="BL13">
        <v>4.5</v>
      </c>
      <c r="BM13">
        <v>5</v>
      </c>
      <c r="BN13">
        <v>6</v>
      </c>
      <c r="BP13">
        <f>COUNT(B13:BN13)</f>
        <v>51</v>
      </c>
      <c r="BQ13" s="18">
        <f>AVERAGE(B13:BN13)</f>
        <v>5.5490196078431371</v>
      </c>
      <c r="BR13">
        <f t="shared" si="2"/>
        <v>0.88532537544575252</v>
      </c>
      <c r="BS13">
        <v>1</v>
      </c>
      <c r="BU13">
        <f t="shared" si="3"/>
        <v>6</v>
      </c>
    </row>
    <row r="14" spans="1:73" x14ac:dyDescent="0.35">
      <c r="A14" t="s">
        <v>2</v>
      </c>
      <c r="B14">
        <v>7</v>
      </c>
      <c r="C14" t="s">
        <v>26</v>
      </c>
      <c r="D14">
        <v>4.5</v>
      </c>
      <c r="E14">
        <v>4.5</v>
      </c>
      <c r="F14">
        <v>5.5</v>
      </c>
      <c r="G14">
        <v>5.5</v>
      </c>
      <c r="H14">
        <v>7</v>
      </c>
      <c r="I14" t="s">
        <v>26</v>
      </c>
      <c r="J14">
        <v>6</v>
      </c>
      <c r="K14">
        <v>6</v>
      </c>
      <c r="L14">
        <v>5.5</v>
      </c>
      <c r="M14">
        <v>6</v>
      </c>
      <c r="N14" t="s">
        <v>26</v>
      </c>
      <c r="O14">
        <v>5.5</v>
      </c>
      <c r="P14">
        <v>6</v>
      </c>
      <c r="Q14">
        <v>4.5</v>
      </c>
      <c r="R14">
        <v>6</v>
      </c>
      <c r="S14">
        <v>7</v>
      </c>
      <c r="T14">
        <v>5.5</v>
      </c>
      <c r="U14">
        <v>5.5</v>
      </c>
      <c r="V14">
        <v>5.5</v>
      </c>
      <c r="W14">
        <v>5.5</v>
      </c>
      <c r="X14">
        <v>6</v>
      </c>
      <c r="Y14">
        <v>5.5</v>
      </c>
      <c r="Z14" t="s">
        <v>26</v>
      </c>
      <c r="AA14">
        <v>7</v>
      </c>
      <c r="AB14">
        <v>6</v>
      </c>
      <c r="AC14">
        <v>6</v>
      </c>
      <c r="AD14" t="s">
        <v>26</v>
      </c>
      <c r="AE14">
        <v>7</v>
      </c>
      <c r="AH14">
        <v>6.5</v>
      </c>
      <c r="AI14">
        <v>4.5</v>
      </c>
      <c r="AK14">
        <v>5</v>
      </c>
      <c r="AL14">
        <v>5</v>
      </c>
      <c r="AM14">
        <v>5.5</v>
      </c>
      <c r="AN14">
        <v>4</v>
      </c>
      <c r="AT14">
        <v>4.5</v>
      </c>
      <c r="AZ14">
        <v>4.5</v>
      </c>
      <c r="BC14">
        <v>4</v>
      </c>
      <c r="BG14">
        <v>4.5</v>
      </c>
      <c r="BH14">
        <v>5.5</v>
      </c>
      <c r="BI14">
        <v>5</v>
      </c>
      <c r="BJ14">
        <v>4.5</v>
      </c>
      <c r="BK14">
        <v>4.5</v>
      </c>
      <c r="BL14">
        <v>4.5</v>
      </c>
      <c r="BM14">
        <v>5</v>
      </c>
      <c r="BN14">
        <v>5.5</v>
      </c>
      <c r="BP14">
        <f>COUNT(B14:BN14)</f>
        <v>42</v>
      </c>
      <c r="BQ14" s="18">
        <f>AVERAGE(B14:BN14)</f>
        <v>5.4404761904761907</v>
      </c>
      <c r="BR14">
        <f t="shared" si="2"/>
        <v>0.86824314212446052</v>
      </c>
      <c r="BS14">
        <v>1</v>
      </c>
      <c r="BU14">
        <f t="shared" si="3"/>
        <v>4.75</v>
      </c>
    </row>
    <row r="15" spans="1:73" x14ac:dyDescent="0.35">
      <c r="A15" t="s">
        <v>44</v>
      </c>
      <c r="B15" t="s">
        <v>26</v>
      </c>
      <c r="C15" t="s">
        <v>26</v>
      </c>
      <c r="D15" t="s">
        <v>26</v>
      </c>
      <c r="E15" t="s">
        <v>26</v>
      </c>
      <c r="F15">
        <v>5.5</v>
      </c>
      <c r="G15">
        <v>4.5</v>
      </c>
      <c r="H15">
        <v>6</v>
      </c>
      <c r="I15" t="s">
        <v>26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>
        <v>6</v>
      </c>
      <c r="R15" t="s">
        <v>26</v>
      </c>
      <c r="S15">
        <v>6</v>
      </c>
      <c r="T15">
        <v>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 t="s">
        <v>26</v>
      </c>
      <c r="AC15" t="s">
        <v>26</v>
      </c>
      <c r="AD15" t="s">
        <v>26</v>
      </c>
      <c r="AG15">
        <v>6.5</v>
      </c>
      <c r="AI15">
        <v>4</v>
      </c>
      <c r="AJ15">
        <v>3.5</v>
      </c>
      <c r="AK15">
        <v>3</v>
      </c>
      <c r="AL15">
        <v>5</v>
      </c>
      <c r="AN15">
        <v>5</v>
      </c>
      <c r="AO15">
        <v>5</v>
      </c>
      <c r="AW15">
        <v>4.5</v>
      </c>
      <c r="AX15">
        <v>4.5</v>
      </c>
      <c r="AY15">
        <v>4.5</v>
      </c>
      <c r="AZ15">
        <v>4.5</v>
      </c>
      <c r="BB15">
        <v>5.5</v>
      </c>
      <c r="BC15">
        <v>2.5</v>
      </c>
      <c r="BE15">
        <v>4</v>
      </c>
      <c r="BF15">
        <v>5</v>
      </c>
      <c r="BG15">
        <v>3.5</v>
      </c>
      <c r="BH15">
        <v>4</v>
      </c>
      <c r="BI15">
        <v>5</v>
      </c>
      <c r="BJ15">
        <v>4.5</v>
      </c>
      <c r="BK15">
        <v>5</v>
      </c>
      <c r="BL15">
        <v>4.5</v>
      </c>
      <c r="BP15">
        <f t="shared" si="4"/>
        <v>27</v>
      </c>
      <c r="BQ15" s="18">
        <f t="shared" si="5"/>
        <v>4.7222222222222223</v>
      </c>
      <c r="BR15">
        <f t="shared" si="2"/>
        <v>0.96409915438567728</v>
      </c>
      <c r="BS15">
        <v>1</v>
      </c>
      <c r="BU15">
        <f t="shared" si="3"/>
        <v>3.5</v>
      </c>
    </row>
    <row r="16" spans="1:73" x14ac:dyDescent="0.35">
      <c r="A16" t="s">
        <v>25</v>
      </c>
      <c r="B16" t="s">
        <v>26</v>
      </c>
      <c r="C16" t="s">
        <v>26</v>
      </c>
      <c r="D16" t="s">
        <v>26</v>
      </c>
      <c r="E16">
        <v>4.5</v>
      </c>
      <c r="F16">
        <v>6</v>
      </c>
      <c r="G16">
        <v>4</v>
      </c>
      <c r="H16" t="s">
        <v>26</v>
      </c>
      <c r="I16" t="s">
        <v>26</v>
      </c>
      <c r="J16">
        <v>4.5</v>
      </c>
      <c r="K16" t="s">
        <v>26</v>
      </c>
      <c r="L16">
        <v>2.5</v>
      </c>
      <c r="M16">
        <v>4.5</v>
      </c>
      <c r="N16">
        <v>5.5</v>
      </c>
      <c r="O16">
        <v>6</v>
      </c>
      <c r="P16">
        <v>4.5</v>
      </c>
      <c r="Q16" t="s">
        <v>26</v>
      </c>
      <c r="R16" t="s">
        <v>26</v>
      </c>
      <c r="S16">
        <v>4</v>
      </c>
      <c r="T16">
        <v>6</v>
      </c>
      <c r="U16">
        <v>2.5</v>
      </c>
      <c r="V16">
        <v>5.5</v>
      </c>
      <c r="W16">
        <v>6</v>
      </c>
      <c r="X16">
        <v>6</v>
      </c>
      <c r="Y16" t="s">
        <v>26</v>
      </c>
      <c r="Z16">
        <v>5.5</v>
      </c>
      <c r="AA16" t="s">
        <v>26</v>
      </c>
      <c r="AB16" t="s">
        <v>26</v>
      </c>
      <c r="AC16">
        <v>4</v>
      </c>
      <c r="AD16">
        <v>4.5</v>
      </c>
      <c r="AE16">
        <v>4</v>
      </c>
      <c r="AF16">
        <v>2.5</v>
      </c>
      <c r="AG16">
        <v>3</v>
      </c>
      <c r="AH16">
        <v>5</v>
      </c>
      <c r="AK16">
        <v>5</v>
      </c>
      <c r="AL16">
        <v>2.5</v>
      </c>
      <c r="AM16">
        <v>4</v>
      </c>
      <c r="AO16">
        <v>5.5</v>
      </c>
      <c r="AP16">
        <v>5.5</v>
      </c>
      <c r="AQ16">
        <v>4</v>
      </c>
      <c r="AR16">
        <v>3.5</v>
      </c>
      <c r="AT16">
        <v>5</v>
      </c>
      <c r="AU16">
        <v>4</v>
      </c>
      <c r="AX16">
        <v>5.5</v>
      </c>
      <c r="AY16">
        <v>4.5</v>
      </c>
      <c r="AZ16">
        <v>4.5</v>
      </c>
      <c r="BA16">
        <v>5</v>
      </c>
      <c r="BC16">
        <v>4</v>
      </c>
      <c r="BE16">
        <v>4.5</v>
      </c>
      <c r="BK16">
        <v>4.5</v>
      </c>
      <c r="BL16">
        <v>4</v>
      </c>
      <c r="BM16">
        <v>5</v>
      </c>
      <c r="BP16">
        <f t="shared" si="4"/>
        <v>39</v>
      </c>
      <c r="BQ16" s="18">
        <f t="shared" si="5"/>
        <v>4.5128205128205128</v>
      </c>
      <c r="BR16">
        <f t="shared" si="2"/>
        <v>1.0226846731132633</v>
      </c>
      <c r="BS16">
        <v>1</v>
      </c>
      <c r="BU16">
        <f t="shared" si="3"/>
        <v>5</v>
      </c>
    </row>
    <row r="17" spans="1:73" x14ac:dyDescent="0.35">
      <c r="A17" t="s">
        <v>20</v>
      </c>
      <c r="B17" t="s">
        <v>26</v>
      </c>
      <c r="C17" t="s">
        <v>26</v>
      </c>
      <c r="D17">
        <v>7</v>
      </c>
      <c r="E17">
        <v>7</v>
      </c>
      <c r="F17">
        <v>7</v>
      </c>
      <c r="G17">
        <v>7</v>
      </c>
      <c r="H17">
        <v>7.5</v>
      </c>
      <c r="I17">
        <v>7</v>
      </c>
      <c r="J17">
        <v>7.5</v>
      </c>
      <c r="K17">
        <v>7</v>
      </c>
      <c r="L17">
        <v>6</v>
      </c>
      <c r="M17">
        <v>5.5</v>
      </c>
      <c r="N17">
        <v>5.5</v>
      </c>
      <c r="O17" t="s">
        <v>26</v>
      </c>
      <c r="P17">
        <v>7</v>
      </c>
      <c r="Q17">
        <v>4.5</v>
      </c>
      <c r="R17">
        <v>6</v>
      </c>
      <c r="S17">
        <v>7</v>
      </c>
      <c r="T17">
        <v>6</v>
      </c>
      <c r="U17">
        <v>7</v>
      </c>
      <c r="V17">
        <v>6</v>
      </c>
      <c r="W17">
        <v>6</v>
      </c>
      <c r="X17">
        <v>5.5</v>
      </c>
      <c r="Y17">
        <v>6</v>
      </c>
      <c r="Z17">
        <v>6</v>
      </c>
      <c r="AA17">
        <v>7</v>
      </c>
      <c r="AB17">
        <v>5.5</v>
      </c>
      <c r="AC17">
        <v>6</v>
      </c>
      <c r="AD17">
        <v>7</v>
      </c>
      <c r="AE17">
        <v>6</v>
      </c>
      <c r="AF17">
        <v>6</v>
      </c>
      <c r="AG17">
        <v>6.5</v>
      </c>
      <c r="AI17">
        <v>5.5</v>
      </c>
      <c r="AJ17">
        <v>5</v>
      </c>
      <c r="AK17">
        <v>5.5</v>
      </c>
      <c r="AL17">
        <v>5</v>
      </c>
      <c r="AM17">
        <v>5</v>
      </c>
      <c r="AN17">
        <v>5.5</v>
      </c>
      <c r="AP17">
        <v>5</v>
      </c>
      <c r="AQ17">
        <v>4.5</v>
      </c>
      <c r="AR17">
        <v>4.5</v>
      </c>
      <c r="AT17">
        <v>5.5</v>
      </c>
      <c r="AU17">
        <v>5.5</v>
      </c>
      <c r="AV17">
        <v>5</v>
      </c>
      <c r="AW17">
        <v>4.5</v>
      </c>
      <c r="AX17">
        <v>4.5</v>
      </c>
      <c r="AY17">
        <v>5</v>
      </c>
      <c r="AZ17">
        <v>5.5</v>
      </c>
      <c r="BB17">
        <v>4.5</v>
      </c>
      <c r="BC17">
        <v>6</v>
      </c>
      <c r="BD17">
        <v>5.5</v>
      </c>
      <c r="BE17">
        <v>4</v>
      </c>
      <c r="BF17">
        <v>4.5</v>
      </c>
      <c r="BG17">
        <v>5.5</v>
      </c>
      <c r="BH17">
        <v>5</v>
      </c>
      <c r="BI17">
        <v>5</v>
      </c>
      <c r="BJ17">
        <v>5.5</v>
      </c>
      <c r="BM17">
        <v>4</v>
      </c>
      <c r="BN17">
        <v>5.5</v>
      </c>
      <c r="BP17">
        <f>COUNT(B17:BN17)</f>
        <v>56</v>
      </c>
      <c r="BQ17" s="18">
        <f>AVERAGE(B17:BN17)</f>
        <v>5.7321428571428568</v>
      </c>
      <c r="BR17">
        <f t="shared" si="2"/>
        <v>0.90965970707153054</v>
      </c>
      <c r="BS17">
        <v>1</v>
      </c>
      <c r="BU17">
        <f t="shared" si="3"/>
        <v>5.333333333333333</v>
      </c>
    </row>
    <row r="18" spans="1:73" x14ac:dyDescent="0.35">
      <c r="A18" t="s">
        <v>11</v>
      </c>
      <c r="B18">
        <v>5.5</v>
      </c>
      <c r="C18" t="s">
        <v>26</v>
      </c>
      <c r="D18">
        <v>7.5</v>
      </c>
      <c r="E18">
        <v>7.5</v>
      </c>
      <c r="F18">
        <v>7.5</v>
      </c>
      <c r="G18">
        <v>5.5</v>
      </c>
      <c r="H18" t="s">
        <v>26</v>
      </c>
      <c r="I18">
        <v>4.5</v>
      </c>
      <c r="J18">
        <v>7</v>
      </c>
      <c r="K18">
        <v>6</v>
      </c>
      <c r="L18" t="s">
        <v>26</v>
      </c>
      <c r="M18" t="s">
        <v>26</v>
      </c>
      <c r="N18">
        <v>6</v>
      </c>
      <c r="O18">
        <v>5.5</v>
      </c>
      <c r="P18">
        <v>6</v>
      </c>
      <c r="Q18" t="s">
        <v>26</v>
      </c>
      <c r="R18" t="s">
        <v>26</v>
      </c>
      <c r="S18">
        <v>4.5</v>
      </c>
      <c r="T18">
        <v>7</v>
      </c>
      <c r="U18" t="s">
        <v>26</v>
      </c>
      <c r="V18" t="s">
        <v>26</v>
      </c>
      <c r="W18" t="s">
        <v>26</v>
      </c>
      <c r="X18">
        <v>6</v>
      </c>
      <c r="Y18">
        <v>6</v>
      </c>
      <c r="Z18" t="s">
        <v>26</v>
      </c>
      <c r="AA18">
        <v>4.5</v>
      </c>
      <c r="AB18" t="s">
        <v>26</v>
      </c>
      <c r="AC18">
        <v>7</v>
      </c>
      <c r="AD18" t="s">
        <v>26</v>
      </c>
      <c r="AE18">
        <v>3</v>
      </c>
      <c r="AF18">
        <v>6</v>
      </c>
      <c r="AG18">
        <v>4.5</v>
      </c>
      <c r="AH18">
        <v>6</v>
      </c>
      <c r="AI18">
        <v>6</v>
      </c>
      <c r="AJ18">
        <v>5.5</v>
      </c>
      <c r="AK18">
        <v>7</v>
      </c>
      <c r="AL18">
        <v>5</v>
      </c>
      <c r="AM18">
        <v>4.5</v>
      </c>
      <c r="AN18">
        <v>4.5</v>
      </c>
      <c r="AO18">
        <v>5</v>
      </c>
      <c r="AP18">
        <v>5</v>
      </c>
      <c r="AR18">
        <v>5.5</v>
      </c>
      <c r="AS18">
        <v>5.5</v>
      </c>
      <c r="AT18">
        <v>5</v>
      </c>
      <c r="AU18">
        <v>6</v>
      </c>
      <c r="AV18">
        <v>5</v>
      </c>
      <c r="AX18">
        <v>5</v>
      </c>
      <c r="AY18">
        <v>4.5</v>
      </c>
      <c r="BD18">
        <v>4</v>
      </c>
      <c r="BE18">
        <v>6</v>
      </c>
      <c r="BG18">
        <v>3.5</v>
      </c>
      <c r="BH18">
        <v>5.5</v>
      </c>
      <c r="BI18">
        <v>5</v>
      </c>
      <c r="BJ18">
        <v>5</v>
      </c>
      <c r="BK18">
        <v>5</v>
      </c>
      <c r="BM18">
        <v>4.5</v>
      </c>
      <c r="BN18">
        <v>7</v>
      </c>
      <c r="BP18">
        <f t="shared" si="4"/>
        <v>43</v>
      </c>
      <c r="BQ18" s="18">
        <f t="shared" si="5"/>
        <v>5.4883720930232558</v>
      </c>
      <c r="BR18">
        <f t="shared" si="2"/>
        <v>1.03790294580801</v>
      </c>
      <c r="BS18">
        <v>1</v>
      </c>
      <c r="BU18">
        <f t="shared" si="3"/>
        <v>6.166666666666667</v>
      </c>
    </row>
    <row r="19" spans="1:73" x14ac:dyDescent="0.35">
      <c r="A19" t="s">
        <v>55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>
        <v>6</v>
      </c>
      <c r="P19" t="s">
        <v>26</v>
      </c>
      <c r="Q19">
        <v>4.5</v>
      </c>
      <c r="R19" t="s">
        <v>26</v>
      </c>
      <c r="S19" t="s">
        <v>26</v>
      </c>
      <c r="T19">
        <v>7</v>
      </c>
      <c r="U19">
        <v>7</v>
      </c>
      <c r="V19">
        <v>6</v>
      </c>
      <c r="W19">
        <v>6</v>
      </c>
      <c r="X19">
        <v>6</v>
      </c>
      <c r="Y19">
        <v>7.5</v>
      </c>
      <c r="Z19">
        <v>6</v>
      </c>
      <c r="AA19">
        <v>6</v>
      </c>
      <c r="AB19" t="s">
        <v>26</v>
      </c>
      <c r="AC19">
        <v>6</v>
      </c>
      <c r="AD19">
        <v>7</v>
      </c>
      <c r="AF19">
        <v>7</v>
      </c>
      <c r="AG19">
        <v>7</v>
      </c>
      <c r="AQ19">
        <v>7</v>
      </c>
      <c r="AR19">
        <v>6.5</v>
      </c>
      <c r="AS19">
        <v>5</v>
      </c>
      <c r="AT19">
        <v>5</v>
      </c>
      <c r="AU19">
        <v>5</v>
      </c>
      <c r="AV19">
        <v>5</v>
      </c>
      <c r="AW19">
        <v>5</v>
      </c>
      <c r="AZ19">
        <v>5.5</v>
      </c>
      <c r="BC19">
        <v>4.5</v>
      </c>
      <c r="BE19">
        <v>5.5</v>
      </c>
      <c r="BF19">
        <v>5.5</v>
      </c>
      <c r="BH19">
        <v>5.5</v>
      </c>
      <c r="BJ19">
        <v>5</v>
      </c>
      <c r="BM19">
        <v>5</v>
      </c>
      <c r="BN19">
        <v>4.5</v>
      </c>
      <c r="BP19">
        <f t="shared" si="4"/>
        <v>27</v>
      </c>
      <c r="BQ19" s="18">
        <f t="shared" si="5"/>
        <v>5.8888888888888893</v>
      </c>
      <c r="BR19">
        <f t="shared" si="2"/>
        <v>0.86971849262290324</v>
      </c>
      <c r="BS19">
        <v>1</v>
      </c>
      <c r="BU19" t="e">
        <f t="shared" si="3"/>
        <v>#DIV/0!</v>
      </c>
    </row>
    <row r="20" spans="1:73" x14ac:dyDescent="0.35">
      <c r="A20" t="s">
        <v>63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>
        <v>4.5</v>
      </c>
      <c r="T20" t="s">
        <v>26</v>
      </c>
      <c r="U20">
        <v>4.5</v>
      </c>
      <c r="V20" t="s">
        <v>26</v>
      </c>
      <c r="W20">
        <v>5.5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K20">
        <v>3.5</v>
      </c>
      <c r="AY20">
        <v>4.5</v>
      </c>
      <c r="BI20">
        <v>4.5</v>
      </c>
      <c r="BJ20">
        <v>5.5</v>
      </c>
      <c r="BL20">
        <v>4.5</v>
      </c>
      <c r="BN20">
        <v>4.5</v>
      </c>
      <c r="BP20">
        <f t="shared" si="4"/>
        <v>8</v>
      </c>
      <c r="BQ20" s="18">
        <f t="shared" si="5"/>
        <v>4.625</v>
      </c>
      <c r="BR20">
        <f t="shared" si="2"/>
        <v>0.64086994446165568</v>
      </c>
      <c r="BS20">
        <v>0</v>
      </c>
      <c r="BU20">
        <f t="shared" si="3"/>
        <v>3.5</v>
      </c>
    </row>
    <row r="21" spans="1:73" x14ac:dyDescent="0.35">
      <c r="A21" t="s">
        <v>5</v>
      </c>
      <c r="B21">
        <v>10</v>
      </c>
      <c r="C21">
        <v>8.5</v>
      </c>
      <c r="D21">
        <v>8.5</v>
      </c>
      <c r="E21">
        <v>7.5</v>
      </c>
      <c r="F21">
        <v>7</v>
      </c>
      <c r="G21">
        <v>7.5</v>
      </c>
      <c r="H21">
        <v>7</v>
      </c>
      <c r="I21" t="s">
        <v>26</v>
      </c>
      <c r="J21">
        <v>8.5</v>
      </c>
      <c r="K21">
        <v>7.5</v>
      </c>
      <c r="L21">
        <v>8.5</v>
      </c>
      <c r="M21">
        <v>7</v>
      </c>
      <c r="N21">
        <v>7.5</v>
      </c>
      <c r="O21">
        <v>7.5</v>
      </c>
      <c r="P21">
        <v>7</v>
      </c>
      <c r="Q21">
        <v>7</v>
      </c>
      <c r="R21" t="s">
        <v>26</v>
      </c>
      <c r="S21" t="s">
        <v>26</v>
      </c>
      <c r="T21" t="s">
        <v>26</v>
      </c>
      <c r="U21">
        <v>7</v>
      </c>
      <c r="V21">
        <v>6</v>
      </c>
      <c r="W21">
        <v>7.5</v>
      </c>
      <c r="X21">
        <v>7</v>
      </c>
      <c r="Y21">
        <v>7</v>
      </c>
      <c r="Z21">
        <v>7</v>
      </c>
      <c r="AA21">
        <v>7</v>
      </c>
      <c r="AB21" t="s">
        <v>26</v>
      </c>
      <c r="AC21" t="s">
        <v>26</v>
      </c>
      <c r="AD21" t="s">
        <v>26</v>
      </c>
      <c r="AF21">
        <v>6.5</v>
      </c>
      <c r="AG21">
        <v>10</v>
      </c>
      <c r="AI21">
        <v>6.5</v>
      </c>
      <c r="AJ21">
        <v>5.5</v>
      </c>
      <c r="AK21">
        <v>6.5</v>
      </c>
      <c r="AL21">
        <v>6</v>
      </c>
      <c r="AO21">
        <v>6</v>
      </c>
      <c r="AP21">
        <v>5</v>
      </c>
      <c r="AQ21">
        <v>5.5</v>
      </c>
      <c r="AR21">
        <v>6.5</v>
      </c>
      <c r="AS21">
        <v>6</v>
      </c>
      <c r="AT21">
        <v>5.5</v>
      </c>
      <c r="AU21">
        <v>6.5</v>
      </c>
      <c r="AV21">
        <v>6</v>
      </c>
      <c r="AW21">
        <v>6</v>
      </c>
      <c r="AX21">
        <v>6</v>
      </c>
      <c r="AY21">
        <v>5.5</v>
      </c>
      <c r="AZ21">
        <v>7</v>
      </c>
      <c r="BA21">
        <v>8.5</v>
      </c>
      <c r="BB21">
        <v>5.5</v>
      </c>
      <c r="BC21">
        <v>4.5</v>
      </c>
      <c r="BD21">
        <v>5.5</v>
      </c>
      <c r="BE21">
        <v>6.5</v>
      </c>
      <c r="BF21">
        <v>5.5</v>
      </c>
      <c r="BG21">
        <v>5</v>
      </c>
      <c r="BK21">
        <v>5.5</v>
      </c>
      <c r="BL21">
        <v>6</v>
      </c>
      <c r="BP21">
        <f t="shared" si="4"/>
        <v>49</v>
      </c>
      <c r="BQ21" s="18">
        <f t="shared" si="5"/>
        <v>6.7346938775510203</v>
      </c>
      <c r="BR21">
        <f t="shared" si="2"/>
        <v>1.1994010693550636</v>
      </c>
      <c r="BS21">
        <v>0</v>
      </c>
      <c r="BU21">
        <f t="shared" si="3"/>
        <v>6.166666666666667</v>
      </c>
    </row>
    <row r="22" spans="1:73" x14ac:dyDescent="0.35">
      <c r="A22" t="s">
        <v>84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>
        <v>4.5</v>
      </c>
      <c r="AC22">
        <v>6</v>
      </c>
      <c r="AD22" t="s">
        <v>26</v>
      </c>
      <c r="AE22">
        <v>6.5</v>
      </c>
      <c r="AF22">
        <v>6</v>
      </c>
      <c r="AG22">
        <v>6.5</v>
      </c>
      <c r="AH22">
        <v>5</v>
      </c>
      <c r="AI22">
        <v>5.5</v>
      </c>
      <c r="AL22">
        <v>5</v>
      </c>
      <c r="AO22">
        <v>5.5</v>
      </c>
      <c r="AP22">
        <v>6</v>
      </c>
      <c r="AQ22">
        <v>5.5</v>
      </c>
      <c r="AT22">
        <v>4.5</v>
      </c>
      <c r="AU22">
        <v>5</v>
      </c>
      <c r="AV22">
        <v>5</v>
      </c>
      <c r="AW22">
        <v>4.5</v>
      </c>
      <c r="AX22">
        <v>5</v>
      </c>
      <c r="AZ22">
        <v>5</v>
      </c>
      <c r="BA22">
        <v>5.5</v>
      </c>
      <c r="BB22">
        <v>5.5</v>
      </c>
      <c r="BC22">
        <v>4</v>
      </c>
      <c r="BD22">
        <v>4.5</v>
      </c>
      <c r="BE22">
        <v>4.5</v>
      </c>
      <c r="BF22">
        <v>4.5</v>
      </c>
      <c r="BG22">
        <v>5</v>
      </c>
      <c r="BI22">
        <v>4.5</v>
      </c>
      <c r="BL22">
        <v>5</v>
      </c>
      <c r="BM22">
        <v>5</v>
      </c>
      <c r="BN22">
        <v>5.5</v>
      </c>
      <c r="BP22">
        <f t="shared" si="4"/>
        <v>26</v>
      </c>
      <c r="BQ22" s="18">
        <f t="shared" si="5"/>
        <v>5.1538461538461542</v>
      </c>
      <c r="BR22">
        <f t="shared" si="2"/>
        <v>0.6598368096617635</v>
      </c>
      <c r="BS22">
        <v>0</v>
      </c>
      <c r="BU22">
        <f t="shared" si="3"/>
        <v>5.5</v>
      </c>
    </row>
    <row r="23" spans="1:73" x14ac:dyDescent="0.35">
      <c r="A23" t="s">
        <v>68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>
        <v>6</v>
      </c>
      <c r="Y23" t="s">
        <v>26</v>
      </c>
      <c r="Z23">
        <v>5.5</v>
      </c>
      <c r="AA23">
        <v>4</v>
      </c>
      <c r="AB23">
        <v>3</v>
      </c>
      <c r="AC23" t="s">
        <v>26</v>
      </c>
      <c r="AD23" t="s">
        <v>26</v>
      </c>
      <c r="AG23">
        <v>6</v>
      </c>
      <c r="AH23">
        <v>5</v>
      </c>
      <c r="AJ23">
        <v>4.5</v>
      </c>
      <c r="AK23">
        <v>5</v>
      </c>
      <c r="AO23">
        <v>4</v>
      </c>
      <c r="AP23">
        <v>5.5</v>
      </c>
      <c r="AR23">
        <v>3.5</v>
      </c>
      <c r="AW23">
        <v>3.5</v>
      </c>
      <c r="BA23">
        <v>3</v>
      </c>
      <c r="BJ23">
        <v>5.5</v>
      </c>
      <c r="BK23">
        <v>4</v>
      </c>
      <c r="BP23">
        <f t="shared" si="4"/>
        <v>15</v>
      </c>
      <c r="BQ23" s="18">
        <f t="shared" si="5"/>
        <v>4.5333333333333332</v>
      </c>
      <c r="BR23">
        <f t="shared" si="2"/>
        <v>1.0431180365113237</v>
      </c>
      <c r="BS23">
        <v>0</v>
      </c>
      <c r="BU23">
        <f t="shared" si="3"/>
        <v>4.75</v>
      </c>
    </row>
    <row r="24" spans="1:73" x14ac:dyDescent="0.35">
      <c r="A24" t="s">
        <v>48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 t="s">
        <v>26</v>
      </c>
      <c r="I24">
        <v>7</v>
      </c>
      <c r="J24" t="s">
        <v>26</v>
      </c>
      <c r="K24">
        <v>7</v>
      </c>
      <c r="L24">
        <v>7.5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>
        <v>7</v>
      </c>
      <c r="S24" t="s">
        <v>26</v>
      </c>
      <c r="T24" t="s">
        <v>26</v>
      </c>
      <c r="U24">
        <v>7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>
        <v>6</v>
      </c>
      <c r="AS24">
        <v>5</v>
      </c>
      <c r="AT24">
        <v>5</v>
      </c>
      <c r="AX24">
        <v>6</v>
      </c>
      <c r="AY24">
        <v>4.5</v>
      </c>
      <c r="BB24">
        <v>5</v>
      </c>
      <c r="BD24">
        <v>5.5</v>
      </c>
      <c r="BI24">
        <v>4.5</v>
      </c>
      <c r="BJ24">
        <v>5.5</v>
      </c>
      <c r="BN24">
        <v>5</v>
      </c>
      <c r="BP24">
        <f t="shared" si="4"/>
        <v>14</v>
      </c>
      <c r="BQ24" s="18">
        <f t="shared" si="5"/>
        <v>5.8928571428571432</v>
      </c>
      <c r="BR24">
        <f t="shared" si="2"/>
        <v>1.0410529327518412</v>
      </c>
      <c r="BS24">
        <v>0</v>
      </c>
      <c r="BU24" t="e">
        <f t="shared" si="3"/>
        <v>#DIV/0!</v>
      </c>
    </row>
    <row r="25" spans="1:73" x14ac:dyDescent="0.35">
      <c r="A25" t="s">
        <v>22</v>
      </c>
      <c r="B25" t="s">
        <v>26</v>
      </c>
      <c r="C25" t="s">
        <v>26</v>
      </c>
      <c r="D25">
        <v>7</v>
      </c>
      <c r="E25">
        <v>7</v>
      </c>
      <c r="F25">
        <v>5.5</v>
      </c>
      <c r="G25" t="s">
        <v>26</v>
      </c>
      <c r="H25" t="s">
        <v>26</v>
      </c>
      <c r="I25" t="s">
        <v>26</v>
      </c>
      <c r="J25" t="s">
        <v>26</v>
      </c>
      <c r="K25">
        <v>7</v>
      </c>
      <c r="L25">
        <v>7</v>
      </c>
      <c r="M25" t="s">
        <v>26</v>
      </c>
      <c r="N25">
        <v>7.5</v>
      </c>
      <c r="O25" t="s">
        <v>26</v>
      </c>
      <c r="P25" t="s">
        <v>26</v>
      </c>
      <c r="Q25" t="s">
        <v>26</v>
      </c>
      <c r="R25" t="s">
        <v>26</v>
      </c>
      <c r="S25">
        <v>7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R25">
        <v>5.5</v>
      </c>
      <c r="AU25">
        <v>5.5</v>
      </c>
      <c r="AW25">
        <v>4.5</v>
      </c>
      <c r="BB25">
        <v>5.5</v>
      </c>
      <c r="BK25">
        <v>6</v>
      </c>
      <c r="BP25">
        <f t="shared" si="4"/>
        <v>12</v>
      </c>
      <c r="BQ25" s="18">
        <f t="shared" si="5"/>
        <v>6.25</v>
      </c>
      <c r="BR25">
        <f t="shared" si="2"/>
        <v>0.9414688716912718</v>
      </c>
      <c r="BS25">
        <v>0</v>
      </c>
      <c r="BU25" t="e">
        <f t="shared" si="3"/>
        <v>#DIV/0!</v>
      </c>
    </row>
    <row r="26" spans="1:73" x14ac:dyDescent="0.35">
      <c r="A26" t="s">
        <v>343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>
        <v>2.5</v>
      </c>
      <c r="K26" t="s">
        <v>26</v>
      </c>
      <c r="L26" t="s">
        <v>26</v>
      </c>
      <c r="M26">
        <v>4.5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N26">
        <v>2.5</v>
      </c>
      <c r="BG26">
        <v>5</v>
      </c>
      <c r="BH26">
        <v>4.5</v>
      </c>
      <c r="BI26">
        <v>4.5</v>
      </c>
      <c r="BM26">
        <v>5</v>
      </c>
      <c r="BN26">
        <v>5</v>
      </c>
      <c r="BP26">
        <f t="shared" si="4"/>
        <v>6</v>
      </c>
      <c r="BQ26" s="18">
        <f t="shared" si="5"/>
        <v>3.9166666666666665</v>
      </c>
      <c r="BR26">
        <f t="shared" si="2"/>
        <v>1.1143009766964516</v>
      </c>
      <c r="BS26">
        <v>0</v>
      </c>
      <c r="BU26" t="e">
        <f t="shared" si="3"/>
        <v>#DIV/0!</v>
      </c>
    </row>
    <row r="27" spans="1:73" x14ac:dyDescent="0.35">
      <c r="A27" t="s">
        <v>43</v>
      </c>
      <c r="B27" t="s">
        <v>26</v>
      </c>
      <c r="C27">
        <v>1.5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>
        <v>2.5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BJ27">
        <v>5</v>
      </c>
      <c r="BP27">
        <f t="shared" si="4"/>
        <v>3</v>
      </c>
      <c r="BQ27" s="18">
        <f t="shared" si="5"/>
        <v>3</v>
      </c>
      <c r="BR27">
        <f t="shared" si="2"/>
        <v>1.8027756377319946</v>
      </c>
      <c r="BS27">
        <v>0</v>
      </c>
      <c r="BU27" t="e">
        <f t="shared" si="3"/>
        <v>#DIV/0!</v>
      </c>
    </row>
    <row r="28" spans="1:73" x14ac:dyDescent="0.35">
      <c r="A28" t="s">
        <v>364</v>
      </c>
      <c r="BA28">
        <v>5.5</v>
      </c>
      <c r="BJ28">
        <v>5.5</v>
      </c>
      <c r="BP28">
        <f t="shared" si="4"/>
        <v>2</v>
      </c>
      <c r="BQ28" s="18">
        <f t="shared" si="5"/>
        <v>5.5</v>
      </c>
      <c r="BR28">
        <f t="shared" si="2"/>
        <v>0</v>
      </c>
      <c r="BS28">
        <v>0</v>
      </c>
      <c r="BU28" t="e">
        <f t="shared" si="3"/>
        <v>#DIV/0!</v>
      </c>
    </row>
    <row r="29" spans="1:73" x14ac:dyDescent="0.35">
      <c r="A29" t="s">
        <v>56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>
        <v>5.5</v>
      </c>
      <c r="R29" t="s">
        <v>26</v>
      </c>
      <c r="S29">
        <v>7</v>
      </c>
      <c r="T29" t="s">
        <v>26</v>
      </c>
      <c r="U29" t="s">
        <v>26</v>
      </c>
      <c r="V29">
        <v>7</v>
      </c>
      <c r="W29" t="s">
        <v>26</v>
      </c>
      <c r="X29">
        <v>6</v>
      </c>
      <c r="Y29">
        <v>7</v>
      </c>
      <c r="Z29">
        <v>7</v>
      </c>
      <c r="AA29" t="s">
        <v>26</v>
      </c>
      <c r="AB29">
        <v>7</v>
      </c>
      <c r="AC29">
        <v>4.5</v>
      </c>
      <c r="AD29">
        <v>7</v>
      </c>
      <c r="AE29">
        <v>6</v>
      </c>
      <c r="AF29">
        <v>5</v>
      </c>
      <c r="AG29">
        <v>6.5</v>
      </c>
      <c r="AH29">
        <v>6.5</v>
      </c>
      <c r="AI29">
        <v>6.5</v>
      </c>
      <c r="AJ29">
        <v>5</v>
      </c>
      <c r="AK29">
        <v>5</v>
      </c>
      <c r="AL29">
        <v>6</v>
      </c>
      <c r="AM29">
        <v>5</v>
      </c>
      <c r="AO29">
        <v>5</v>
      </c>
      <c r="AP29">
        <v>5.5</v>
      </c>
      <c r="AQ29">
        <v>4.5</v>
      </c>
      <c r="AR29">
        <v>5</v>
      </c>
      <c r="AS29">
        <v>5</v>
      </c>
      <c r="AT29">
        <v>5</v>
      </c>
      <c r="AU29">
        <v>6</v>
      </c>
      <c r="AV29">
        <v>4.5</v>
      </c>
      <c r="AW29">
        <v>5</v>
      </c>
      <c r="BP29">
        <f t="shared" si="4"/>
        <v>27</v>
      </c>
      <c r="BQ29" s="18">
        <f t="shared" si="5"/>
        <v>5.7407407407407405</v>
      </c>
      <c r="BR29">
        <f t="shared" si="2"/>
        <v>0.90267093384844077</v>
      </c>
      <c r="BS29">
        <v>0</v>
      </c>
      <c r="BU29">
        <f t="shared" si="3"/>
        <v>5.5</v>
      </c>
    </row>
    <row r="30" spans="1:73" x14ac:dyDescent="0.35">
      <c r="A30" t="s">
        <v>66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>
        <v>6</v>
      </c>
      <c r="W30">
        <v>6</v>
      </c>
      <c r="X30" t="s">
        <v>26</v>
      </c>
      <c r="Y30">
        <v>6</v>
      </c>
      <c r="Z30" t="s">
        <v>26</v>
      </c>
      <c r="AA30" t="s">
        <v>26</v>
      </c>
      <c r="AB30">
        <v>7</v>
      </c>
      <c r="AC30">
        <v>6</v>
      </c>
      <c r="AD30" t="s">
        <v>26</v>
      </c>
      <c r="AE30">
        <v>6</v>
      </c>
      <c r="AF30">
        <v>5</v>
      </c>
      <c r="AM30">
        <v>4.5</v>
      </c>
      <c r="AP30">
        <v>5</v>
      </c>
      <c r="AQ30">
        <v>4.5</v>
      </c>
      <c r="AR30">
        <v>5</v>
      </c>
      <c r="AS30">
        <v>4.5</v>
      </c>
      <c r="AT30">
        <v>4.5</v>
      </c>
      <c r="AU30">
        <v>4</v>
      </c>
      <c r="AV30">
        <v>5</v>
      </c>
      <c r="AW30">
        <v>4.5</v>
      </c>
      <c r="AX30">
        <v>5</v>
      </c>
      <c r="AY30">
        <v>5</v>
      </c>
      <c r="AZ30">
        <v>5</v>
      </c>
      <c r="BA30">
        <v>4.5</v>
      </c>
      <c r="BB30">
        <v>4.5</v>
      </c>
      <c r="BP30">
        <f t="shared" si="4"/>
        <v>21</v>
      </c>
      <c r="BQ30" s="18">
        <f t="shared" si="5"/>
        <v>5.1190476190476186</v>
      </c>
      <c r="BR30">
        <f t="shared" si="2"/>
        <v>0.75671596231284044</v>
      </c>
      <c r="BS30">
        <v>0</v>
      </c>
      <c r="BU30" t="e">
        <f t="shared" si="3"/>
        <v>#DIV/0!</v>
      </c>
    </row>
    <row r="31" spans="1:73" x14ac:dyDescent="0.35">
      <c r="A31" t="s">
        <v>3</v>
      </c>
      <c r="B31">
        <v>7.5</v>
      </c>
      <c r="C31">
        <v>6</v>
      </c>
      <c r="D31">
        <v>7.5</v>
      </c>
      <c r="E31">
        <v>4</v>
      </c>
      <c r="F31">
        <v>6</v>
      </c>
      <c r="G31">
        <v>5.5</v>
      </c>
      <c r="H31">
        <v>4.5</v>
      </c>
      <c r="I31">
        <v>5.5</v>
      </c>
      <c r="J31">
        <v>5.5</v>
      </c>
      <c r="K31" t="s">
        <v>26</v>
      </c>
      <c r="L31" t="s">
        <v>26</v>
      </c>
      <c r="M31" t="s">
        <v>26</v>
      </c>
      <c r="N31" t="s">
        <v>26</v>
      </c>
      <c r="O31">
        <v>7</v>
      </c>
      <c r="P31">
        <v>6</v>
      </c>
      <c r="Q31">
        <v>6</v>
      </c>
      <c r="R31">
        <v>7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>
        <v>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E31">
        <v>6.5</v>
      </c>
      <c r="AI31">
        <v>5</v>
      </c>
      <c r="AL31">
        <v>5.5</v>
      </c>
      <c r="AU31">
        <v>5</v>
      </c>
      <c r="BA31">
        <v>5</v>
      </c>
      <c r="BP31">
        <f t="shared" si="4"/>
        <v>19</v>
      </c>
      <c r="BQ31" s="18">
        <f t="shared" si="5"/>
        <v>5.8421052631578947</v>
      </c>
      <c r="BR31">
        <f t="shared" si="2"/>
        <v>0.95819030206465661</v>
      </c>
      <c r="BS31">
        <v>0</v>
      </c>
      <c r="BU31">
        <f t="shared" si="3"/>
        <v>5</v>
      </c>
    </row>
    <row r="32" spans="1:73" x14ac:dyDescent="0.35">
      <c r="A32" t="s">
        <v>8</v>
      </c>
      <c r="B32">
        <v>6</v>
      </c>
      <c r="C32" t="s">
        <v>26</v>
      </c>
      <c r="D32">
        <v>4</v>
      </c>
      <c r="E32" t="s">
        <v>26</v>
      </c>
      <c r="F32" t="s">
        <v>26</v>
      </c>
      <c r="G32">
        <v>5.5</v>
      </c>
      <c r="H32">
        <v>4</v>
      </c>
      <c r="I32">
        <v>4.5</v>
      </c>
      <c r="J32">
        <v>7</v>
      </c>
      <c r="K32">
        <v>7</v>
      </c>
      <c r="L32" t="s">
        <v>26</v>
      </c>
      <c r="M32" t="s">
        <v>26</v>
      </c>
      <c r="N32" t="s">
        <v>26</v>
      </c>
      <c r="O32">
        <v>5.5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>
        <v>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>
        <v>7</v>
      </c>
      <c r="AB32" t="s">
        <v>26</v>
      </c>
      <c r="AC32">
        <v>7</v>
      </c>
      <c r="AD32" t="s">
        <v>26</v>
      </c>
      <c r="AI32">
        <v>5</v>
      </c>
      <c r="AJ32">
        <v>5</v>
      </c>
      <c r="AN32">
        <v>5</v>
      </c>
      <c r="AP32">
        <v>5.5</v>
      </c>
      <c r="AQ32">
        <v>4</v>
      </c>
      <c r="AV32">
        <v>4.5</v>
      </c>
      <c r="BP32">
        <f t="shared" si="4"/>
        <v>17</v>
      </c>
      <c r="BQ32" s="18">
        <f t="shared" si="5"/>
        <v>5.4411764705882355</v>
      </c>
      <c r="BR32">
        <f t="shared" si="2"/>
        <v>1.0880365478290537</v>
      </c>
      <c r="BS32">
        <v>0</v>
      </c>
      <c r="BU32">
        <f t="shared" si="3"/>
        <v>5</v>
      </c>
    </row>
    <row r="33" spans="1:73" x14ac:dyDescent="0.35">
      <c r="A33" t="s">
        <v>346</v>
      </c>
      <c r="AN33">
        <v>5.5</v>
      </c>
      <c r="AO33">
        <v>5</v>
      </c>
      <c r="AQ33">
        <v>6</v>
      </c>
      <c r="AS33">
        <v>5</v>
      </c>
      <c r="AT33">
        <v>5</v>
      </c>
      <c r="AU33">
        <v>6</v>
      </c>
      <c r="AW33">
        <v>5</v>
      </c>
      <c r="AX33">
        <v>4.5</v>
      </c>
      <c r="AY33">
        <v>6</v>
      </c>
      <c r="AZ33">
        <v>5.5</v>
      </c>
      <c r="BA33">
        <v>5</v>
      </c>
      <c r="BC33">
        <v>4.5</v>
      </c>
      <c r="BE33">
        <v>4.5</v>
      </c>
      <c r="BF33">
        <v>5.5</v>
      </c>
      <c r="BG33">
        <v>5</v>
      </c>
      <c r="BP33">
        <f t="shared" si="4"/>
        <v>15</v>
      </c>
      <c r="BQ33" s="18">
        <f t="shared" si="5"/>
        <v>5.2</v>
      </c>
      <c r="BR33">
        <f t="shared" si="2"/>
        <v>0.5277986629117476</v>
      </c>
      <c r="BS33">
        <v>0</v>
      </c>
      <c r="BU33" t="e">
        <f t="shared" si="3"/>
        <v>#DIV/0!</v>
      </c>
    </row>
    <row r="34" spans="1:73" x14ac:dyDescent="0.35">
      <c r="A34" t="s">
        <v>7</v>
      </c>
      <c r="B34">
        <v>6</v>
      </c>
      <c r="C34">
        <v>1.5</v>
      </c>
      <c r="D34">
        <v>4.5</v>
      </c>
      <c r="E34">
        <v>4</v>
      </c>
      <c r="F34">
        <v>7.5</v>
      </c>
      <c r="G34">
        <v>5.5</v>
      </c>
      <c r="H34">
        <v>6</v>
      </c>
      <c r="I34">
        <v>4.5</v>
      </c>
      <c r="J34">
        <v>3</v>
      </c>
      <c r="K34">
        <v>5.5</v>
      </c>
      <c r="L34">
        <v>2.5</v>
      </c>
      <c r="M34">
        <v>1.5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>
        <v>6</v>
      </c>
      <c r="BP34">
        <f t="shared" ref="BP34:BP65" si="6">COUNT(B34:BL34)</f>
        <v>13</v>
      </c>
      <c r="BQ34" s="18">
        <f t="shared" ref="BQ34:BQ65" si="7">AVERAGE(B34:BL34)</f>
        <v>4.4615384615384617</v>
      </c>
      <c r="BR34">
        <f t="shared" ref="BR34:BR65" si="8">IF(BP34&gt;1,_xlfn.STDEV.S(B34:BL34),"")</f>
        <v>1.875961292039569</v>
      </c>
      <c r="BS34">
        <v>0</v>
      </c>
      <c r="BU34" t="e">
        <f t="shared" ref="BU34:BU70" si="9">AVERAGE(AI34:AK34)</f>
        <v>#DIV/0!</v>
      </c>
    </row>
    <row r="35" spans="1:73" x14ac:dyDescent="0.35">
      <c r="A35" t="s">
        <v>12</v>
      </c>
      <c r="B35">
        <v>8.5</v>
      </c>
      <c r="C35" t="s">
        <v>26</v>
      </c>
      <c r="D35">
        <v>7.5</v>
      </c>
      <c r="E35">
        <v>7.5</v>
      </c>
      <c r="F35" t="s">
        <v>26</v>
      </c>
      <c r="G35" t="s">
        <v>26</v>
      </c>
      <c r="H35">
        <v>6</v>
      </c>
      <c r="I35">
        <v>7.5</v>
      </c>
      <c r="J35" t="s">
        <v>26</v>
      </c>
      <c r="K35">
        <v>6</v>
      </c>
      <c r="L35">
        <v>7.5</v>
      </c>
      <c r="M35">
        <v>7</v>
      </c>
      <c r="N35">
        <v>6</v>
      </c>
      <c r="O35" t="s">
        <v>26</v>
      </c>
      <c r="P35" t="s">
        <v>26</v>
      </c>
      <c r="Q35" t="s">
        <v>26</v>
      </c>
      <c r="R35">
        <v>9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G35">
        <v>6.5</v>
      </c>
      <c r="AN35">
        <v>6</v>
      </c>
      <c r="BB35">
        <v>5</v>
      </c>
      <c r="BP35">
        <f t="shared" si="6"/>
        <v>13</v>
      </c>
      <c r="BQ35" s="18">
        <f t="shared" si="7"/>
        <v>6.9230769230769234</v>
      </c>
      <c r="BR35">
        <f t="shared" si="8"/>
        <v>1.1336914969498575</v>
      </c>
      <c r="BS35">
        <v>0</v>
      </c>
      <c r="BU35" t="e">
        <f t="shared" si="9"/>
        <v>#DIV/0!</v>
      </c>
    </row>
    <row r="36" spans="1:73" x14ac:dyDescent="0.35">
      <c r="A36" t="s">
        <v>17</v>
      </c>
      <c r="B36" t="s">
        <v>26</v>
      </c>
      <c r="C36">
        <v>5.5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t="s">
        <v>26</v>
      </c>
      <c r="R36">
        <v>4.5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>
        <v>5.5</v>
      </c>
      <c r="Z36">
        <v>5.5</v>
      </c>
      <c r="AA36" t="s">
        <v>26</v>
      </c>
      <c r="AB36">
        <v>5.5</v>
      </c>
      <c r="AC36">
        <v>5.5</v>
      </c>
      <c r="AD36">
        <v>4</v>
      </c>
      <c r="AH36">
        <v>4</v>
      </c>
      <c r="BE36">
        <v>5</v>
      </c>
      <c r="BF36">
        <v>4.5</v>
      </c>
      <c r="BP36">
        <f t="shared" si="6"/>
        <v>10</v>
      </c>
      <c r="BQ36" s="18">
        <f t="shared" si="7"/>
        <v>4.95</v>
      </c>
      <c r="BR36">
        <f t="shared" si="8"/>
        <v>0.64334196885395889</v>
      </c>
      <c r="BS36">
        <v>0</v>
      </c>
      <c r="BU36" t="e">
        <f t="shared" si="9"/>
        <v>#DIV/0!</v>
      </c>
    </row>
    <row r="37" spans="1:73" x14ac:dyDescent="0.35">
      <c r="A37" t="s">
        <v>45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>
        <v>7.5</v>
      </c>
      <c r="H37">
        <v>7.5</v>
      </c>
      <c r="I37" t="s">
        <v>26</v>
      </c>
      <c r="J37">
        <v>8.5</v>
      </c>
      <c r="K37">
        <v>8.5</v>
      </c>
      <c r="L37">
        <v>7.5</v>
      </c>
      <c r="M37">
        <v>7.5</v>
      </c>
      <c r="N37">
        <v>7.5</v>
      </c>
      <c r="O37">
        <v>9</v>
      </c>
      <c r="P37">
        <v>8.5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P37">
        <f t="shared" si="6"/>
        <v>9</v>
      </c>
      <c r="BQ37" s="18">
        <f t="shared" si="7"/>
        <v>8</v>
      </c>
      <c r="BR37">
        <f t="shared" si="8"/>
        <v>0.61237243569579447</v>
      </c>
      <c r="BS37">
        <v>0</v>
      </c>
      <c r="BU37" t="e">
        <f t="shared" si="9"/>
        <v>#DIV/0!</v>
      </c>
    </row>
    <row r="38" spans="1:73" x14ac:dyDescent="0.35">
      <c r="A38" t="s">
        <v>340</v>
      </c>
      <c r="AJ38">
        <v>5</v>
      </c>
      <c r="AN38">
        <v>5.5</v>
      </c>
      <c r="AO38">
        <v>4.5</v>
      </c>
      <c r="AP38">
        <v>5</v>
      </c>
      <c r="AQ38">
        <v>5.5</v>
      </c>
      <c r="AR38">
        <v>5</v>
      </c>
      <c r="AS38">
        <v>5</v>
      </c>
      <c r="BP38">
        <f t="shared" si="6"/>
        <v>7</v>
      </c>
      <c r="BQ38" s="18">
        <f t="shared" si="7"/>
        <v>5.0714285714285712</v>
      </c>
      <c r="BR38">
        <f t="shared" si="8"/>
        <v>0.34503277967117707</v>
      </c>
      <c r="BS38">
        <v>0</v>
      </c>
      <c r="BU38">
        <f t="shared" si="9"/>
        <v>5</v>
      </c>
    </row>
    <row r="39" spans="1:73" x14ac:dyDescent="0.35">
      <c r="A39" t="s">
        <v>24</v>
      </c>
      <c r="B39" t="s">
        <v>26</v>
      </c>
      <c r="C39" t="s">
        <v>26</v>
      </c>
      <c r="D39" t="s">
        <v>26</v>
      </c>
      <c r="E39">
        <v>7.5</v>
      </c>
      <c r="F39" t="s">
        <v>26</v>
      </c>
      <c r="G39" t="s">
        <v>26</v>
      </c>
      <c r="H39" t="s">
        <v>26</v>
      </c>
      <c r="I39" t="s">
        <v>26</v>
      </c>
      <c r="J39">
        <v>8.5</v>
      </c>
      <c r="K39" t="s">
        <v>26</v>
      </c>
      <c r="L39">
        <v>7.5</v>
      </c>
      <c r="M39" t="s">
        <v>26</v>
      </c>
      <c r="N39">
        <v>7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BP39">
        <f t="shared" si="6"/>
        <v>4</v>
      </c>
      <c r="BQ39" s="18">
        <f t="shared" si="7"/>
        <v>7.625</v>
      </c>
      <c r="BR39">
        <f t="shared" si="8"/>
        <v>0.62915286960589578</v>
      </c>
      <c r="BS39">
        <v>0</v>
      </c>
      <c r="BU39" t="e">
        <f t="shared" si="9"/>
        <v>#DIV/0!</v>
      </c>
    </row>
    <row r="40" spans="1:73" x14ac:dyDescent="0.35">
      <c r="A40" t="s">
        <v>61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>
        <v>7</v>
      </c>
      <c r="S40">
        <v>5.5</v>
      </c>
      <c r="T40">
        <v>5.5</v>
      </c>
      <c r="U40" t="s">
        <v>26</v>
      </c>
      <c r="V40" t="s">
        <v>26</v>
      </c>
      <c r="W40">
        <v>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BP40">
        <f t="shared" si="6"/>
        <v>4</v>
      </c>
      <c r="BQ40" s="18">
        <f t="shared" si="7"/>
        <v>6</v>
      </c>
      <c r="BR40">
        <f t="shared" si="8"/>
        <v>0.70710678118654757</v>
      </c>
      <c r="BS40">
        <v>0</v>
      </c>
      <c r="BU40" t="e">
        <f t="shared" si="9"/>
        <v>#DIV/0!</v>
      </c>
    </row>
    <row r="41" spans="1:73" x14ac:dyDescent="0.35">
      <c r="A41" t="s">
        <v>54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>
        <v>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>
        <v>7</v>
      </c>
      <c r="W41">
        <v>7.5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AO41">
        <v>5.5</v>
      </c>
      <c r="BP41">
        <f t="shared" si="6"/>
        <v>4</v>
      </c>
      <c r="BQ41" s="18">
        <f t="shared" si="7"/>
        <v>6.5</v>
      </c>
      <c r="BR41">
        <f t="shared" si="8"/>
        <v>0.9128709291752769</v>
      </c>
      <c r="BS41">
        <v>0</v>
      </c>
      <c r="BU41" t="e">
        <f t="shared" si="9"/>
        <v>#DIV/0!</v>
      </c>
    </row>
    <row r="42" spans="1:73" x14ac:dyDescent="0.35">
      <c r="A42" t="s">
        <v>21</v>
      </c>
      <c r="B42" t="s">
        <v>26</v>
      </c>
      <c r="C42" t="s">
        <v>26</v>
      </c>
      <c r="D42">
        <v>3</v>
      </c>
      <c r="E42" t="s">
        <v>26</v>
      </c>
      <c r="F42" t="s">
        <v>26</v>
      </c>
      <c r="G42">
        <v>1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E42">
        <v>1.5</v>
      </c>
      <c r="AU42">
        <v>4</v>
      </c>
      <c r="BP42">
        <f t="shared" si="6"/>
        <v>4</v>
      </c>
      <c r="BQ42" s="18">
        <f t="shared" si="7"/>
        <v>2.375</v>
      </c>
      <c r="BR42">
        <f t="shared" si="8"/>
        <v>1.3768926368215255</v>
      </c>
      <c r="BS42">
        <v>0</v>
      </c>
      <c r="BU42" t="e">
        <f t="shared" si="9"/>
        <v>#DIV/0!</v>
      </c>
    </row>
    <row r="43" spans="1:73" x14ac:dyDescent="0.35">
      <c r="A43" t="s">
        <v>344</v>
      </c>
      <c r="AJ43">
        <v>4.5</v>
      </c>
      <c r="AQ43">
        <v>3.5</v>
      </c>
      <c r="AR43">
        <v>3.5</v>
      </c>
      <c r="AY43">
        <v>5.5</v>
      </c>
      <c r="BP43">
        <f t="shared" si="6"/>
        <v>4</v>
      </c>
      <c r="BQ43" s="18">
        <f t="shared" si="7"/>
        <v>4.25</v>
      </c>
      <c r="BR43">
        <f t="shared" si="8"/>
        <v>0.9574271077563381</v>
      </c>
      <c r="BS43">
        <v>0</v>
      </c>
      <c r="BU43">
        <f t="shared" si="9"/>
        <v>4.5</v>
      </c>
    </row>
    <row r="44" spans="1:73" x14ac:dyDescent="0.35">
      <c r="A44" t="s">
        <v>18</v>
      </c>
      <c r="B44" t="s">
        <v>26</v>
      </c>
      <c r="C44">
        <v>4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>
        <v>6</v>
      </c>
      <c r="R44">
        <v>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BP44">
        <f t="shared" si="6"/>
        <v>3</v>
      </c>
      <c r="BQ44" s="18">
        <f t="shared" si="7"/>
        <v>5.333333333333333</v>
      </c>
      <c r="BR44">
        <f t="shared" si="8"/>
        <v>1.1547005383792526</v>
      </c>
      <c r="BS44">
        <v>0</v>
      </c>
      <c r="BU44" t="e">
        <f t="shared" si="9"/>
        <v>#DIV/0!</v>
      </c>
    </row>
    <row r="45" spans="1:73" x14ac:dyDescent="0.35">
      <c r="A45" t="s">
        <v>60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>
        <v>4.5</v>
      </c>
      <c r="S45" t="s">
        <v>26</v>
      </c>
      <c r="T45">
        <v>4</v>
      </c>
      <c r="U45">
        <v>4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BP45">
        <f t="shared" si="6"/>
        <v>3</v>
      </c>
      <c r="BQ45" s="18">
        <f t="shared" si="7"/>
        <v>4.166666666666667</v>
      </c>
      <c r="BR45">
        <f t="shared" si="8"/>
        <v>0.28867513459481287</v>
      </c>
      <c r="BS45">
        <v>0</v>
      </c>
      <c r="BU45" t="e">
        <f t="shared" si="9"/>
        <v>#DIV/0!</v>
      </c>
    </row>
    <row r="46" spans="1:73" x14ac:dyDescent="0.35">
      <c r="A46" t="s">
        <v>85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7</v>
      </c>
      <c r="AE46">
        <v>7</v>
      </c>
      <c r="AF46">
        <v>9</v>
      </c>
      <c r="BP46">
        <f t="shared" si="6"/>
        <v>3</v>
      </c>
      <c r="BQ46" s="18">
        <f t="shared" si="7"/>
        <v>7.666666666666667</v>
      </c>
      <c r="BR46">
        <f t="shared" si="8"/>
        <v>1.1547005383792495</v>
      </c>
      <c r="BS46">
        <v>0</v>
      </c>
      <c r="BU46" t="e">
        <f t="shared" si="9"/>
        <v>#DIV/0!</v>
      </c>
    </row>
    <row r="47" spans="1:73" x14ac:dyDescent="0.35">
      <c r="A47" t="s">
        <v>49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>
        <v>5.5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5.5</v>
      </c>
      <c r="AA47" t="s">
        <v>26</v>
      </c>
      <c r="AB47" t="s">
        <v>26</v>
      </c>
      <c r="AC47" t="s">
        <v>26</v>
      </c>
      <c r="AD47" t="s">
        <v>26</v>
      </c>
      <c r="AG47">
        <v>2.5</v>
      </c>
      <c r="BP47">
        <f t="shared" si="6"/>
        <v>3</v>
      </c>
      <c r="BQ47" s="18">
        <f t="shared" si="7"/>
        <v>4.5</v>
      </c>
      <c r="BR47">
        <f t="shared" si="8"/>
        <v>1.7320508075688772</v>
      </c>
      <c r="BS47">
        <v>0</v>
      </c>
      <c r="BU47" t="e">
        <f t="shared" si="9"/>
        <v>#DIV/0!</v>
      </c>
    </row>
    <row r="48" spans="1:73" x14ac:dyDescent="0.35">
      <c r="A48" t="s">
        <v>81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>
        <v>7.5</v>
      </c>
      <c r="AS48">
        <v>5</v>
      </c>
      <c r="BP48">
        <f t="shared" si="6"/>
        <v>3</v>
      </c>
      <c r="BQ48" s="18">
        <f t="shared" si="7"/>
        <v>6.5</v>
      </c>
      <c r="BR48">
        <f t="shared" si="8"/>
        <v>1.3228756555322954</v>
      </c>
      <c r="BS48">
        <v>0</v>
      </c>
      <c r="BU48" t="e">
        <f t="shared" si="9"/>
        <v>#DIV/0!</v>
      </c>
    </row>
    <row r="49" spans="1:73" x14ac:dyDescent="0.35">
      <c r="A49" t="s">
        <v>53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>
        <v>5.5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G49">
        <v>5</v>
      </c>
      <c r="BP49">
        <f t="shared" si="6"/>
        <v>2</v>
      </c>
      <c r="BQ49" s="18">
        <f t="shared" si="7"/>
        <v>5.25</v>
      </c>
      <c r="BR49">
        <f t="shared" si="8"/>
        <v>0.35355339059327379</v>
      </c>
      <c r="BS49">
        <v>0</v>
      </c>
      <c r="BU49" t="e">
        <f t="shared" si="9"/>
        <v>#DIV/0!</v>
      </c>
    </row>
    <row r="50" spans="1:73" x14ac:dyDescent="0.35">
      <c r="A50" t="s">
        <v>339</v>
      </c>
      <c r="AJ50">
        <v>7</v>
      </c>
      <c r="AW50">
        <v>4.5</v>
      </c>
      <c r="BP50">
        <f t="shared" si="6"/>
        <v>2</v>
      </c>
      <c r="BQ50" s="18">
        <f t="shared" si="7"/>
        <v>5.75</v>
      </c>
      <c r="BR50">
        <f t="shared" si="8"/>
        <v>1.7677669529663689</v>
      </c>
      <c r="BS50">
        <v>0</v>
      </c>
      <c r="BU50">
        <f t="shared" si="9"/>
        <v>7</v>
      </c>
    </row>
    <row r="51" spans="1:73" x14ac:dyDescent="0.35">
      <c r="A51" t="s">
        <v>342</v>
      </c>
      <c r="AM51">
        <v>6</v>
      </c>
      <c r="BA51">
        <v>4</v>
      </c>
      <c r="BP51">
        <f t="shared" si="6"/>
        <v>2</v>
      </c>
      <c r="BQ51" s="18">
        <f t="shared" si="7"/>
        <v>5</v>
      </c>
      <c r="BR51">
        <f t="shared" si="8"/>
        <v>1.4142135623730951</v>
      </c>
      <c r="BS51">
        <v>0</v>
      </c>
      <c r="BU51" t="e">
        <f t="shared" si="9"/>
        <v>#DIV/0!</v>
      </c>
    </row>
    <row r="52" spans="1:73" x14ac:dyDescent="0.35">
      <c r="A52" t="s">
        <v>361</v>
      </c>
      <c r="AW52">
        <v>5</v>
      </c>
      <c r="BF52">
        <v>5</v>
      </c>
      <c r="BN52">
        <v>6</v>
      </c>
      <c r="BP52">
        <f t="shared" si="6"/>
        <v>2</v>
      </c>
      <c r="BQ52" s="18">
        <f t="shared" si="7"/>
        <v>5</v>
      </c>
      <c r="BR52">
        <f t="shared" si="8"/>
        <v>0</v>
      </c>
      <c r="BS52">
        <v>0</v>
      </c>
      <c r="BU52" t="e">
        <f t="shared" si="9"/>
        <v>#DIV/0!</v>
      </c>
    </row>
    <row r="53" spans="1:73" x14ac:dyDescent="0.35">
      <c r="A53" t="s">
        <v>369</v>
      </c>
      <c r="BG53">
        <v>5.5</v>
      </c>
      <c r="BH53">
        <v>4.5</v>
      </c>
      <c r="BP53">
        <f t="shared" si="6"/>
        <v>2</v>
      </c>
      <c r="BQ53" s="18">
        <f t="shared" si="7"/>
        <v>5</v>
      </c>
      <c r="BR53">
        <f t="shared" si="8"/>
        <v>0.70710678118654757</v>
      </c>
      <c r="BS53">
        <v>0</v>
      </c>
      <c r="BU53" t="e">
        <f t="shared" si="9"/>
        <v>#DIV/0!</v>
      </c>
    </row>
    <row r="54" spans="1:73" x14ac:dyDescent="0.35">
      <c r="A54" t="s">
        <v>86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 t="s">
        <v>26</v>
      </c>
      <c r="AA54" t="s">
        <v>26</v>
      </c>
      <c r="AB54" t="s">
        <v>26</v>
      </c>
      <c r="AC54" t="s">
        <v>26</v>
      </c>
      <c r="AD54">
        <v>9</v>
      </c>
      <c r="BP54">
        <f t="shared" si="6"/>
        <v>1</v>
      </c>
      <c r="BQ54" s="18">
        <f t="shared" si="7"/>
        <v>9</v>
      </c>
      <c r="BR54" t="str">
        <f t="shared" si="8"/>
        <v/>
      </c>
      <c r="BS54">
        <v>0</v>
      </c>
      <c r="BU54" t="e">
        <f t="shared" si="9"/>
        <v>#DIV/0!</v>
      </c>
    </row>
    <row r="55" spans="1:73" x14ac:dyDescent="0.35">
      <c r="A55" t="s">
        <v>77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>
        <v>7</v>
      </c>
      <c r="AA55" t="s">
        <v>26</v>
      </c>
      <c r="AB55" t="s">
        <v>26</v>
      </c>
      <c r="AC55" t="s">
        <v>26</v>
      </c>
      <c r="AD55" t="s">
        <v>26</v>
      </c>
      <c r="BP55">
        <f t="shared" si="6"/>
        <v>1</v>
      </c>
      <c r="BQ55" s="18">
        <f t="shared" si="7"/>
        <v>7</v>
      </c>
      <c r="BR55" t="str">
        <f t="shared" si="8"/>
        <v/>
      </c>
      <c r="BS55">
        <v>0</v>
      </c>
      <c r="BU55" t="e">
        <f t="shared" si="9"/>
        <v>#DIV/0!</v>
      </c>
    </row>
    <row r="56" spans="1:73" x14ac:dyDescent="0.35">
      <c r="A56" t="s">
        <v>353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>
        <v>7</v>
      </c>
      <c r="AA56" t="s">
        <v>26</v>
      </c>
      <c r="AB56" t="s">
        <v>26</v>
      </c>
      <c r="AC56" t="s">
        <v>26</v>
      </c>
      <c r="AD56" t="s">
        <v>26</v>
      </c>
      <c r="BP56">
        <f t="shared" si="6"/>
        <v>1</v>
      </c>
      <c r="BQ56" s="18">
        <f t="shared" si="7"/>
        <v>7</v>
      </c>
      <c r="BR56" t="str">
        <f t="shared" si="8"/>
        <v/>
      </c>
      <c r="BS56">
        <v>0</v>
      </c>
      <c r="BU56" t="e">
        <f t="shared" si="9"/>
        <v>#DIV/0!</v>
      </c>
    </row>
    <row r="57" spans="1:73" x14ac:dyDescent="0.35">
      <c r="A57" t="s">
        <v>80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>
        <v>7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BP57">
        <f t="shared" si="6"/>
        <v>1</v>
      </c>
      <c r="BQ57" s="18">
        <f t="shared" si="7"/>
        <v>7</v>
      </c>
      <c r="BR57" t="str">
        <f t="shared" si="8"/>
        <v/>
      </c>
      <c r="BS57">
        <v>0</v>
      </c>
      <c r="BU57" t="e">
        <f t="shared" si="9"/>
        <v>#DIV/0!</v>
      </c>
    </row>
    <row r="58" spans="1:73" x14ac:dyDescent="0.35">
      <c r="A58" t="s">
        <v>52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>
        <v>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P58">
        <f t="shared" si="6"/>
        <v>1</v>
      </c>
      <c r="BQ58" s="18">
        <f t="shared" si="7"/>
        <v>6</v>
      </c>
      <c r="BR58" t="str">
        <f t="shared" si="8"/>
        <v/>
      </c>
      <c r="BS58">
        <v>0</v>
      </c>
      <c r="BU58" t="e">
        <f t="shared" si="9"/>
        <v>#DIV/0!</v>
      </c>
    </row>
    <row r="59" spans="1:73" x14ac:dyDescent="0.35">
      <c r="A59" t="s">
        <v>47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>
        <v>4.5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BP59">
        <f t="shared" si="6"/>
        <v>1</v>
      </c>
      <c r="BQ59" s="18">
        <f t="shared" si="7"/>
        <v>4.5</v>
      </c>
      <c r="BR59" t="str">
        <f t="shared" si="8"/>
        <v/>
      </c>
      <c r="BS59">
        <v>0</v>
      </c>
      <c r="BU59" t="e">
        <f t="shared" si="9"/>
        <v>#DIV/0!</v>
      </c>
    </row>
    <row r="60" spans="1:73" x14ac:dyDescent="0.35">
      <c r="A60" t="s">
        <v>78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>
        <v>4.5</v>
      </c>
      <c r="AA60" t="s">
        <v>26</v>
      </c>
      <c r="AB60" t="s">
        <v>26</v>
      </c>
      <c r="AC60" t="s">
        <v>26</v>
      </c>
      <c r="AD60" t="s">
        <v>26</v>
      </c>
      <c r="BP60">
        <f t="shared" si="6"/>
        <v>1</v>
      </c>
      <c r="BQ60" s="18">
        <f t="shared" si="7"/>
        <v>4.5</v>
      </c>
      <c r="BR60" t="str">
        <f t="shared" si="8"/>
        <v/>
      </c>
      <c r="BS60">
        <v>0</v>
      </c>
      <c r="BU60" t="e">
        <f t="shared" si="9"/>
        <v>#DIV/0!</v>
      </c>
    </row>
    <row r="61" spans="1:73" x14ac:dyDescent="0.35">
      <c r="A61" t="s">
        <v>83</v>
      </c>
      <c r="B61" t="s">
        <v>26</v>
      </c>
      <c r="C61" t="s">
        <v>26</v>
      </c>
      <c r="D61" t="s">
        <v>26</v>
      </c>
      <c r="E61" t="s">
        <v>26</v>
      </c>
      <c r="F61" t="s">
        <v>26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  <c r="Z61" t="s">
        <v>26</v>
      </c>
      <c r="AA61" t="s">
        <v>26</v>
      </c>
      <c r="AB61">
        <v>4</v>
      </c>
      <c r="AC61" t="s">
        <v>26</v>
      </c>
      <c r="AD61" t="s">
        <v>26</v>
      </c>
      <c r="BP61">
        <f t="shared" si="6"/>
        <v>1</v>
      </c>
      <c r="BQ61" s="18">
        <f t="shared" si="7"/>
        <v>4</v>
      </c>
      <c r="BR61" t="str">
        <f t="shared" si="8"/>
        <v/>
      </c>
      <c r="BS61">
        <v>0</v>
      </c>
      <c r="BU61" t="e">
        <f t="shared" si="9"/>
        <v>#DIV/0!</v>
      </c>
    </row>
    <row r="62" spans="1:73" x14ac:dyDescent="0.35">
      <c r="A62" t="s">
        <v>345</v>
      </c>
      <c r="AN62">
        <v>3</v>
      </c>
      <c r="BP62">
        <f t="shared" si="6"/>
        <v>1</v>
      </c>
      <c r="BQ62" s="18">
        <f t="shared" si="7"/>
        <v>3</v>
      </c>
      <c r="BR62" t="str">
        <f t="shared" si="8"/>
        <v/>
      </c>
      <c r="BS62">
        <v>0</v>
      </c>
      <c r="BU62" t="e">
        <f t="shared" si="9"/>
        <v>#DIV/0!</v>
      </c>
    </row>
    <row r="63" spans="1:73" x14ac:dyDescent="0.35">
      <c r="A63" t="s">
        <v>347</v>
      </c>
      <c r="AP63">
        <v>5.5</v>
      </c>
      <c r="BP63">
        <f t="shared" si="6"/>
        <v>1</v>
      </c>
      <c r="BQ63" s="18">
        <f t="shared" si="7"/>
        <v>5.5</v>
      </c>
      <c r="BR63" t="str">
        <f t="shared" si="8"/>
        <v/>
      </c>
      <c r="BS63">
        <v>0</v>
      </c>
      <c r="BU63" t="e">
        <f t="shared" si="9"/>
        <v>#DIV/0!</v>
      </c>
    </row>
    <row r="64" spans="1:73" x14ac:dyDescent="0.35">
      <c r="A64" t="s">
        <v>350</v>
      </c>
      <c r="AR64">
        <v>4</v>
      </c>
      <c r="BP64">
        <f t="shared" si="6"/>
        <v>1</v>
      </c>
      <c r="BQ64" s="18">
        <f t="shared" si="7"/>
        <v>4</v>
      </c>
      <c r="BR64" t="str">
        <f t="shared" si="8"/>
        <v/>
      </c>
      <c r="BS64">
        <v>0</v>
      </c>
      <c r="BU64" t="e">
        <f t="shared" si="9"/>
        <v>#DIV/0!</v>
      </c>
    </row>
    <row r="65" spans="1:73" x14ac:dyDescent="0.35">
      <c r="A65" t="s">
        <v>351</v>
      </c>
      <c r="AS65">
        <v>5.5</v>
      </c>
      <c r="BP65">
        <f t="shared" si="6"/>
        <v>1</v>
      </c>
      <c r="BQ65" s="18">
        <f t="shared" si="7"/>
        <v>5.5</v>
      </c>
      <c r="BR65" t="str">
        <f t="shared" si="8"/>
        <v/>
      </c>
      <c r="BS65">
        <v>0</v>
      </c>
      <c r="BU65" t="e">
        <f t="shared" si="9"/>
        <v>#DIV/0!</v>
      </c>
    </row>
    <row r="66" spans="1:73" x14ac:dyDescent="0.35">
      <c r="A66" t="s">
        <v>352</v>
      </c>
      <c r="AS66">
        <v>4.5</v>
      </c>
      <c r="BP66">
        <f t="shared" ref="BP66:BP71" si="10">COUNT(B66:BL66)</f>
        <v>1</v>
      </c>
      <c r="BQ66" s="18">
        <f t="shared" ref="BQ66:BQ71" si="11">AVERAGE(B66:BL66)</f>
        <v>4.5</v>
      </c>
      <c r="BR66" t="str">
        <f t="shared" ref="BR66:BR71" si="12">IF(BP66&gt;1,_xlfn.STDEV.S(B66:BL66),"")</f>
        <v/>
      </c>
      <c r="BS66">
        <v>0</v>
      </c>
      <c r="BU66" t="e">
        <f t="shared" si="9"/>
        <v>#DIV/0!</v>
      </c>
    </row>
    <row r="67" spans="1:73" x14ac:dyDescent="0.35">
      <c r="A67" t="s">
        <v>354</v>
      </c>
      <c r="AU67">
        <v>5</v>
      </c>
      <c r="BP67">
        <f t="shared" si="10"/>
        <v>1</v>
      </c>
      <c r="BQ67" s="18">
        <f t="shared" si="11"/>
        <v>5</v>
      </c>
      <c r="BR67" t="str">
        <f t="shared" si="12"/>
        <v/>
      </c>
      <c r="BS67">
        <v>0</v>
      </c>
      <c r="BU67" t="e">
        <f t="shared" si="9"/>
        <v>#DIV/0!</v>
      </c>
    </row>
    <row r="68" spans="1:73" x14ac:dyDescent="0.35">
      <c r="A68" t="s">
        <v>362</v>
      </c>
      <c r="AW68">
        <v>4.5</v>
      </c>
      <c r="BP68">
        <f t="shared" si="10"/>
        <v>1</v>
      </c>
      <c r="BQ68" s="18">
        <f t="shared" si="11"/>
        <v>4.5</v>
      </c>
      <c r="BR68" t="str">
        <f t="shared" si="12"/>
        <v/>
      </c>
      <c r="BS68">
        <v>0</v>
      </c>
      <c r="BU68" t="e">
        <f t="shared" si="9"/>
        <v>#DIV/0!</v>
      </c>
    </row>
    <row r="69" spans="1:73" x14ac:dyDescent="0.35">
      <c r="A69" t="s">
        <v>365</v>
      </c>
      <c r="AZ69">
        <v>2.5</v>
      </c>
      <c r="BP69">
        <f t="shared" si="10"/>
        <v>1</v>
      </c>
      <c r="BQ69" s="18">
        <f t="shared" si="11"/>
        <v>2.5</v>
      </c>
      <c r="BR69" t="str">
        <f t="shared" si="12"/>
        <v/>
      </c>
      <c r="BS69">
        <v>0</v>
      </c>
      <c r="BU69" t="e">
        <f t="shared" si="9"/>
        <v>#DIV/0!</v>
      </c>
    </row>
    <row r="70" spans="1:73" x14ac:dyDescent="0.35">
      <c r="A70" t="s">
        <v>366</v>
      </c>
      <c r="BB70">
        <v>3</v>
      </c>
      <c r="BP70">
        <f t="shared" si="10"/>
        <v>1</v>
      </c>
      <c r="BQ70" s="18">
        <f t="shared" si="11"/>
        <v>3</v>
      </c>
      <c r="BR70" t="str">
        <f t="shared" si="12"/>
        <v/>
      </c>
      <c r="BS70">
        <v>0</v>
      </c>
      <c r="BU70" t="e">
        <f t="shared" si="9"/>
        <v>#DIV/0!</v>
      </c>
    </row>
    <row r="71" spans="1:73" x14ac:dyDescent="0.35">
      <c r="A71" t="s">
        <v>368</v>
      </c>
      <c r="BF71">
        <v>7.5</v>
      </c>
      <c r="BP71">
        <f t="shared" si="10"/>
        <v>1</v>
      </c>
      <c r="BQ71" s="18">
        <f t="shared" si="11"/>
        <v>7.5</v>
      </c>
      <c r="BR71" t="str">
        <f t="shared" si="12"/>
        <v/>
      </c>
      <c r="BS71">
        <v>0</v>
      </c>
      <c r="BU71" t="e">
        <f t="shared" ref="BU71" si="13">AVERAGE(AI71:AK71)</f>
        <v>#DIV/0!</v>
      </c>
    </row>
    <row r="72" spans="1:73" x14ac:dyDescent="0.35">
      <c r="A72" t="s">
        <v>374</v>
      </c>
      <c r="BN72">
        <v>5.5</v>
      </c>
      <c r="BP72">
        <f t="shared" ref="BP72" si="14">COUNT(B72:BL72)</f>
        <v>0</v>
      </c>
      <c r="BQ72" s="18" t="e">
        <f t="shared" ref="BQ72" si="15">AVERAGE(B72:BL72)</f>
        <v>#DIV/0!</v>
      </c>
      <c r="BR72" t="str">
        <f t="shared" ref="BR72" si="16">IF(BP72&gt;1,_xlfn.STDEV.S(B72:BL72),"")</f>
        <v/>
      </c>
      <c r="BS72">
        <v>0</v>
      </c>
      <c r="BU72" t="e">
        <f t="shared" ref="BU72" si="17">AVERAGE(AI72:AK72)</f>
        <v>#DIV/0!</v>
      </c>
    </row>
  </sheetData>
  <autoFilter ref="A1:BS71" xr:uid="{7217F6E2-94B9-43BA-8347-6F8651201F03}"/>
  <conditionalFormatting sqref="BP2:BP68 BP70:BP7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68 BR70:BR71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:BP68 BP7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68 BQ70:BQ7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68 BQ7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6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O67 AA2:BO3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O67 AA2:BO4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O67 AA2:BO4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7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12" workbookViewId="0">
      <selection activeCell="F31" sqref="F31"/>
    </sheetView>
  </sheetViews>
  <sheetFormatPr defaultRowHeight="14.5" x14ac:dyDescent="0.35"/>
  <cols>
    <col min="5" max="5" width="0" hidden="1" customWidth="1"/>
    <col min="9" max="9" width="8.90625" hidden="1" customWidth="1"/>
  </cols>
  <sheetData>
    <row r="1" spans="1:10" x14ac:dyDescent="0.35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5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5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5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5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5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5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5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5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5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5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5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5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5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5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5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5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5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5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5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5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5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5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5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5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5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5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5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5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5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5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5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5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5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5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5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5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5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5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T76"/>
  <sheetViews>
    <sheetView workbookViewId="0">
      <pane xSplit="1" topLeftCell="F1" activePane="topRight" state="frozen"/>
      <selection activeCell="A31" sqref="A31"/>
      <selection pane="topRight" activeCell="T3" sqref="T3"/>
    </sheetView>
  </sheetViews>
  <sheetFormatPr defaultRowHeight="14.5" x14ac:dyDescent="0.35"/>
  <cols>
    <col min="2" max="2" width="11.90625" bestFit="1" customWidth="1"/>
    <col min="3" max="3" width="15.90625" bestFit="1" customWidth="1"/>
    <col min="4" max="6" width="15.90625" customWidth="1"/>
    <col min="7" max="9" width="15.90625" style="22" customWidth="1"/>
    <col min="10" max="11" width="11.90625" bestFit="1" customWidth="1"/>
    <col min="12" max="12" width="11.90625" style="22" customWidth="1"/>
    <col min="13" max="14" width="11.90625" bestFit="1" customWidth="1"/>
    <col min="15" max="16" width="11.90625" style="22" customWidth="1"/>
    <col min="20" max="20" width="9.54296875" bestFit="1" customWidth="1"/>
  </cols>
  <sheetData>
    <row r="1" spans="1:20" x14ac:dyDescent="0.3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P1" s="22" t="s">
        <v>71</v>
      </c>
      <c r="T1" t="s">
        <v>349</v>
      </c>
    </row>
    <row r="2" spans="1:20" x14ac:dyDescent="0.35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P2" s="19">
        <v>85.84</v>
      </c>
      <c r="T2" s="1">
        <v>45725</v>
      </c>
    </row>
    <row r="3" spans="1:20" x14ac:dyDescent="0.35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  <c r="P3" s="19">
        <v>85.84</v>
      </c>
    </row>
    <row r="4" spans="1:20" x14ac:dyDescent="0.35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  <c r="P4" s="19"/>
    </row>
    <row r="5" spans="1:20" x14ac:dyDescent="0.35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P5" s="19">
        <v>85.84</v>
      </c>
      <c r="S5" t="s">
        <v>370</v>
      </c>
      <c r="T5">
        <v>15</v>
      </c>
    </row>
    <row r="6" spans="1:20" x14ac:dyDescent="0.35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P6" s="19">
        <v>54</v>
      </c>
      <c r="S6" t="s">
        <v>371</v>
      </c>
      <c r="T6">
        <f>27*T5</f>
        <v>405</v>
      </c>
    </row>
    <row r="7" spans="1:20" x14ac:dyDescent="0.35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P7" s="19">
        <v>85.84</v>
      </c>
      <c r="S7" t="s">
        <v>372</v>
      </c>
      <c r="T7">
        <f>1950-T6</f>
        <v>1545</v>
      </c>
    </row>
    <row r="8" spans="1:20" x14ac:dyDescent="0.35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S8" t="s">
        <v>373</v>
      </c>
      <c r="T8">
        <f>T7/18</f>
        <v>85.833333333333329</v>
      </c>
    </row>
    <row r="9" spans="1:20" x14ac:dyDescent="0.35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20" x14ac:dyDescent="0.35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  <c r="P10" s="19">
        <v>85.84</v>
      </c>
    </row>
    <row r="11" spans="1:20" x14ac:dyDescent="0.35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  <c r="P11" s="19">
        <v>85.84</v>
      </c>
    </row>
    <row r="12" spans="1:20" x14ac:dyDescent="0.35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  <c r="P12" s="19">
        <v>85.84</v>
      </c>
    </row>
    <row r="13" spans="1:20" x14ac:dyDescent="0.35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  <c r="P13" s="19">
        <v>85.84</v>
      </c>
    </row>
    <row r="14" spans="1:20" x14ac:dyDescent="0.35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  <c r="P14" s="19">
        <v>85.84</v>
      </c>
    </row>
    <row r="15" spans="1:20" x14ac:dyDescent="0.35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  <c r="P15" s="19">
        <v>85.84</v>
      </c>
    </row>
    <row r="16" spans="1:20" x14ac:dyDescent="0.35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  <c r="P16" s="19">
        <v>85.84</v>
      </c>
    </row>
    <row r="17" spans="1:16" x14ac:dyDescent="0.35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  <c r="P17" s="19">
        <v>85.84</v>
      </c>
    </row>
    <row r="18" spans="1:16" x14ac:dyDescent="0.35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  <c r="P18" s="19">
        <v>85.84</v>
      </c>
    </row>
    <row r="19" spans="1:16" x14ac:dyDescent="0.35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  <c r="P19" s="19">
        <v>85.84</v>
      </c>
    </row>
    <row r="20" spans="1:16" x14ac:dyDescent="0.35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  <c r="P20" s="19">
        <v>85.84</v>
      </c>
    </row>
    <row r="21" spans="1:16" x14ac:dyDescent="0.35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19">
        <v>54</v>
      </c>
      <c r="P21" s="19"/>
    </row>
    <row r="22" spans="1:16" x14ac:dyDescent="0.35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6" x14ac:dyDescent="0.35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  <c r="P23" s="19">
        <v>27</v>
      </c>
    </row>
    <row r="24" spans="1:16" x14ac:dyDescent="0.35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  <c r="P24" s="19">
        <v>85.84</v>
      </c>
    </row>
    <row r="25" spans="1:16" x14ac:dyDescent="0.35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6" x14ac:dyDescent="0.35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  <c r="P26" s="21">
        <v>27</v>
      </c>
    </row>
    <row r="27" spans="1:16" x14ac:dyDescent="0.35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6" x14ac:dyDescent="0.35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  <c r="P28" s="19"/>
    </row>
    <row r="29" spans="1:16" x14ac:dyDescent="0.35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6" x14ac:dyDescent="0.35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  <c r="P30" s="19">
        <v>85.84</v>
      </c>
    </row>
    <row r="31" spans="1:16" x14ac:dyDescent="0.35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6" x14ac:dyDescent="0.35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19">
        <v>27</v>
      </c>
      <c r="P32" s="21">
        <v>54</v>
      </c>
    </row>
    <row r="33" spans="1:17" x14ac:dyDescent="0.35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7" x14ac:dyDescent="0.35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19">
        <v>54</v>
      </c>
      <c r="P34" s="21">
        <v>27</v>
      </c>
    </row>
    <row r="35" spans="1:17" x14ac:dyDescent="0.35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7" x14ac:dyDescent="0.35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7" x14ac:dyDescent="0.35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  <c r="P37" s="19">
        <v>85.84</v>
      </c>
    </row>
    <row r="38" spans="1:17" x14ac:dyDescent="0.35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7" x14ac:dyDescent="0.35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7" x14ac:dyDescent="0.35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7" x14ac:dyDescent="0.35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7" x14ac:dyDescent="0.35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  <c r="P42" s="19"/>
    </row>
    <row r="43" spans="1:17" x14ac:dyDescent="0.35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  <c r="P43" s="19">
        <f>3*27</f>
        <v>81</v>
      </c>
    </row>
    <row r="44" spans="1:17" x14ac:dyDescent="0.35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  <c r="P44" s="19">
        <v>54</v>
      </c>
      <c r="Q44" s="19">
        <v>2</v>
      </c>
    </row>
    <row r="45" spans="1:17" x14ac:dyDescent="0.35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7" x14ac:dyDescent="0.35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7" x14ac:dyDescent="0.35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7" x14ac:dyDescent="0.35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7" x14ac:dyDescent="0.35">
      <c r="A49" t="s">
        <v>80</v>
      </c>
      <c r="G49" s="19">
        <v>25</v>
      </c>
      <c r="H49" s="19"/>
      <c r="I49" s="19"/>
    </row>
    <row r="50" spans="1:17" x14ac:dyDescent="0.35">
      <c r="A50" t="s">
        <v>83</v>
      </c>
      <c r="G50" s="19"/>
      <c r="H50" s="19">
        <v>25</v>
      </c>
      <c r="I50" s="19"/>
    </row>
    <row r="51" spans="1:17" x14ac:dyDescent="0.35">
      <c r="A51" t="s">
        <v>86</v>
      </c>
      <c r="G51" s="19"/>
      <c r="H51" s="19">
        <v>25</v>
      </c>
      <c r="I51" s="19"/>
    </row>
    <row r="52" spans="1:17" x14ac:dyDescent="0.35">
      <c r="A52" t="s">
        <v>85</v>
      </c>
      <c r="G52" s="19"/>
      <c r="H52" s="19">
        <v>25</v>
      </c>
      <c r="I52" s="19">
        <v>50</v>
      </c>
    </row>
    <row r="53" spans="1:17" x14ac:dyDescent="0.35">
      <c r="A53" t="s">
        <v>81</v>
      </c>
      <c r="G53" s="19"/>
      <c r="H53" s="19">
        <v>25</v>
      </c>
      <c r="I53" s="19"/>
    </row>
    <row r="54" spans="1:17" x14ac:dyDescent="0.35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  <c r="P54" s="19">
        <v>54</v>
      </c>
      <c r="Q54" s="19">
        <v>2</v>
      </c>
    </row>
    <row r="55" spans="1:17" x14ac:dyDescent="0.35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7" x14ac:dyDescent="0.35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7" x14ac:dyDescent="0.35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7" x14ac:dyDescent="0.35">
      <c r="A58" t="s">
        <v>342</v>
      </c>
      <c r="G58"/>
      <c r="H58"/>
      <c r="I58"/>
      <c r="K58" s="19">
        <v>25</v>
      </c>
      <c r="L58" s="19"/>
      <c r="N58" s="19">
        <v>27</v>
      </c>
      <c r="O58" s="19"/>
      <c r="P58" s="19"/>
    </row>
    <row r="59" spans="1:17" x14ac:dyDescent="0.35">
      <c r="A59" t="s">
        <v>345</v>
      </c>
      <c r="G59"/>
      <c r="H59"/>
      <c r="I59"/>
      <c r="K59" s="19">
        <v>25</v>
      </c>
      <c r="L59" s="19"/>
    </row>
    <row r="60" spans="1:17" x14ac:dyDescent="0.35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  <c r="P60" s="19"/>
    </row>
    <row r="61" spans="1:17" x14ac:dyDescent="0.35">
      <c r="A61" t="s">
        <v>347</v>
      </c>
      <c r="G61"/>
      <c r="H61"/>
      <c r="I61"/>
      <c r="K61" s="19">
        <v>25</v>
      </c>
      <c r="L61" s="19"/>
    </row>
    <row r="62" spans="1:17" x14ac:dyDescent="0.35">
      <c r="A62" t="s">
        <v>354</v>
      </c>
      <c r="G62"/>
      <c r="H62"/>
      <c r="I62"/>
      <c r="K62" s="19"/>
      <c r="L62" s="19">
        <v>25</v>
      </c>
    </row>
    <row r="63" spans="1:17" x14ac:dyDescent="0.35">
      <c r="A63" t="s">
        <v>356</v>
      </c>
      <c r="L63" s="19">
        <v>25</v>
      </c>
    </row>
    <row r="64" spans="1:17" x14ac:dyDescent="0.35">
      <c r="A64" t="s">
        <v>352</v>
      </c>
      <c r="L64" s="19">
        <v>25</v>
      </c>
    </row>
    <row r="65" spans="1:16" x14ac:dyDescent="0.35">
      <c r="A65" t="s">
        <v>350</v>
      </c>
      <c r="L65" s="19">
        <v>25</v>
      </c>
    </row>
    <row r="66" spans="1:16" x14ac:dyDescent="0.35">
      <c r="A66" t="s">
        <v>363</v>
      </c>
      <c r="L66" s="19"/>
      <c r="M66" s="19">
        <v>25</v>
      </c>
    </row>
    <row r="67" spans="1:16" x14ac:dyDescent="0.35">
      <c r="A67" t="s">
        <v>361</v>
      </c>
      <c r="L67" s="19"/>
      <c r="M67" s="19">
        <v>25</v>
      </c>
      <c r="O67" s="19">
        <v>27</v>
      </c>
      <c r="P67" s="19"/>
    </row>
    <row r="68" spans="1:16" x14ac:dyDescent="0.35">
      <c r="A68" t="s">
        <v>364</v>
      </c>
      <c r="L68" s="19"/>
      <c r="M68" s="19"/>
      <c r="N68" s="19">
        <v>27</v>
      </c>
      <c r="O68" s="19"/>
      <c r="P68" s="19">
        <v>27</v>
      </c>
    </row>
    <row r="69" spans="1:16" x14ac:dyDescent="0.35">
      <c r="A69" t="s">
        <v>365</v>
      </c>
      <c r="L69" s="19"/>
      <c r="M69" s="19"/>
      <c r="N69" s="19">
        <v>27</v>
      </c>
      <c r="O69" s="19"/>
      <c r="P69" s="19"/>
    </row>
    <row r="70" spans="1:16" x14ac:dyDescent="0.35">
      <c r="A70" t="s">
        <v>366</v>
      </c>
      <c r="L70" s="19"/>
      <c r="M70" s="19"/>
      <c r="N70" s="19">
        <v>27</v>
      </c>
      <c r="O70" s="19"/>
      <c r="P70" s="19"/>
    </row>
    <row r="71" spans="1:16" x14ac:dyDescent="0.35">
      <c r="A71" t="s">
        <v>368</v>
      </c>
      <c r="O71" s="19">
        <v>27</v>
      </c>
      <c r="P71" s="19"/>
    </row>
    <row r="72" spans="1:16" x14ac:dyDescent="0.35">
      <c r="A72" t="s">
        <v>369</v>
      </c>
      <c r="O72" s="19">
        <v>54</v>
      </c>
      <c r="P72" s="19"/>
    </row>
    <row r="74" spans="1:16" x14ac:dyDescent="0.35">
      <c r="A74" t="s">
        <v>74</v>
      </c>
      <c r="B74" s="20">
        <f>SUM(B3:B28)</f>
        <v>1716.6666666666665</v>
      </c>
      <c r="C74" s="20">
        <f>SUM(C3:C35)</f>
        <v>1729.2800000000002</v>
      </c>
      <c r="D74" s="20">
        <f>SUM(D3:D38)</f>
        <v>1754.2800000000002</v>
      </c>
      <c r="E74" s="20">
        <f>SUM(E3:E41)</f>
        <v>1697.26</v>
      </c>
      <c r="F74" s="20">
        <f>SUM(F3:F44)</f>
        <v>1772.26</v>
      </c>
      <c r="G74" s="20">
        <f>SUM(G3:G49)</f>
        <v>1722.2599999999998</v>
      </c>
      <c r="H74" s="20">
        <f>SUM(H3:H54)</f>
        <v>1715.41</v>
      </c>
      <c r="I74" s="20">
        <f>SUM(I3:I54)</f>
        <v>1722.2599999999998</v>
      </c>
      <c r="J74" s="20">
        <f>SUM(J3:J57)</f>
        <v>1714.0399999999995</v>
      </c>
      <c r="K74" s="20">
        <f>SUM(K3:K60)</f>
        <v>1716.6733333333332</v>
      </c>
      <c r="L74" s="20">
        <f>SUM(L3:L60)</f>
        <v>1620.8900000000003</v>
      </c>
      <c r="M74" s="20">
        <f>SUM(M3:M70)</f>
        <v>1723.6300000000003</v>
      </c>
      <c r="N74" s="20">
        <f>SUM(N3:N70)</f>
        <v>1861.2799999999997</v>
      </c>
      <c r="O74" s="20">
        <f>SUM(O3:O72)</f>
        <v>1865.7799999999997</v>
      </c>
      <c r="P74" s="20">
        <f>SUM(P3:P72)</f>
        <v>1864.2799999999997</v>
      </c>
    </row>
    <row r="75" spans="1:16" x14ac:dyDescent="0.35">
      <c r="A75" t="s">
        <v>75</v>
      </c>
      <c r="B75" s="20">
        <f>25*12+83.34*17</f>
        <v>1716.78</v>
      </c>
      <c r="C75" s="20">
        <f>22*25+70.84*17</f>
        <v>1754.28</v>
      </c>
      <c r="D75" s="20">
        <f>20*25+70.84*17</f>
        <v>1704.28</v>
      </c>
      <c r="E75" s="20">
        <f>15*25+77.78*17</f>
        <v>1697.26</v>
      </c>
      <c r="F75" s="20">
        <f>18*25+77.78*17</f>
        <v>1772.26</v>
      </c>
      <c r="G75" s="23">
        <f>17*77.78+25*16</f>
        <v>1722.26</v>
      </c>
      <c r="H75" s="23">
        <f>11*25+84.73*17</f>
        <v>1715.41</v>
      </c>
      <c r="I75" s="23">
        <f>17*25+77.78*17</f>
        <v>1747.26</v>
      </c>
      <c r="J75" s="23">
        <f>10*25+86.12*17</f>
        <v>1714.04</v>
      </c>
      <c r="K75" s="23">
        <f>13*25+83.33*17</f>
        <v>1741.61</v>
      </c>
      <c r="L75" s="23">
        <f>15*25+79.17*17</f>
        <v>1720.89</v>
      </c>
      <c r="M75" s="23">
        <f>17*25+76.39*17</f>
        <v>1723.63</v>
      </c>
      <c r="N75" s="23">
        <f>13*27+88.84*17</f>
        <v>1861.28</v>
      </c>
      <c r="O75" s="23">
        <f>16*27+84.34*17</f>
        <v>1865.78</v>
      </c>
      <c r="P75" s="23">
        <f>11*27+85.84*17</f>
        <v>1756.28</v>
      </c>
    </row>
    <row r="76" spans="1:16" x14ac:dyDescent="0.35">
      <c r="B76" s="24">
        <f t="shared" ref="B76:G76" si="1">B75/B74</f>
        <v>1.0000660194174757</v>
      </c>
      <c r="C76" s="24">
        <f t="shared" si="1"/>
        <v>1.0144568837897852</v>
      </c>
      <c r="D76" s="24">
        <f t="shared" si="1"/>
        <v>0.97149827849602099</v>
      </c>
      <c r="E76" s="24">
        <f t="shared" si="1"/>
        <v>1</v>
      </c>
      <c r="F76" s="24">
        <f t="shared" si="1"/>
        <v>1</v>
      </c>
      <c r="G76" s="24">
        <f t="shared" si="1"/>
        <v>1.0000000000000002</v>
      </c>
      <c r="H76" s="24">
        <f t="shared" ref="H76:I76" si="2">H75/H74</f>
        <v>1</v>
      </c>
      <c r="I76" s="24">
        <f t="shared" si="2"/>
        <v>1.0145158106209284</v>
      </c>
      <c r="J76" s="24">
        <f t="shared" ref="J76:K76" si="3">J75/J74</f>
        <v>1.0000000000000002</v>
      </c>
      <c r="K76" s="24">
        <f t="shared" si="3"/>
        <v>1.0145261571799722</v>
      </c>
      <c r="L76" s="24">
        <f t="shared" ref="L76:M76" si="4">L75/L74</f>
        <v>1.0616945011691106</v>
      </c>
      <c r="M76" s="24">
        <f t="shared" si="4"/>
        <v>0.99999999999999989</v>
      </c>
      <c r="N76" s="24">
        <f t="shared" ref="N76:O76" si="5">N75/N74</f>
        <v>1.0000000000000002</v>
      </c>
      <c r="O76" s="24">
        <f t="shared" si="5"/>
        <v>1.0000000000000002</v>
      </c>
      <c r="P76" s="24">
        <f t="shared" ref="P76" si="6">P75/P74</f>
        <v>0.94206878795030802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4"/>
  <sheetViews>
    <sheetView topLeftCell="A161" workbookViewId="0">
      <selection activeCell="I192" sqref="I192:J194"/>
    </sheetView>
  </sheetViews>
  <sheetFormatPr defaultRowHeight="14.5" x14ac:dyDescent="0.35"/>
  <cols>
    <col min="1" max="1" width="10.54296875" bestFit="1" customWidth="1"/>
  </cols>
  <sheetData>
    <row r="1" spans="1:16" x14ac:dyDescent="0.35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5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5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5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5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5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5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5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5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5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5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5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5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5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5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5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5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5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5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5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5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5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5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5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5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5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5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5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5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5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5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5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5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5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5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5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5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5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5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5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5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5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5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5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5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5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5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5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5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5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5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5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5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5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5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5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5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5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5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5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5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5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5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5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5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5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5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5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5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5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5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5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5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5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5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5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5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5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5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5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5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5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5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5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5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5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5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5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5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5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5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5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5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5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5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5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5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5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5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5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5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5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5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5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5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5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5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5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5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5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5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5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5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5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5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5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5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5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5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5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5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5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5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5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5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5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5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5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5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5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5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5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5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5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5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5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5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5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5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5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5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5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5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5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5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5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5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5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5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5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5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5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5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5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5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5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5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5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5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5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5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5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5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5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5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5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5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5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5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5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5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5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5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5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5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16</v>
      </c>
      <c r="N175" s="2" t="s">
        <v>4</v>
      </c>
      <c r="O175" s="2" t="s">
        <v>11</v>
      </c>
      <c r="P175" s="3" t="s">
        <v>2</v>
      </c>
    </row>
    <row r="176" spans="1:16" x14ac:dyDescent="0.35">
      <c r="A176" s="14">
        <v>45868</v>
      </c>
      <c r="B176" s="5">
        <v>3</v>
      </c>
      <c r="C176" s="2" t="s">
        <v>1</v>
      </c>
      <c r="D176" s="2" t="s">
        <v>19</v>
      </c>
      <c r="E176" s="2" t="s">
        <v>16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5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5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5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5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5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5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  <row r="183" spans="1:16" x14ac:dyDescent="0.35">
      <c r="A183" s="14">
        <v>45889</v>
      </c>
      <c r="B183" s="3">
        <v>6</v>
      </c>
      <c r="C183" s="8" t="s">
        <v>1</v>
      </c>
      <c r="D183" s="8" t="s">
        <v>16</v>
      </c>
      <c r="E183" s="8" t="s">
        <v>22</v>
      </c>
      <c r="F183" s="8" t="s">
        <v>10</v>
      </c>
      <c r="G183" s="8" t="s">
        <v>25</v>
      </c>
      <c r="H183" s="8" t="s">
        <v>44</v>
      </c>
      <c r="I183" s="9">
        <v>7</v>
      </c>
      <c r="J183" s="10">
        <v>6</v>
      </c>
      <c r="K183" s="10" t="s">
        <v>15</v>
      </c>
      <c r="L183" s="10" t="s">
        <v>6</v>
      </c>
      <c r="M183" s="10" t="s">
        <v>68</v>
      </c>
      <c r="N183" s="10" t="s">
        <v>11</v>
      </c>
      <c r="O183" s="10" t="s">
        <v>9</v>
      </c>
      <c r="P183" s="10" t="s">
        <v>19</v>
      </c>
    </row>
    <row r="184" spans="1:16" x14ac:dyDescent="0.35">
      <c r="A184" s="14">
        <v>45889</v>
      </c>
      <c r="B184" s="3">
        <v>4</v>
      </c>
      <c r="C184" s="10" t="s">
        <v>15</v>
      </c>
      <c r="D184" s="10" t="s">
        <v>6</v>
      </c>
      <c r="E184" s="10" t="s">
        <v>68</v>
      </c>
      <c r="F184" s="10" t="s">
        <v>11</v>
      </c>
      <c r="G184" s="10" t="s">
        <v>9</v>
      </c>
      <c r="H184" s="10" t="s">
        <v>19</v>
      </c>
      <c r="I184" s="11">
        <v>4</v>
      </c>
      <c r="J184" s="2">
        <v>5</v>
      </c>
      <c r="K184" s="2" t="s">
        <v>4</v>
      </c>
      <c r="L184" s="2" t="s">
        <v>46</v>
      </c>
      <c r="M184" s="2" t="s">
        <v>2</v>
      </c>
      <c r="N184" s="2" t="s">
        <v>14</v>
      </c>
      <c r="O184" s="2" t="s">
        <v>367</v>
      </c>
      <c r="P184" s="3" t="s">
        <v>5</v>
      </c>
    </row>
    <row r="185" spans="1:16" x14ac:dyDescent="0.35">
      <c r="A185" s="14">
        <v>45889</v>
      </c>
      <c r="B185" s="5">
        <v>6</v>
      </c>
      <c r="C185" s="2" t="s">
        <v>4</v>
      </c>
      <c r="D185" s="2" t="s">
        <v>46</v>
      </c>
      <c r="E185" s="2" t="s">
        <v>2</v>
      </c>
      <c r="F185" s="2" t="s">
        <v>14</v>
      </c>
      <c r="G185" s="2" t="s">
        <v>367</v>
      </c>
      <c r="H185" s="3" t="s">
        <v>5</v>
      </c>
      <c r="I185" s="5">
        <v>5</v>
      </c>
      <c r="J185" s="8">
        <v>8</v>
      </c>
      <c r="K185" s="8" t="s">
        <v>1</v>
      </c>
      <c r="L185" s="8" t="s">
        <v>16</v>
      </c>
      <c r="M185" s="8" t="s">
        <v>22</v>
      </c>
      <c r="N185" s="8" t="s">
        <v>10</v>
      </c>
      <c r="O185" s="8" t="s">
        <v>25</v>
      </c>
      <c r="P185" s="8" t="s">
        <v>44</v>
      </c>
    </row>
    <row r="186" spans="1:16" x14ac:dyDescent="0.35">
      <c r="A186" s="14">
        <v>45896</v>
      </c>
      <c r="B186" s="3">
        <v>5</v>
      </c>
      <c r="C186" s="8" t="s">
        <v>1</v>
      </c>
      <c r="D186" s="8" t="s">
        <v>16</v>
      </c>
      <c r="E186" s="8" t="s">
        <v>14</v>
      </c>
      <c r="F186" s="8" t="s">
        <v>367</v>
      </c>
      <c r="G186" s="8" t="s">
        <v>63</v>
      </c>
      <c r="H186" s="8" t="s">
        <v>84</v>
      </c>
      <c r="I186" s="9">
        <v>2</v>
      </c>
      <c r="J186" s="10">
        <v>3</v>
      </c>
      <c r="K186" s="10" t="s">
        <v>19</v>
      </c>
      <c r="L186" s="10" t="s">
        <v>15</v>
      </c>
      <c r="M186" s="10" t="s">
        <v>6</v>
      </c>
      <c r="N186" s="10" t="s">
        <v>5</v>
      </c>
      <c r="O186" s="10" t="s">
        <v>46</v>
      </c>
      <c r="P186" s="10" t="s">
        <v>44</v>
      </c>
    </row>
    <row r="187" spans="1:16" x14ac:dyDescent="0.35">
      <c r="A187" s="14">
        <v>45896</v>
      </c>
      <c r="B187" s="3">
        <v>4</v>
      </c>
      <c r="C187" s="10" t="s">
        <v>19</v>
      </c>
      <c r="D187" s="10" t="s">
        <v>15</v>
      </c>
      <c r="E187" s="10" t="s">
        <v>6</v>
      </c>
      <c r="F187" s="10" t="s">
        <v>5</v>
      </c>
      <c r="G187" s="10" t="s">
        <v>46</v>
      </c>
      <c r="H187" s="10" t="s">
        <v>44</v>
      </c>
      <c r="I187" s="11">
        <v>6</v>
      </c>
      <c r="J187" s="2">
        <v>3</v>
      </c>
      <c r="K187" s="2" t="s">
        <v>10</v>
      </c>
      <c r="L187" s="2" t="s">
        <v>9</v>
      </c>
      <c r="M187" s="2" t="s">
        <v>25</v>
      </c>
      <c r="N187" s="2" t="s">
        <v>82</v>
      </c>
      <c r="O187" s="2" t="s">
        <v>4</v>
      </c>
      <c r="P187" s="3" t="s">
        <v>2</v>
      </c>
    </row>
    <row r="188" spans="1:16" x14ac:dyDescent="0.35">
      <c r="A188" s="14">
        <v>45896</v>
      </c>
      <c r="B188" s="5">
        <v>3</v>
      </c>
      <c r="C188" s="2" t="s">
        <v>10</v>
      </c>
      <c r="D188" s="2" t="s">
        <v>9</v>
      </c>
      <c r="E188" s="2" t="s">
        <v>25</v>
      </c>
      <c r="F188" s="2" t="s">
        <v>82</v>
      </c>
      <c r="G188" s="2" t="s">
        <v>4</v>
      </c>
      <c r="H188" s="3" t="s">
        <v>2</v>
      </c>
      <c r="I188" s="5">
        <v>2</v>
      </c>
      <c r="J188" s="8">
        <v>4</v>
      </c>
      <c r="K188" s="8" t="s">
        <v>1</v>
      </c>
      <c r="L188" s="8" t="s">
        <v>16</v>
      </c>
      <c r="M188" s="8" t="s">
        <v>14</v>
      </c>
      <c r="N188" s="8" t="s">
        <v>367</v>
      </c>
      <c r="O188" s="8" t="s">
        <v>63</v>
      </c>
      <c r="P188" s="8" t="s">
        <v>84</v>
      </c>
    </row>
    <row r="189" spans="1:16" x14ac:dyDescent="0.35">
      <c r="A189" s="14">
        <v>45903</v>
      </c>
      <c r="B189" s="3">
        <v>4</v>
      </c>
      <c r="C189" s="8" t="s">
        <v>19</v>
      </c>
      <c r="D189" s="8" t="s">
        <v>10</v>
      </c>
      <c r="E189" s="8" t="s">
        <v>15</v>
      </c>
      <c r="F189" s="8" t="s">
        <v>2</v>
      </c>
      <c r="G189" s="8" t="s">
        <v>16</v>
      </c>
      <c r="H189" s="8" t="s">
        <v>4</v>
      </c>
      <c r="I189" s="9">
        <v>3</v>
      </c>
      <c r="J189" s="10">
        <v>3</v>
      </c>
      <c r="K189" s="10" t="s">
        <v>1</v>
      </c>
      <c r="L189" s="10" t="s">
        <v>14</v>
      </c>
      <c r="M189" s="10" t="s">
        <v>343</v>
      </c>
      <c r="N189" s="10" t="s">
        <v>367</v>
      </c>
      <c r="O189" s="10" t="s">
        <v>55</v>
      </c>
      <c r="P189" s="10" t="s">
        <v>6</v>
      </c>
    </row>
    <row r="190" spans="1:16" x14ac:dyDescent="0.35">
      <c r="A190" s="14">
        <v>45903</v>
      </c>
      <c r="B190" s="3">
        <v>3</v>
      </c>
      <c r="C190" s="10" t="s">
        <v>1</v>
      </c>
      <c r="D190" s="10" t="s">
        <v>14</v>
      </c>
      <c r="E190" s="10" t="s">
        <v>343</v>
      </c>
      <c r="F190" s="10" t="s">
        <v>367</v>
      </c>
      <c r="G190" s="10" t="s">
        <v>55</v>
      </c>
      <c r="H190" s="10" t="s">
        <v>6</v>
      </c>
      <c r="I190" s="11">
        <v>3</v>
      </c>
      <c r="J190" s="2">
        <v>0</v>
      </c>
      <c r="K190" s="2" t="s">
        <v>20</v>
      </c>
      <c r="L190" s="2" t="s">
        <v>9</v>
      </c>
      <c r="M190" s="2" t="s">
        <v>11</v>
      </c>
      <c r="N190" s="2" t="s">
        <v>82</v>
      </c>
      <c r="O190" s="2" t="s">
        <v>25</v>
      </c>
      <c r="P190" s="3" t="s">
        <v>84</v>
      </c>
    </row>
    <row r="191" spans="1:16" x14ac:dyDescent="0.35">
      <c r="A191" s="14">
        <v>45903</v>
      </c>
      <c r="B191" s="5">
        <v>3</v>
      </c>
      <c r="C191" s="2" t="s">
        <v>20</v>
      </c>
      <c r="D191" s="2" t="s">
        <v>9</v>
      </c>
      <c r="E191" s="2" t="s">
        <v>11</v>
      </c>
      <c r="F191" s="2" t="s">
        <v>82</v>
      </c>
      <c r="G191" s="2" t="s">
        <v>25</v>
      </c>
      <c r="H191" s="3" t="s">
        <v>84</v>
      </c>
      <c r="I191" s="5">
        <v>4</v>
      </c>
      <c r="J191" s="8">
        <v>2</v>
      </c>
      <c r="K191" s="8" t="s">
        <v>19</v>
      </c>
      <c r="L191" s="8" t="s">
        <v>10</v>
      </c>
      <c r="M191" s="8" t="s">
        <v>15</v>
      </c>
      <c r="N191" s="8" t="s">
        <v>2</v>
      </c>
      <c r="O191" s="8" t="s">
        <v>16</v>
      </c>
      <c r="P191" s="8" t="s">
        <v>4</v>
      </c>
    </row>
    <row r="192" spans="1:16" x14ac:dyDescent="0.35">
      <c r="A192" s="14">
        <v>45910</v>
      </c>
      <c r="B192" s="3">
        <v>5</v>
      </c>
      <c r="C192" s="8" t="s">
        <v>10</v>
      </c>
      <c r="D192" s="8" t="s">
        <v>374</v>
      </c>
      <c r="E192" s="8" t="s">
        <v>367</v>
      </c>
      <c r="F192" s="8" t="s">
        <v>63</v>
      </c>
      <c r="G192" s="8" t="s">
        <v>20</v>
      </c>
      <c r="H192" s="8" t="s">
        <v>16</v>
      </c>
      <c r="I192" s="9">
        <v>4</v>
      </c>
      <c r="J192" s="10">
        <v>5</v>
      </c>
      <c r="K192" s="10" t="s">
        <v>14</v>
      </c>
      <c r="L192" s="10" t="s">
        <v>11</v>
      </c>
      <c r="M192" s="10" t="s">
        <v>82</v>
      </c>
      <c r="N192" s="10" t="s">
        <v>4</v>
      </c>
      <c r="O192" s="10" t="s">
        <v>6</v>
      </c>
      <c r="P192" s="10" t="s">
        <v>2</v>
      </c>
    </row>
    <row r="193" spans="1:16" x14ac:dyDescent="0.35">
      <c r="A193" s="14">
        <v>45910</v>
      </c>
      <c r="B193" s="3">
        <v>4</v>
      </c>
      <c r="C193" s="10" t="s">
        <v>14</v>
      </c>
      <c r="D193" s="10" t="s">
        <v>11</v>
      </c>
      <c r="E193" s="10" t="s">
        <v>82</v>
      </c>
      <c r="F193" s="10" t="s">
        <v>4</v>
      </c>
      <c r="G193" s="10" t="s">
        <v>6</v>
      </c>
      <c r="H193" s="10" t="s">
        <v>2</v>
      </c>
      <c r="I193" s="11">
        <v>4</v>
      </c>
      <c r="J193" s="2">
        <v>3</v>
      </c>
      <c r="K193" s="2" t="s">
        <v>15</v>
      </c>
      <c r="L193" s="2" t="s">
        <v>48</v>
      </c>
      <c r="M193" s="2" t="s">
        <v>361</v>
      </c>
      <c r="N193" s="2" t="s">
        <v>84</v>
      </c>
      <c r="O193" s="2" t="s">
        <v>55</v>
      </c>
      <c r="P193" s="3" t="s">
        <v>343</v>
      </c>
    </row>
    <row r="194" spans="1:16" x14ac:dyDescent="0.35">
      <c r="A194" s="14">
        <v>45910</v>
      </c>
      <c r="B194" s="5">
        <v>4</v>
      </c>
      <c r="C194" s="2" t="s">
        <v>15</v>
      </c>
      <c r="D194" s="2" t="s">
        <v>48</v>
      </c>
      <c r="E194" s="2" t="s">
        <v>361</v>
      </c>
      <c r="F194" s="2" t="s">
        <v>84</v>
      </c>
      <c r="G194" s="2" t="s">
        <v>55</v>
      </c>
      <c r="H194" s="3" t="s">
        <v>343</v>
      </c>
      <c r="I194" s="5">
        <v>6</v>
      </c>
      <c r="J194" s="8">
        <v>2</v>
      </c>
      <c r="K194" s="8" t="s">
        <v>10</v>
      </c>
      <c r="L194" s="8" t="s">
        <v>374</v>
      </c>
      <c r="M194" s="8" t="s">
        <v>367</v>
      </c>
      <c r="N194" s="8" t="s">
        <v>63</v>
      </c>
      <c r="O194" s="8" t="s">
        <v>20</v>
      </c>
      <c r="P194" s="8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U72"/>
  <sheetViews>
    <sheetView zoomScaleNormal="100" workbookViewId="0">
      <pane xSplit="1" topLeftCell="V1" activePane="topRight" state="frozen"/>
      <selection pane="topRight" activeCell="AU71" sqref="AU2:AU71"/>
    </sheetView>
  </sheetViews>
  <sheetFormatPr defaultRowHeight="14.5" x14ac:dyDescent="0.35"/>
  <cols>
    <col min="2" max="4" width="10.54296875" bestFit="1" customWidth="1"/>
    <col min="5" max="5" width="9.54296875" bestFit="1" customWidth="1"/>
    <col min="6" max="8" width="10.54296875" bestFit="1" customWidth="1"/>
    <col min="9" max="9" width="9.54296875" bestFit="1" customWidth="1"/>
    <col min="10" max="11" width="10.54296875" bestFit="1" customWidth="1"/>
    <col min="13" max="15" width="9.54296875" bestFit="1" customWidth="1"/>
    <col min="17" max="19" width="9.54296875" bestFit="1" customWidth="1"/>
    <col min="21" max="23" width="9.54296875" bestFit="1" customWidth="1"/>
    <col min="26" max="28" width="9.54296875" bestFit="1" customWidth="1"/>
    <col min="30" max="32" width="9.54296875" bestFit="1" customWidth="1"/>
    <col min="34" max="36" width="9.54296875" bestFit="1" customWidth="1"/>
    <col min="39" max="41" width="9.54296875" bestFit="1" customWidth="1"/>
    <col min="43" max="44" width="9.54296875" bestFit="1" customWidth="1"/>
    <col min="45" max="47" width="10.453125" bestFit="1" customWidth="1"/>
  </cols>
  <sheetData>
    <row r="1" spans="1:47" x14ac:dyDescent="0.35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  <c r="AQ1" s="1">
        <v>45882</v>
      </c>
      <c r="AR1" s="1">
        <v>45889</v>
      </c>
      <c r="AS1" s="1">
        <v>45896</v>
      </c>
      <c r="AT1" s="1">
        <v>45903</v>
      </c>
      <c r="AU1" s="1">
        <v>45910</v>
      </c>
    </row>
    <row r="2" spans="1:47" x14ac:dyDescent="0.35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  <c r="AR2">
        <v>1</v>
      </c>
      <c r="AS2">
        <v>1</v>
      </c>
    </row>
    <row r="3" spans="1:47" hidden="1" x14ac:dyDescent="0.35">
      <c r="A3" t="s">
        <v>24</v>
      </c>
    </row>
    <row r="4" spans="1:47" x14ac:dyDescent="0.35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47" hidden="1" x14ac:dyDescent="0.35">
      <c r="A5" t="s">
        <v>365</v>
      </c>
    </row>
    <row r="6" spans="1:47" x14ac:dyDescent="0.35">
      <c r="A6" t="s">
        <v>77</v>
      </c>
      <c r="G6">
        <v>3</v>
      </c>
    </row>
    <row r="7" spans="1:47" x14ac:dyDescent="0.35">
      <c r="A7" t="s">
        <v>364</v>
      </c>
      <c r="AH7">
        <v>3</v>
      </c>
      <c r="AQ7">
        <v>2</v>
      </c>
    </row>
    <row r="8" spans="1:47" x14ac:dyDescent="0.35">
      <c r="A8" t="s">
        <v>7</v>
      </c>
      <c r="K8">
        <v>1</v>
      </c>
    </row>
    <row r="9" spans="1:47" x14ac:dyDescent="0.35">
      <c r="A9" t="s">
        <v>353</v>
      </c>
      <c r="G9">
        <v>1</v>
      </c>
    </row>
    <row r="10" spans="1:47" hidden="1" x14ac:dyDescent="0.35">
      <c r="A10" t="s">
        <v>347</v>
      </c>
    </row>
    <row r="11" spans="1:47" x14ac:dyDescent="0.35">
      <c r="A11" t="s">
        <v>48</v>
      </c>
    </row>
    <row r="12" spans="1:47" x14ac:dyDescent="0.35">
      <c r="A12" t="s">
        <v>362</v>
      </c>
    </row>
    <row r="13" spans="1:47" hidden="1" x14ac:dyDescent="0.35">
      <c r="A13" t="s">
        <v>18</v>
      </c>
    </row>
    <row r="14" spans="1:47" x14ac:dyDescent="0.35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  <c r="AS14">
        <v>1</v>
      </c>
      <c r="AT14">
        <v>1</v>
      </c>
    </row>
    <row r="15" spans="1:47" x14ac:dyDescent="0.35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  <c r="AR15">
        <v>2</v>
      </c>
    </row>
    <row r="16" spans="1:47" x14ac:dyDescent="0.35">
      <c r="A16" t="s">
        <v>54</v>
      </c>
      <c r="C16">
        <v>2</v>
      </c>
      <c r="D16">
        <v>3</v>
      </c>
      <c r="V16">
        <v>2</v>
      </c>
    </row>
    <row r="17" spans="1:47" x14ac:dyDescent="0.35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47" x14ac:dyDescent="0.35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  <c r="AU18">
        <v>4</v>
      </c>
    </row>
    <row r="19" spans="1:47" x14ac:dyDescent="0.35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  <c r="AR19">
        <v>3</v>
      </c>
      <c r="AS19">
        <v>2</v>
      </c>
      <c r="AT19">
        <v>1</v>
      </c>
    </row>
    <row r="20" spans="1:47" x14ac:dyDescent="0.35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  <c r="AJ20">
        <v>3</v>
      </c>
      <c r="AK20">
        <v>3</v>
      </c>
      <c r="AL20">
        <v>5</v>
      </c>
      <c r="AN20">
        <v>1</v>
      </c>
      <c r="AO20">
        <v>6</v>
      </c>
      <c r="AP20">
        <v>4</v>
      </c>
      <c r="AQ20">
        <v>3</v>
      </c>
      <c r="AR20">
        <v>4</v>
      </c>
      <c r="AS20">
        <v>2</v>
      </c>
      <c r="AT20">
        <v>4</v>
      </c>
      <c r="AU20">
        <v>4</v>
      </c>
    </row>
    <row r="21" spans="1:47" x14ac:dyDescent="0.35">
      <c r="A21" t="s">
        <v>342</v>
      </c>
      <c r="T21">
        <v>4</v>
      </c>
      <c r="AH21">
        <v>1</v>
      </c>
      <c r="AK21">
        <v>1</v>
      </c>
    </row>
    <row r="22" spans="1:47" hidden="1" x14ac:dyDescent="0.35">
      <c r="A22" t="s">
        <v>52</v>
      </c>
    </row>
    <row r="23" spans="1:47" x14ac:dyDescent="0.35">
      <c r="A23" t="s">
        <v>78</v>
      </c>
    </row>
    <row r="24" spans="1:47" x14ac:dyDescent="0.35">
      <c r="A24" t="s">
        <v>12</v>
      </c>
      <c r="N24">
        <v>2</v>
      </c>
      <c r="U24">
        <v>1</v>
      </c>
      <c r="AI24">
        <v>1</v>
      </c>
    </row>
    <row r="25" spans="1:47" x14ac:dyDescent="0.35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  <c r="AI25">
        <v>1</v>
      </c>
      <c r="AJ25">
        <v>2</v>
      </c>
      <c r="AO25">
        <v>2</v>
      </c>
      <c r="AP25">
        <v>2</v>
      </c>
      <c r="AQ25">
        <v>4</v>
      </c>
      <c r="AR25">
        <v>2</v>
      </c>
      <c r="AT25">
        <v>1</v>
      </c>
      <c r="AU25">
        <v>2</v>
      </c>
    </row>
    <row r="26" spans="1:47" x14ac:dyDescent="0.35">
      <c r="A26" t="s">
        <v>361</v>
      </c>
      <c r="AD26">
        <v>2</v>
      </c>
      <c r="AM26">
        <v>1</v>
      </c>
      <c r="AU26">
        <v>1</v>
      </c>
    </row>
    <row r="27" spans="1:47" x14ac:dyDescent="0.35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  <c r="AJ27">
        <v>1</v>
      </c>
      <c r="AN27">
        <v>2</v>
      </c>
      <c r="AO27">
        <v>1</v>
      </c>
      <c r="AP27">
        <v>2</v>
      </c>
      <c r="AQ27">
        <v>1</v>
      </c>
      <c r="AS27">
        <v>2</v>
      </c>
    </row>
    <row r="28" spans="1:47" hidden="1" x14ac:dyDescent="0.35">
      <c r="A28" t="s">
        <v>351</v>
      </c>
      <c r="Z28">
        <v>1</v>
      </c>
    </row>
    <row r="29" spans="1:47" x14ac:dyDescent="0.35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  <c r="AI29">
        <v>1</v>
      </c>
      <c r="AL29">
        <v>1</v>
      </c>
      <c r="AN29">
        <v>1</v>
      </c>
      <c r="AR29">
        <v>2</v>
      </c>
      <c r="AS29">
        <v>3</v>
      </c>
      <c r="AT29">
        <v>1</v>
      </c>
    </row>
    <row r="30" spans="1:47" x14ac:dyDescent="0.35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  <c r="AJ30">
        <v>4</v>
      </c>
      <c r="AK30">
        <v>2</v>
      </c>
      <c r="AM30">
        <v>1</v>
      </c>
      <c r="AN30">
        <v>1</v>
      </c>
      <c r="AO30">
        <v>1</v>
      </c>
      <c r="AP30">
        <v>1</v>
      </c>
      <c r="AU30">
        <v>1</v>
      </c>
    </row>
    <row r="31" spans="1:47" x14ac:dyDescent="0.35">
      <c r="A31" t="s">
        <v>80</v>
      </c>
      <c r="F31">
        <v>1</v>
      </c>
    </row>
    <row r="32" spans="1:47" hidden="1" x14ac:dyDescent="0.35">
      <c r="A32" t="s">
        <v>61</v>
      </c>
      <c r="D32">
        <v>1</v>
      </c>
    </row>
    <row r="33" spans="1:47" x14ac:dyDescent="0.35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2</v>
      </c>
      <c r="AJ33">
        <v>1</v>
      </c>
      <c r="AM33">
        <v>4</v>
      </c>
      <c r="AN33">
        <v>1</v>
      </c>
      <c r="AP33">
        <v>1</v>
      </c>
      <c r="AR33">
        <v>1</v>
      </c>
      <c r="AS33">
        <v>2</v>
      </c>
      <c r="AT33">
        <v>1</v>
      </c>
    </row>
    <row r="34" spans="1:47" x14ac:dyDescent="0.35">
      <c r="A34" t="s">
        <v>43</v>
      </c>
      <c r="AQ34">
        <v>2</v>
      </c>
    </row>
    <row r="35" spans="1:47" x14ac:dyDescent="0.35">
      <c r="A35" t="s">
        <v>68</v>
      </c>
      <c r="E35">
        <v>1</v>
      </c>
      <c r="I35">
        <v>1</v>
      </c>
      <c r="N35">
        <v>1</v>
      </c>
      <c r="W35">
        <v>2</v>
      </c>
      <c r="AQ35">
        <v>1</v>
      </c>
    </row>
    <row r="36" spans="1:47" hidden="1" x14ac:dyDescent="0.35">
      <c r="A36" t="s">
        <v>53</v>
      </c>
      <c r="N36">
        <v>1</v>
      </c>
    </row>
    <row r="37" spans="1:47" hidden="1" x14ac:dyDescent="0.35">
      <c r="A37" t="s">
        <v>368</v>
      </c>
      <c r="AM37">
        <v>5</v>
      </c>
    </row>
    <row r="38" spans="1:47" x14ac:dyDescent="0.35">
      <c r="A38" t="s">
        <v>345</v>
      </c>
      <c r="U38">
        <v>1</v>
      </c>
    </row>
    <row r="39" spans="1:47" x14ac:dyDescent="0.35">
      <c r="A39" t="s">
        <v>343</v>
      </c>
      <c r="AN39">
        <v>1</v>
      </c>
    </row>
    <row r="40" spans="1:47" x14ac:dyDescent="0.35">
      <c r="A40" t="s">
        <v>344</v>
      </c>
      <c r="X40">
        <v>1</v>
      </c>
      <c r="Y40">
        <v>2</v>
      </c>
      <c r="AF40">
        <v>2</v>
      </c>
    </row>
    <row r="41" spans="1:47" x14ac:dyDescent="0.35">
      <c r="A41" t="s">
        <v>10</v>
      </c>
      <c r="B41">
        <v>2</v>
      </c>
      <c r="C41">
        <v>3</v>
      </c>
      <c r="F41">
        <v>2</v>
      </c>
      <c r="I41">
        <v>2</v>
      </c>
      <c r="J41">
        <v>2</v>
      </c>
      <c r="K41">
        <v>1</v>
      </c>
      <c r="L41">
        <v>1</v>
      </c>
      <c r="M41">
        <v>1</v>
      </c>
      <c r="O41">
        <v>2</v>
      </c>
      <c r="R41">
        <v>3</v>
      </c>
      <c r="S41">
        <v>1</v>
      </c>
      <c r="T41">
        <v>1</v>
      </c>
      <c r="V41">
        <v>1</v>
      </c>
      <c r="W41">
        <v>3</v>
      </c>
      <c r="X41">
        <v>1</v>
      </c>
      <c r="Y41">
        <v>1</v>
      </c>
      <c r="Z41">
        <v>1.5</v>
      </c>
      <c r="AC41">
        <v>1</v>
      </c>
      <c r="AD41">
        <v>2</v>
      </c>
      <c r="AE41">
        <v>1</v>
      </c>
      <c r="AF41">
        <v>2</v>
      </c>
      <c r="AH41">
        <v>2</v>
      </c>
      <c r="AL41">
        <v>3</v>
      </c>
      <c r="AP41">
        <v>2</v>
      </c>
      <c r="AQ41">
        <v>4</v>
      </c>
      <c r="AR41">
        <v>3</v>
      </c>
      <c r="AS41">
        <v>0.5</v>
      </c>
      <c r="AU41">
        <v>2</v>
      </c>
    </row>
    <row r="42" spans="1:47" x14ac:dyDescent="0.35">
      <c r="A42" t="s">
        <v>46</v>
      </c>
      <c r="B42">
        <v>1</v>
      </c>
      <c r="O42">
        <v>3</v>
      </c>
      <c r="P42">
        <v>1</v>
      </c>
      <c r="Q42">
        <v>2</v>
      </c>
      <c r="AM42">
        <v>1</v>
      </c>
      <c r="AN42">
        <v>1</v>
      </c>
      <c r="AP42">
        <v>1</v>
      </c>
      <c r="AS42">
        <v>1</v>
      </c>
    </row>
    <row r="43" spans="1:47" x14ac:dyDescent="0.35">
      <c r="A43" t="s">
        <v>3</v>
      </c>
      <c r="F43">
        <v>3</v>
      </c>
      <c r="L43">
        <v>1</v>
      </c>
      <c r="S43">
        <v>3</v>
      </c>
      <c r="AH43">
        <v>1</v>
      </c>
    </row>
    <row r="44" spans="1:47" hidden="1" x14ac:dyDescent="0.35">
      <c r="A44" t="s">
        <v>350</v>
      </c>
    </row>
    <row r="45" spans="1:47" x14ac:dyDescent="0.35">
      <c r="A45" t="s">
        <v>56</v>
      </c>
      <c r="C45">
        <v>3</v>
      </c>
      <c r="E45">
        <v>2</v>
      </c>
      <c r="F45">
        <v>1</v>
      </c>
      <c r="G45">
        <v>2</v>
      </c>
      <c r="I45">
        <v>1</v>
      </c>
      <c r="J45">
        <v>1</v>
      </c>
      <c r="K45">
        <v>1</v>
      </c>
      <c r="L45">
        <v>1</v>
      </c>
      <c r="M45">
        <v>1</v>
      </c>
      <c r="P45">
        <v>1</v>
      </c>
      <c r="R45">
        <v>1</v>
      </c>
      <c r="S45">
        <v>4</v>
      </c>
      <c r="T45">
        <v>1</v>
      </c>
      <c r="V45">
        <v>1</v>
      </c>
      <c r="W45">
        <v>2</v>
      </c>
      <c r="Z45">
        <v>2</v>
      </c>
      <c r="AA45">
        <v>1</v>
      </c>
      <c r="AB45">
        <v>4</v>
      </c>
      <c r="AC45">
        <v>1</v>
      </c>
      <c r="AD45">
        <v>1</v>
      </c>
    </row>
    <row r="46" spans="1:47" x14ac:dyDescent="0.35">
      <c r="A46" t="s">
        <v>369</v>
      </c>
      <c r="AN46">
        <v>3</v>
      </c>
    </row>
    <row r="47" spans="1:47" x14ac:dyDescent="0.35">
      <c r="A47" t="s">
        <v>60</v>
      </c>
      <c r="B47">
        <v>2</v>
      </c>
    </row>
    <row r="48" spans="1:47" x14ac:dyDescent="0.35">
      <c r="A48" t="s">
        <v>340</v>
      </c>
      <c r="Q48">
        <v>1</v>
      </c>
      <c r="U48">
        <v>1</v>
      </c>
      <c r="W48">
        <v>1</v>
      </c>
      <c r="X48">
        <v>3</v>
      </c>
      <c r="Y48">
        <v>1</v>
      </c>
      <c r="Z48">
        <v>1</v>
      </c>
    </row>
    <row r="49" spans="1:47" x14ac:dyDescent="0.35">
      <c r="A49" t="s">
        <v>339</v>
      </c>
    </row>
    <row r="50" spans="1:47" x14ac:dyDescent="0.35">
      <c r="A50" t="s">
        <v>11</v>
      </c>
    </row>
    <row r="51" spans="1:47" x14ac:dyDescent="0.35">
      <c r="A51" t="s">
        <v>55</v>
      </c>
      <c r="B51">
        <v>2</v>
      </c>
      <c r="C51">
        <v>1</v>
      </c>
      <c r="D51">
        <v>1</v>
      </c>
      <c r="E51">
        <v>1</v>
      </c>
      <c r="F51">
        <v>3</v>
      </c>
      <c r="G51">
        <v>2</v>
      </c>
      <c r="H51">
        <v>3</v>
      </c>
      <c r="J51">
        <v>1</v>
      </c>
      <c r="K51">
        <v>1</v>
      </c>
      <c r="M51">
        <v>3</v>
      </c>
      <c r="N51">
        <v>4</v>
      </c>
      <c r="X51">
        <v>6</v>
      </c>
      <c r="Y51">
        <v>5</v>
      </c>
      <c r="Z51">
        <v>1</v>
      </c>
      <c r="AD51">
        <v>2</v>
      </c>
      <c r="AG51">
        <v>3</v>
      </c>
      <c r="AJ51">
        <v>2</v>
      </c>
      <c r="AM51">
        <v>2</v>
      </c>
      <c r="AO51">
        <v>3</v>
      </c>
      <c r="AQ51">
        <v>2</v>
      </c>
      <c r="AT51">
        <v>1</v>
      </c>
      <c r="AU51">
        <v>4</v>
      </c>
    </row>
    <row r="52" spans="1:47" x14ac:dyDescent="0.35">
      <c r="A52" t="s">
        <v>21</v>
      </c>
    </row>
    <row r="53" spans="1:47" x14ac:dyDescent="0.35">
      <c r="A53" t="s">
        <v>81</v>
      </c>
      <c r="G53">
        <v>3</v>
      </c>
      <c r="K53">
        <v>1</v>
      </c>
    </row>
    <row r="54" spans="1:47" x14ac:dyDescent="0.35">
      <c r="A54" t="s">
        <v>63</v>
      </c>
      <c r="B54">
        <v>2</v>
      </c>
      <c r="D54">
        <v>1</v>
      </c>
      <c r="AF54">
        <v>2</v>
      </c>
      <c r="AQ54">
        <v>3</v>
      </c>
    </row>
    <row r="55" spans="1:47" hidden="1" x14ac:dyDescent="0.35">
      <c r="A55" t="s">
        <v>83</v>
      </c>
    </row>
    <row r="56" spans="1:47" x14ac:dyDescent="0.35">
      <c r="A56" t="s">
        <v>22</v>
      </c>
      <c r="Y56">
        <v>1</v>
      </c>
      <c r="AB56">
        <v>2</v>
      </c>
      <c r="AD56">
        <v>3</v>
      </c>
      <c r="AI56">
        <v>1</v>
      </c>
      <c r="AR56">
        <v>4</v>
      </c>
    </row>
    <row r="57" spans="1:47" x14ac:dyDescent="0.35">
      <c r="A57" t="s">
        <v>374</v>
      </c>
      <c r="AU57">
        <v>1</v>
      </c>
    </row>
    <row r="58" spans="1:47" x14ac:dyDescent="0.35">
      <c r="A58" t="s">
        <v>44</v>
      </c>
      <c r="N58">
        <v>3</v>
      </c>
      <c r="S58">
        <v>2</v>
      </c>
      <c r="AG58">
        <v>2</v>
      </c>
      <c r="AI58">
        <v>1</v>
      </c>
      <c r="AP58">
        <v>2</v>
      </c>
      <c r="AQ58">
        <v>1</v>
      </c>
      <c r="AR58">
        <v>3</v>
      </c>
    </row>
    <row r="59" spans="1:47" x14ac:dyDescent="0.35">
      <c r="A59" t="s">
        <v>8</v>
      </c>
      <c r="B59">
        <v>1</v>
      </c>
      <c r="H59">
        <v>1</v>
      </c>
      <c r="J59">
        <v>2</v>
      </c>
      <c r="Q59">
        <v>2</v>
      </c>
    </row>
    <row r="60" spans="1:47" hidden="1" x14ac:dyDescent="0.35">
      <c r="A60" t="s">
        <v>354</v>
      </c>
    </row>
    <row r="61" spans="1:47" x14ac:dyDescent="0.35">
      <c r="A61" t="s">
        <v>82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2</v>
      </c>
      <c r="I61">
        <v>3</v>
      </c>
      <c r="J61">
        <v>4</v>
      </c>
      <c r="L61">
        <v>4</v>
      </c>
      <c r="M61">
        <v>1</v>
      </c>
      <c r="N61">
        <v>2</v>
      </c>
      <c r="O61">
        <v>1</v>
      </c>
      <c r="P61">
        <v>1</v>
      </c>
      <c r="Q61">
        <v>1</v>
      </c>
      <c r="R61">
        <v>3</v>
      </c>
      <c r="S61">
        <v>3</v>
      </c>
      <c r="U61">
        <v>3</v>
      </c>
      <c r="V61">
        <v>1</v>
      </c>
      <c r="W61">
        <v>3</v>
      </c>
      <c r="AC61">
        <v>1</v>
      </c>
      <c r="AF61">
        <v>1</v>
      </c>
      <c r="AH61">
        <v>2</v>
      </c>
      <c r="AI61">
        <v>3</v>
      </c>
      <c r="AJ61">
        <v>1</v>
      </c>
      <c r="AK61">
        <v>4</v>
      </c>
      <c r="AL61">
        <v>3</v>
      </c>
      <c r="AN61">
        <v>1</v>
      </c>
      <c r="AP61">
        <v>2</v>
      </c>
      <c r="AT61">
        <v>2</v>
      </c>
      <c r="AU61">
        <v>3</v>
      </c>
    </row>
    <row r="62" spans="1:47" x14ac:dyDescent="0.35">
      <c r="A62" t="s">
        <v>49</v>
      </c>
      <c r="G62">
        <v>2</v>
      </c>
    </row>
    <row r="63" spans="1:47" x14ac:dyDescent="0.35">
      <c r="A63" t="s">
        <v>85</v>
      </c>
      <c r="K63">
        <v>4</v>
      </c>
      <c r="L63">
        <v>2</v>
      </c>
      <c r="M63">
        <v>5</v>
      </c>
    </row>
    <row r="64" spans="1:47" x14ac:dyDescent="0.35">
      <c r="A64" t="s">
        <v>5</v>
      </c>
      <c r="B64">
        <v>1</v>
      </c>
      <c r="C64">
        <v>2</v>
      </c>
      <c r="D64">
        <v>2</v>
      </c>
      <c r="E64">
        <v>3</v>
      </c>
      <c r="F64">
        <v>2</v>
      </c>
      <c r="G64">
        <v>3</v>
      </c>
      <c r="H64">
        <v>1</v>
      </c>
      <c r="M64">
        <v>4</v>
      </c>
      <c r="N64">
        <v>6</v>
      </c>
      <c r="P64">
        <v>2</v>
      </c>
      <c r="Q64">
        <v>1</v>
      </c>
      <c r="R64">
        <v>2</v>
      </c>
      <c r="S64">
        <v>3</v>
      </c>
      <c r="V64">
        <v>2</v>
      </c>
      <c r="W64">
        <v>1</v>
      </c>
      <c r="X64">
        <v>1</v>
      </c>
      <c r="Y64">
        <v>4</v>
      </c>
      <c r="Z64">
        <v>5</v>
      </c>
      <c r="AA64">
        <v>1</v>
      </c>
      <c r="AB64">
        <v>3</v>
      </c>
      <c r="AC64">
        <v>4</v>
      </c>
      <c r="AD64">
        <v>3</v>
      </c>
      <c r="AE64">
        <v>3</v>
      </c>
      <c r="AF64">
        <v>2</v>
      </c>
      <c r="AG64">
        <v>5</v>
      </c>
      <c r="AH64">
        <v>7</v>
      </c>
      <c r="AI64">
        <v>3</v>
      </c>
      <c r="AJ64">
        <v>1</v>
      </c>
      <c r="AK64">
        <v>1</v>
      </c>
      <c r="AL64">
        <v>6</v>
      </c>
      <c r="AR64">
        <v>3</v>
      </c>
      <c r="AS64">
        <v>2</v>
      </c>
    </row>
    <row r="65" spans="1:47" x14ac:dyDescent="0.35">
      <c r="A65" t="s">
        <v>45</v>
      </c>
      <c r="K65">
        <v>1</v>
      </c>
    </row>
    <row r="66" spans="1:47" x14ac:dyDescent="0.35">
      <c r="A66" t="s">
        <v>367</v>
      </c>
      <c r="B66">
        <v>1</v>
      </c>
      <c r="D66">
        <v>1</v>
      </c>
      <c r="E66">
        <v>3</v>
      </c>
      <c r="O66">
        <v>2</v>
      </c>
      <c r="P66">
        <v>2</v>
      </c>
      <c r="Q66">
        <v>1</v>
      </c>
      <c r="R66">
        <v>1</v>
      </c>
      <c r="AD66">
        <v>1</v>
      </c>
      <c r="AE66">
        <v>1</v>
      </c>
      <c r="AG66">
        <v>1</v>
      </c>
      <c r="AH66">
        <v>2</v>
      </c>
      <c r="AL66">
        <v>3</v>
      </c>
      <c r="AM66">
        <v>2</v>
      </c>
      <c r="AN66">
        <v>1</v>
      </c>
      <c r="AO66">
        <v>1</v>
      </c>
      <c r="AR66">
        <v>1</v>
      </c>
      <c r="AS66">
        <v>1</v>
      </c>
      <c r="AT66">
        <v>1</v>
      </c>
    </row>
    <row r="67" spans="1:47" hidden="1" x14ac:dyDescent="0.35">
      <c r="A67" t="s">
        <v>352</v>
      </c>
      <c r="Z67">
        <v>1</v>
      </c>
    </row>
    <row r="68" spans="1:47" hidden="1" x14ac:dyDescent="0.35">
      <c r="A68" t="s">
        <v>366</v>
      </c>
    </row>
    <row r="69" spans="1:47" x14ac:dyDescent="0.35">
      <c r="A69" t="s">
        <v>17</v>
      </c>
      <c r="F69">
        <v>2</v>
      </c>
      <c r="J69">
        <v>1</v>
      </c>
      <c r="K69">
        <v>1</v>
      </c>
    </row>
    <row r="70" spans="1:47" hidden="1" x14ac:dyDescent="0.35">
      <c r="A70" t="s">
        <v>86</v>
      </c>
      <c r="K70">
        <v>5</v>
      </c>
    </row>
    <row r="71" spans="1:47" x14ac:dyDescent="0.35">
      <c r="A71" t="s">
        <v>16</v>
      </c>
      <c r="C71">
        <v>4</v>
      </c>
      <c r="D71">
        <v>3</v>
      </c>
      <c r="F71">
        <v>2</v>
      </c>
      <c r="G71">
        <v>5</v>
      </c>
      <c r="H71">
        <v>3</v>
      </c>
      <c r="I71">
        <v>2</v>
      </c>
      <c r="J71">
        <v>5</v>
      </c>
      <c r="K71">
        <v>3</v>
      </c>
      <c r="L71">
        <v>2</v>
      </c>
      <c r="M71">
        <v>3</v>
      </c>
      <c r="O71">
        <v>5</v>
      </c>
      <c r="P71">
        <v>5</v>
      </c>
      <c r="Q71">
        <v>3</v>
      </c>
      <c r="R71">
        <v>2</v>
      </c>
      <c r="S71">
        <v>3</v>
      </c>
      <c r="T71">
        <v>1</v>
      </c>
      <c r="U71">
        <v>1</v>
      </c>
      <c r="V71">
        <v>3</v>
      </c>
      <c r="W71">
        <v>3</v>
      </c>
      <c r="X71">
        <v>5</v>
      </c>
      <c r="Y71">
        <v>4</v>
      </c>
      <c r="Z71">
        <v>1</v>
      </c>
      <c r="AA71">
        <v>3</v>
      </c>
      <c r="AC71">
        <v>1</v>
      </c>
      <c r="AE71">
        <v>4</v>
      </c>
      <c r="AF71">
        <v>2</v>
      </c>
      <c r="AG71">
        <v>3</v>
      </c>
      <c r="AH71">
        <v>2</v>
      </c>
      <c r="AI71">
        <v>2</v>
      </c>
      <c r="AJ71">
        <v>7</v>
      </c>
      <c r="AK71">
        <v>3</v>
      </c>
      <c r="AL71">
        <v>5</v>
      </c>
      <c r="AM71">
        <v>1</v>
      </c>
      <c r="AN71">
        <v>4</v>
      </c>
      <c r="AO71">
        <v>3</v>
      </c>
      <c r="AP71">
        <v>6</v>
      </c>
      <c r="AQ71">
        <v>4</v>
      </c>
      <c r="AR71">
        <v>5</v>
      </c>
      <c r="AS71">
        <v>3</v>
      </c>
      <c r="AT71">
        <v>2</v>
      </c>
      <c r="AU71">
        <v>2</v>
      </c>
    </row>
    <row r="72" spans="1:47" hidden="1" x14ac:dyDescent="0.35">
      <c r="A72" t="s">
        <v>47</v>
      </c>
    </row>
  </sheetData>
  <autoFilter ref="A1:AB72" xr:uid="{130C2564-D265-4C41-A3E0-02A62EDAC91D}">
    <sortState ref="A2:AB72">
      <sortCondition ref="A1:A7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5" x14ac:dyDescent="0.35"/>
  <cols>
    <col min="2" max="2" width="32.36328125" bestFit="1" customWidth="1"/>
  </cols>
  <sheetData>
    <row r="1" spans="1:3" ht="15.5" x14ac:dyDescent="0.35">
      <c r="A1" s="25" t="s">
        <v>87</v>
      </c>
      <c r="B1" s="26" t="s">
        <v>88</v>
      </c>
      <c r="C1" s="27" t="s">
        <v>89</v>
      </c>
    </row>
    <row r="2" spans="1:3" x14ac:dyDescent="0.35">
      <c r="A2" s="28" t="s">
        <v>90</v>
      </c>
      <c r="B2" s="28" t="s">
        <v>91</v>
      </c>
      <c r="C2" s="29">
        <v>50</v>
      </c>
    </row>
    <row r="3" spans="1:3" x14ac:dyDescent="0.35">
      <c r="A3" s="28" t="s">
        <v>90</v>
      </c>
      <c r="B3" s="28" t="s">
        <v>92</v>
      </c>
      <c r="C3" s="29">
        <v>65</v>
      </c>
    </row>
    <row r="4" spans="1:3" x14ac:dyDescent="0.35">
      <c r="A4" s="28" t="s">
        <v>93</v>
      </c>
      <c r="B4" s="28" t="s">
        <v>94</v>
      </c>
      <c r="C4" s="29">
        <v>25.01</v>
      </c>
    </row>
    <row r="5" spans="1:3" x14ac:dyDescent="0.35">
      <c r="A5" s="28" t="s">
        <v>93</v>
      </c>
      <c r="B5" s="28" t="s">
        <v>95</v>
      </c>
      <c r="C5" s="29">
        <v>25</v>
      </c>
    </row>
    <row r="6" spans="1:3" x14ac:dyDescent="0.35">
      <c r="A6" s="28" t="s">
        <v>96</v>
      </c>
      <c r="B6" s="28" t="s">
        <v>97</v>
      </c>
      <c r="C6" s="29">
        <v>25</v>
      </c>
    </row>
    <row r="7" spans="1:3" x14ac:dyDescent="0.35">
      <c r="A7" s="28" t="s">
        <v>98</v>
      </c>
      <c r="B7" s="28" t="s">
        <v>99</v>
      </c>
      <c r="C7" s="29">
        <v>25</v>
      </c>
    </row>
    <row r="8" spans="1:3" x14ac:dyDescent="0.35">
      <c r="A8" s="28" t="s">
        <v>100</v>
      </c>
      <c r="B8" s="28" t="s">
        <v>101</v>
      </c>
      <c r="C8" s="29">
        <v>25</v>
      </c>
    </row>
    <row r="9" spans="1:3" x14ac:dyDescent="0.35">
      <c r="A9" s="28" t="s">
        <v>100</v>
      </c>
      <c r="B9" s="28" t="s">
        <v>102</v>
      </c>
      <c r="C9" s="29">
        <v>25</v>
      </c>
    </row>
    <row r="10" spans="1:3" x14ac:dyDescent="0.35">
      <c r="A10" s="28" t="s">
        <v>103</v>
      </c>
      <c r="B10" s="28" t="s">
        <v>104</v>
      </c>
      <c r="C10" s="29">
        <v>83.34</v>
      </c>
    </row>
    <row r="11" spans="1:3" x14ac:dyDescent="0.35">
      <c r="A11" s="28" t="s">
        <v>103</v>
      </c>
      <c r="B11" s="28" t="s">
        <v>105</v>
      </c>
      <c r="C11" s="29">
        <v>83.34</v>
      </c>
    </row>
    <row r="12" spans="1:3" x14ac:dyDescent="0.35">
      <c r="A12" s="28" t="s">
        <v>103</v>
      </c>
      <c r="B12" s="28" t="s">
        <v>106</v>
      </c>
      <c r="C12" s="29">
        <v>83.34</v>
      </c>
    </row>
    <row r="13" spans="1:3" x14ac:dyDescent="0.35">
      <c r="A13" s="28" t="s">
        <v>103</v>
      </c>
      <c r="B13" s="28" t="s">
        <v>107</v>
      </c>
      <c r="C13" s="29">
        <v>83.34</v>
      </c>
    </row>
    <row r="14" spans="1:3" x14ac:dyDescent="0.35">
      <c r="A14" s="28" t="s">
        <v>103</v>
      </c>
      <c r="B14" s="28" t="s">
        <v>108</v>
      </c>
      <c r="C14" s="29">
        <v>83.23</v>
      </c>
    </row>
    <row r="15" spans="1:3" x14ac:dyDescent="0.35">
      <c r="A15" s="28" t="s">
        <v>103</v>
      </c>
      <c r="B15" s="28" t="s">
        <v>109</v>
      </c>
      <c r="C15" s="29">
        <v>83.34</v>
      </c>
    </row>
    <row r="16" spans="1:3" x14ac:dyDescent="0.35">
      <c r="A16" s="28" t="s">
        <v>103</v>
      </c>
      <c r="B16" s="28" t="s">
        <v>110</v>
      </c>
      <c r="C16" s="29">
        <v>83.34</v>
      </c>
    </row>
    <row r="17" spans="1:3" x14ac:dyDescent="0.35">
      <c r="A17" s="28" t="s">
        <v>103</v>
      </c>
      <c r="B17" s="28" t="s">
        <v>111</v>
      </c>
      <c r="C17" s="29">
        <v>83.34</v>
      </c>
    </row>
    <row r="18" spans="1:3" x14ac:dyDescent="0.35">
      <c r="A18" s="28" t="s">
        <v>103</v>
      </c>
      <c r="B18" s="28" t="s">
        <v>109</v>
      </c>
      <c r="C18" s="29">
        <v>25</v>
      </c>
    </row>
    <row r="19" spans="1:3" x14ac:dyDescent="0.35">
      <c r="A19" s="28" t="s">
        <v>103</v>
      </c>
      <c r="B19" s="28" t="s">
        <v>112</v>
      </c>
      <c r="C19" s="29">
        <v>83.34</v>
      </c>
    </row>
    <row r="20" spans="1:3" x14ac:dyDescent="0.35">
      <c r="A20" s="28" t="s">
        <v>103</v>
      </c>
      <c r="B20" s="28" t="s">
        <v>113</v>
      </c>
      <c r="C20" s="29">
        <v>83.34</v>
      </c>
    </row>
    <row r="21" spans="1:3" x14ac:dyDescent="0.35">
      <c r="A21" s="28" t="s">
        <v>103</v>
      </c>
      <c r="B21" s="28" t="s">
        <v>114</v>
      </c>
      <c r="C21" s="29">
        <v>83.34</v>
      </c>
    </row>
    <row r="22" spans="1:3" x14ac:dyDescent="0.35">
      <c r="A22" s="28" t="s">
        <v>115</v>
      </c>
      <c r="B22" s="28" t="s">
        <v>116</v>
      </c>
      <c r="C22" s="29">
        <v>83.34</v>
      </c>
    </row>
    <row r="23" spans="1:3" x14ac:dyDescent="0.35">
      <c r="A23" s="28" t="s">
        <v>115</v>
      </c>
      <c r="B23" s="28" t="s">
        <v>117</v>
      </c>
      <c r="C23" s="29">
        <v>83.34</v>
      </c>
    </row>
    <row r="24" spans="1:3" x14ac:dyDescent="0.35">
      <c r="A24" s="28" t="s">
        <v>115</v>
      </c>
      <c r="B24" s="28" t="s">
        <v>118</v>
      </c>
      <c r="C24" s="29">
        <v>83.34</v>
      </c>
    </row>
    <row r="25" spans="1:3" x14ac:dyDescent="0.35">
      <c r="A25" s="28" t="s">
        <v>119</v>
      </c>
      <c r="B25" s="28" t="s">
        <v>120</v>
      </c>
      <c r="C25" s="29">
        <v>83</v>
      </c>
    </row>
    <row r="26" spans="1:3" x14ac:dyDescent="0.35">
      <c r="A26" s="28" t="s">
        <v>121</v>
      </c>
      <c r="B26" s="28" t="s">
        <v>122</v>
      </c>
      <c r="C26" s="29">
        <v>25</v>
      </c>
    </row>
    <row r="27" spans="1:3" x14ac:dyDescent="0.35">
      <c r="A27" s="28" t="s">
        <v>121</v>
      </c>
      <c r="B27" s="28" t="s">
        <v>123</v>
      </c>
      <c r="C27" s="29">
        <v>75</v>
      </c>
    </row>
    <row r="28" spans="1:3" x14ac:dyDescent="0.35">
      <c r="A28" s="28" t="s">
        <v>124</v>
      </c>
      <c r="B28" s="28" t="s">
        <v>125</v>
      </c>
      <c r="C28" s="29">
        <v>50</v>
      </c>
    </row>
    <row r="29" spans="1:3" x14ac:dyDescent="0.35">
      <c r="A29" s="28" t="s">
        <v>126</v>
      </c>
      <c r="B29" s="28" t="s">
        <v>127</v>
      </c>
      <c r="C29" s="29">
        <v>25</v>
      </c>
    </row>
    <row r="30" spans="1:3" x14ac:dyDescent="0.35">
      <c r="A30" s="28" t="s">
        <v>128</v>
      </c>
      <c r="B30" s="28" t="s">
        <v>129</v>
      </c>
      <c r="C30" s="29">
        <v>25</v>
      </c>
    </row>
    <row r="31" spans="1:3" x14ac:dyDescent="0.35">
      <c r="A31" s="28" t="s">
        <v>130</v>
      </c>
      <c r="B31" s="28" t="s">
        <v>131</v>
      </c>
      <c r="C31" s="29">
        <v>25</v>
      </c>
    </row>
    <row r="32" spans="1:3" x14ac:dyDescent="0.35">
      <c r="A32" s="28" t="s">
        <v>132</v>
      </c>
      <c r="B32" s="28" t="s">
        <v>133</v>
      </c>
      <c r="C32" s="29">
        <v>50</v>
      </c>
    </row>
    <row r="33" spans="1:3" x14ac:dyDescent="0.35">
      <c r="A33" s="28" t="s">
        <v>134</v>
      </c>
      <c r="B33" s="28" t="s">
        <v>135</v>
      </c>
      <c r="C33" s="29">
        <v>100</v>
      </c>
    </row>
    <row r="34" spans="1:3" x14ac:dyDescent="0.35">
      <c r="A34" s="28" t="s">
        <v>136</v>
      </c>
      <c r="B34" s="28" t="s">
        <v>137</v>
      </c>
      <c r="C34" s="29">
        <v>25</v>
      </c>
    </row>
    <row r="35" spans="1:3" x14ac:dyDescent="0.35">
      <c r="A35" s="28" t="s">
        <v>138</v>
      </c>
      <c r="B35" s="28" t="s">
        <v>139</v>
      </c>
      <c r="C35" s="29">
        <v>25</v>
      </c>
    </row>
    <row r="36" spans="1:3" x14ac:dyDescent="0.35">
      <c r="A36" s="28" t="s">
        <v>140</v>
      </c>
      <c r="B36" s="28" t="s">
        <v>141</v>
      </c>
      <c r="C36" s="29">
        <v>25</v>
      </c>
    </row>
    <row r="37" spans="1:3" x14ac:dyDescent="0.35">
      <c r="A37" s="28" t="s">
        <v>142</v>
      </c>
      <c r="B37" s="28" t="s">
        <v>143</v>
      </c>
      <c r="C37" s="29">
        <v>141.68</v>
      </c>
    </row>
    <row r="38" spans="1:3" x14ac:dyDescent="0.35">
      <c r="A38" s="28" t="s">
        <v>142</v>
      </c>
      <c r="B38" s="28" t="s">
        <v>144</v>
      </c>
      <c r="C38" s="29">
        <v>70.84</v>
      </c>
    </row>
    <row r="39" spans="1:3" x14ac:dyDescent="0.35">
      <c r="A39" s="28" t="s">
        <v>142</v>
      </c>
      <c r="B39" s="28" t="s">
        <v>145</v>
      </c>
      <c r="C39" s="29">
        <v>70.84</v>
      </c>
    </row>
    <row r="40" spans="1:3" x14ac:dyDescent="0.35">
      <c r="A40" s="28" t="s">
        <v>142</v>
      </c>
      <c r="B40" s="28" t="s">
        <v>145</v>
      </c>
      <c r="C40" s="29">
        <v>25</v>
      </c>
    </row>
    <row r="41" spans="1:3" x14ac:dyDescent="0.35">
      <c r="A41" s="28" t="s">
        <v>142</v>
      </c>
      <c r="B41" s="28" t="s">
        <v>146</v>
      </c>
      <c r="C41" s="29">
        <v>70.84</v>
      </c>
    </row>
    <row r="42" spans="1:3" x14ac:dyDescent="0.35">
      <c r="A42" s="28" t="s">
        <v>142</v>
      </c>
      <c r="B42" s="28" t="s">
        <v>147</v>
      </c>
      <c r="C42" s="29">
        <v>154.16999999999999</v>
      </c>
    </row>
    <row r="43" spans="1:3" x14ac:dyDescent="0.35">
      <c r="A43" s="28" t="s">
        <v>142</v>
      </c>
      <c r="B43" s="28" t="s">
        <v>148</v>
      </c>
      <c r="C43" s="29">
        <v>25</v>
      </c>
    </row>
    <row r="44" spans="1:3" x14ac:dyDescent="0.35">
      <c r="A44" s="28" t="s">
        <v>142</v>
      </c>
      <c r="B44" s="28" t="s">
        <v>149</v>
      </c>
      <c r="C44" s="29">
        <v>70.84</v>
      </c>
    </row>
    <row r="45" spans="1:3" x14ac:dyDescent="0.35">
      <c r="A45" s="28" t="s">
        <v>142</v>
      </c>
      <c r="B45" s="28" t="s">
        <v>150</v>
      </c>
      <c r="C45" s="29">
        <v>25</v>
      </c>
    </row>
    <row r="46" spans="1:3" x14ac:dyDescent="0.35">
      <c r="A46" s="28" t="s">
        <v>142</v>
      </c>
      <c r="B46" s="28" t="s">
        <v>151</v>
      </c>
      <c r="C46" s="29">
        <v>70.84</v>
      </c>
    </row>
    <row r="47" spans="1:3" x14ac:dyDescent="0.35">
      <c r="A47" s="28" t="s">
        <v>142</v>
      </c>
      <c r="B47" s="28" t="s">
        <v>152</v>
      </c>
      <c r="C47" s="29">
        <v>75</v>
      </c>
    </row>
    <row r="48" spans="1:3" x14ac:dyDescent="0.35">
      <c r="A48" s="28" t="s">
        <v>153</v>
      </c>
      <c r="B48" s="28" t="s">
        <v>154</v>
      </c>
      <c r="C48" s="29">
        <v>500</v>
      </c>
    </row>
    <row r="49" spans="1:3" x14ac:dyDescent="0.35">
      <c r="A49" s="28" t="s">
        <v>153</v>
      </c>
      <c r="B49" s="28" t="s">
        <v>155</v>
      </c>
      <c r="C49" s="29">
        <v>25</v>
      </c>
    </row>
    <row r="50" spans="1:3" x14ac:dyDescent="0.35">
      <c r="A50" s="28" t="s">
        <v>156</v>
      </c>
      <c r="B50" s="28" t="s">
        <v>157</v>
      </c>
      <c r="C50" s="29">
        <v>12.49</v>
      </c>
    </row>
    <row r="51" spans="1:3" x14ac:dyDescent="0.35">
      <c r="A51" s="28" t="s">
        <v>156</v>
      </c>
      <c r="B51" s="28" t="s">
        <v>158</v>
      </c>
      <c r="C51" s="29">
        <v>70.84</v>
      </c>
    </row>
    <row r="52" spans="1:3" x14ac:dyDescent="0.35">
      <c r="A52" s="28" t="s">
        <v>156</v>
      </c>
      <c r="B52" s="28" t="s">
        <v>159</v>
      </c>
      <c r="C52" s="29">
        <v>70.84</v>
      </c>
    </row>
    <row r="53" spans="1:3" x14ac:dyDescent="0.35">
      <c r="A53" s="28" t="s">
        <v>156</v>
      </c>
      <c r="B53" s="28" t="s">
        <v>160</v>
      </c>
      <c r="C53" s="29">
        <v>70.84</v>
      </c>
    </row>
    <row r="54" spans="1:3" x14ac:dyDescent="0.35">
      <c r="A54" s="28" t="s">
        <v>161</v>
      </c>
      <c r="B54" s="28" t="s">
        <v>162</v>
      </c>
      <c r="C54" s="29">
        <v>75</v>
      </c>
    </row>
    <row r="55" spans="1:3" x14ac:dyDescent="0.35">
      <c r="A55" s="28" t="s">
        <v>161</v>
      </c>
      <c r="B55" s="28" t="s">
        <v>163</v>
      </c>
      <c r="C55" s="29">
        <v>70.84</v>
      </c>
    </row>
    <row r="56" spans="1:3" x14ac:dyDescent="0.35">
      <c r="A56" s="28" t="s">
        <v>161</v>
      </c>
      <c r="B56" s="28" t="s">
        <v>164</v>
      </c>
      <c r="C56" s="29">
        <v>70.84</v>
      </c>
    </row>
    <row r="57" spans="1:3" x14ac:dyDescent="0.35">
      <c r="A57" s="28" t="s">
        <v>165</v>
      </c>
      <c r="B57" s="28" t="s">
        <v>166</v>
      </c>
      <c r="C57" s="29">
        <v>25</v>
      </c>
    </row>
    <row r="58" spans="1:3" x14ac:dyDescent="0.35">
      <c r="A58" s="28" t="s">
        <v>165</v>
      </c>
      <c r="B58" s="28" t="s">
        <v>167</v>
      </c>
      <c r="C58" s="29">
        <v>25</v>
      </c>
    </row>
    <row r="59" spans="1:3" x14ac:dyDescent="0.35">
      <c r="A59" s="28" t="s">
        <v>168</v>
      </c>
      <c r="B59" s="28" t="s">
        <v>169</v>
      </c>
      <c r="C59" s="29">
        <v>70.84</v>
      </c>
    </row>
    <row r="60" spans="1:3" x14ac:dyDescent="0.35">
      <c r="A60" s="28" t="s">
        <v>168</v>
      </c>
      <c r="B60" s="28" t="s">
        <v>170</v>
      </c>
      <c r="C60" s="29">
        <v>70.84</v>
      </c>
    </row>
    <row r="61" spans="1:3" x14ac:dyDescent="0.35">
      <c r="A61" s="28" t="s">
        <v>171</v>
      </c>
      <c r="B61" s="28" t="s">
        <v>172</v>
      </c>
      <c r="C61" s="29">
        <v>25</v>
      </c>
    </row>
    <row r="62" spans="1:3" x14ac:dyDescent="0.35">
      <c r="A62" s="28" t="s">
        <v>173</v>
      </c>
      <c r="B62" s="28" t="s">
        <v>174</v>
      </c>
      <c r="C62" s="29">
        <v>50</v>
      </c>
    </row>
    <row r="63" spans="1:3" x14ac:dyDescent="0.35">
      <c r="A63" s="28" t="s">
        <v>173</v>
      </c>
      <c r="B63" s="28" t="s">
        <v>175</v>
      </c>
      <c r="C63" s="29">
        <v>25</v>
      </c>
    </row>
    <row r="64" spans="1:3" x14ac:dyDescent="0.35">
      <c r="A64" s="28" t="s">
        <v>176</v>
      </c>
      <c r="B64" s="28" t="s">
        <v>177</v>
      </c>
      <c r="C64" s="29">
        <v>70.84</v>
      </c>
    </row>
    <row r="65" spans="1:3" x14ac:dyDescent="0.35">
      <c r="A65" s="28" t="s">
        <v>176</v>
      </c>
      <c r="B65" s="28" t="s">
        <v>178</v>
      </c>
      <c r="C65" s="29">
        <v>70.84</v>
      </c>
    </row>
    <row r="66" spans="1:3" x14ac:dyDescent="0.35">
      <c r="A66" s="28" t="s">
        <v>176</v>
      </c>
      <c r="B66" s="28" t="s">
        <v>179</v>
      </c>
      <c r="C66" s="29">
        <v>70.84</v>
      </c>
    </row>
    <row r="67" spans="1:3" x14ac:dyDescent="0.35">
      <c r="A67" s="28" t="s">
        <v>176</v>
      </c>
      <c r="B67" s="28" t="s">
        <v>180</v>
      </c>
      <c r="C67" s="29">
        <v>10</v>
      </c>
    </row>
    <row r="68" spans="1:3" x14ac:dyDescent="0.35">
      <c r="A68" s="28" t="s">
        <v>181</v>
      </c>
      <c r="B68" s="28" t="s">
        <v>182</v>
      </c>
      <c r="C68" s="29">
        <v>50</v>
      </c>
    </row>
    <row r="69" spans="1:3" x14ac:dyDescent="0.35">
      <c r="A69" s="28" t="s">
        <v>181</v>
      </c>
      <c r="B69" s="28" t="s">
        <v>183</v>
      </c>
      <c r="C69" s="29">
        <v>25</v>
      </c>
    </row>
    <row r="70" spans="1:3" x14ac:dyDescent="0.35">
      <c r="A70" s="28" t="s">
        <v>184</v>
      </c>
      <c r="B70" s="28" t="s">
        <v>185</v>
      </c>
      <c r="C70" s="29">
        <v>70.84</v>
      </c>
    </row>
    <row r="71" spans="1:3" x14ac:dyDescent="0.35">
      <c r="A71" s="28" t="s">
        <v>184</v>
      </c>
      <c r="B71" s="28" t="s">
        <v>186</v>
      </c>
      <c r="C71" s="29">
        <v>70.84</v>
      </c>
    </row>
    <row r="72" spans="1:3" x14ac:dyDescent="0.35">
      <c r="A72" s="28" t="s">
        <v>184</v>
      </c>
      <c r="B72" s="28" t="s">
        <v>187</v>
      </c>
      <c r="C72" s="29">
        <v>70.84</v>
      </c>
    </row>
    <row r="73" spans="1:3" x14ac:dyDescent="0.35">
      <c r="A73" s="28" t="s">
        <v>184</v>
      </c>
      <c r="B73" s="28" t="s">
        <v>188</v>
      </c>
      <c r="C73" s="29">
        <v>70.84</v>
      </c>
    </row>
    <row r="74" spans="1:3" x14ac:dyDescent="0.35">
      <c r="A74" s="28" t="s">
        <v>184</v>
      </c>
      <c r="B74" s="28" t="s">
        <v>189</v>
      </c>
      <c r="C74" s="29">
        <v>70.84</v>
      </c>
    </row>
    <row r="75" spans="1:3" x14ac:dyDescent="0.35">
      <c r="A75" s="28" t="s">
        <v>184</v>
      </c>
      <c r="B75" s="28" t="s">
        <v>190</v>
      </c>
      <c r="C75" s="29">
        <v>25</v>
      </c>
    </row>
    <row r="76" spans="1:3" x14ac:dyDescent="0.35">
      <c r="A76" s="28" t="s">
        <v>184</v>
      </c>
      <c r="B76" s="28" t="s">
        <v>191</v>
      </c>
      <c r="C76" s="29">
        <v>70.84</v>
      </c>
    </row>
    <row r="77" spans="1:3" x14ac:dyDescent="0.35">
      <c r="A77" s="28" t="s">
        <v>184</v>
      </c>
      <c r="B77" s="28" t="s">
        <v>192</v>
      </c>
      <c r="C77" s="29">
        <v>70.84</v>
      </c>
    </row>
    <row r="78" spans="1:3" x14ac:dyDescent="0.35">
      <c r="A78" s="28" t="s">
        <v>184</v>
      </c>
      <c r="B78" s="28" t="s">
        <v>193</v>
      </c>
      <c r="C78" s="29">
        <v>70.84</v>
      </c>
    </row>
    <row r="79" spans="1:3" x14ac:dyDescent="0.35">
      <c r="A79" s="28" t="s">
        <v>184</v>
      </c>
      <c r="B79" s="28" t="s">
        <v>194</v>
      </c>
      <c r="C79" s="29">
        <v>70.84</v>
      </c>
    </row>
    <row r="80" spans="1:3" x14ac:dyDescent="0.35">
      <c r="A80" s="28" t="s">
        <v>184</v>
      </c>
      <c r="B80" s="28" t="s">
        <v>195</v>
      </c>
      <c r="C80" s="29">
        <v>70.84</v>
      </c>
    </row>
    <row r="81" spans="1:3" x14ac:dyDescent="0.35">
      <c r="A81" s="28" t="s">
        <v>196</v>
      </c>
      <c r="B81" s="28" t="s">
        <v>197</v>
      </c>
      <c r="C81" s="29">
        <v>70.84</v>
      </c>
    </row>
    <row r="82" spans="1:3" x14ac:dyDescent="0.35">
      <c r="A82" s="28" t="s">
        <v>196</v>
      </c>
      <c r="B82" s="28" t="s">
        <v>198</v>
      </c>
      <c r="C82" s="29">
        <v>70.84</v>
      </c>
    </row>
    <row r="83" spans="1:3" x14ac:dyDescent="0.35">
      <c r="A83" s="28" t="s">
        <v>196</v>
      </c>
      <c r="B83" s="28" t="s">
        <v>197</v>
      </c>
      <c r="C83" s="29">
        <v>25</v>
      </c>
    </row>
    <row r="84" spans="1:3" x14ac:dyDescent="0.35">
      <c r="A84" s="28" t="s">
        <v>199</v>
      </c>
      <c r="B84" s="28" t="s">
        <v>200</v>
      </c>
      <c r="C84" s="29">
        <v>70.84</v>
      </c>
    </row>
    <row r="85" spans="1:3" x14ac:dyDescent="0.35">
      <c r="A85" s="28" t="s">
        <v>199</v>
      </c>
      <c r="B85" s="28" t="s">
        <v>201</v>
      </c>
      <c r="C85" s="29">
        <v>70.84</v>
      </c>
    </row>
    <row r="86" spans="1:3" x14ac:dyDescent="0.35">
      <c r="A86" s="28" t="s">
        <v>199</v>
      </c>
      <c r="B86" s="28" t="s">
        <v>202</v>
      </c>
      <c r="C86" s="29">
        <v>74.8</v>
      </c>
    </row>
    <row r="87" spans="1:3" x14ac:dyDescent="0.35">
      <c r="A87" s="28" t="s">
        <v>203</v>
      </c>
      <c r="B87" s="28" t="s">
        <v>204</v>
      </c>
      <c r="C87" s="29">
        <v>75</v>
      </c>
    </row>
    <row r="88" spans="1:3" x14ac:dyDescent="0.35">
      <c r="A88" s="28" t="s">
        <v>205</v>
      </c>
      <c r="B88" s="28" t="s">
        <v>206</v>
      </c>
      <c r="C88" s="29">
        <v>70.84</v>
      </c>
    </row>
    <row r="89" spans="1:3" x14ac:dyDescent="0.35">
      <c r="A89" s="28" t="s">
        <v>205</v>
      </c>
      <c r="B89" s="28" t="s">
        <v>207</v>
      </c>
      <c r="C89" s="29">
        <v>70.84</v>
      </c>
    </row>
    <row r="90" spans="1:3" x14ac:dyDescent="0.35">
      <c r="A90" s="28" t="s">
        <v>208</v>
      </c>
      <c r="B90" s="28" t="s">
        <v>209</v>
      </c>
      <c r="C90" s="29">
        <v>25</v>
      </c>
    </row>
    <row r="91" spans="1:3" x14ac:dyDescent="0.35">
      <c r="A91" s="28" t="s">
        <v>210</v>
      </c>
      <c r="B91" s="28" t="s">
        <v>211</v>
      </c>
      <c r="C91" s="29">
        <v>25</v>
      </c>
    </row>
    <row r="92" spans="1:3" x14ac:dyDescent="0.35">
      <c r="A92" s="28" t="s">
        <v>212</v>
      </c>
      <c r="B92" s="28" t="s">
        <v>213</v>
      </c>
      <c r="C92" s="29">
        <v>15</v>
      </c>
    </row>
    <row r="93" spans="1:3" x14ac:dyDescent="0.35">
      <c r="A93" s="28" t="s">
        <v>214</v>
      </c>
      <c r="B93" s="28" t="s">
        <v>215</v>
      </c>
      <c r="C93" s="29">
        <v>25</v>
      </c>
    </row>
    <row r="94" spans="1:3" x14ac:dyDescent="0.35">
      <c r="A94" s="28" t="s">
        <v>214</v>
      </c>
      <c r="B94" s="28" t="s">
        <v>215</v>
      </c>
      <c r="C94" s="29">
        <v>25</v>
      </c>
    </row>
    <row r="95" spans="1:3" x14ac:dyDescent="0.35">
      <c r="A95" s="28" t="s">
        <v>216</v>
      </c>
      <c r="B95" s="28" t="s">
        <v>217</v>
      </c>
      <c r="C95" s="29">
        <v>25</v>
      </c>
    </row>
    <row r="96" spans="1:3" x14ac:dyDescent="0.35">
      <c r="A96" s="28" t="s">
        <v>218</v>
      </c>
      <c r="B96" s="28" t="s">
        <v>219</v>
      </c>
      <c r="C96" s="29">
        <v>77.78</v>
      </c>
    </row>
    <row r="97" spans="1:3" x14ac:dyDescent="0.35">
      <c r="A97" s="28" t="s">
        <v>218</v>
      </c>
      <c r="B97" s="28" t="s">
        <v>220</v>
      </c>
      <c r="C97" s="29">
        <v>77.78</v>
      </c>
    </row>
    <row r="98" spans="1:3" x14ac:dyDescent="0.35">
      <c r="A98" s="28" t="s">
        <v>218</v>
      </c>
      <c r="B98" s="28" t="s">
        <v>221</v>
      </c>
      <c r="C98" s="29">
        <v>77.78</v>
      </c>
    </row>
    <row r="99" spans="1:3" x14ac:dyDescent="0.35">
      <c r="A99" s="28" t="s">
        <v>218</v>
      </c>
      <c r="B99" s="28" t="s">
        <v>222</v>
      </c>
      <c r="C99" s="29">
        <v>77.78</v>
      </c>
    </row>
    <row r="100" spans="1:3" x14ac:dyDescent="0.35">
      <c r="A100" s="28" t="s">
        <v>218</v>
      </c>
      <c r="B100" s="28" t="s">
        <v>223</v>
      </c>
      <c r="C100" s="29">
        <v>25</v>
      </c>
    </row>
    <row r="101" spans="1:3" x14ac:dyDescent="0.35">
      <c r="A101" s="28" t="s">
        <v>218</v>
      </c>
      <c r="B101" s="28" t="s">
        <v>224</v>
      </c>
      <c r="C101" s="29">
        <v>25</v>
      </c>
    </row>
    <row r="102" spans="1:3" x14ac:dyDescent="0.35">
      <c r="A102" s="28" t="s">
        <v>218</v>
      </c>
      <c r="B102" s="28" t="s">
        <v>225</v>
      </c>
      <c r="C102" s="29">
        <v>25</v>
      </c>
    </row>
    <row r="103" spans="1:3" x14ac:dyDescent="0.35">
      <c r="A103" s="28" t="s">
        <v>218</v>
      </c>
      <c r="B103" s="28" t="s">
        <v>226</v>
      </c>
      <c r="C103" s="29">
        <v>77.78</v>
      </c>
    </row>
    <row r="104" spans="1:3" x14ac:dyDescent="0.35">
      <c r="A104" s="28" t="s">
        <v>218</v>
      </c>
      <c r="B104" s="28" t="s">
        <v>227</v>
      </c>
      <c r="C104" s="29">
        <v>25</v>
      </c>
    </row>
    <row r="105" spans="1:3" x14ac:dyDescent="0.35">
      <c r="A105" s="28" t="s">
        <v>218</v>
      </c>
      <c r="B105" s="28" t="s">
        <v>221</v>
      </c>
      <c r="C105" s="29">
        <v>25</v>
      </c>
    </row>
    <row r="106" spans="1:3" x14ac:dyDescent="0.35">
      <c r="A106" s="28" t="s">
        <v>218</v>
      </c>
      <c r="B106" s="28" t="s">
        <v>220</v>
      </c>
      <c r="C106" s="29">
        <v>77.78</v>
      </c>
    </row>
    <row r="107" spans="1:3" x14ac:dyDescent="0.35">
      <c r="A107" s="28" t="s">
        <v>228</v>
      </c>
      <c r="B107" s="28" t="s">
        <v>229</v>
      </c>
      <c r="C107" s="29">
        <v>75</v>
      </c>
    </row>
    <row r="108" spans="1:3" x14ac:dyDescent="0.35">
      <c r="A108" s="28" t="s">
        <v>230</v>
      </c>
      <c r="B108" s="28" t="s">
        <v>231</v>
      </c>
      <c r="C108" s="29">
        <v>38.89</v>
      </c>
    </row>
    <row r="109" spans="1:3" x14ac:dyDescent="0.35">
      <c r="A109" s="28" t="s">
        <v>230</v>
      </c>
      <c r="B109" s="28" t="s">
        <v>232</v>
      </c>
      <c r="C109" s="29">
        <v>77.78</v>
      </c>
    </row>
    <row r="110" spans="1:3" x14ac:dyDescent="0.35">
      <c r="A110" s="28" t="s">
        <v>230</v>
      </c>
      <c r="B110" s="28" t="s">
        <v>233</v>
      </c>
      <c r="C110" s="29">
        <v>77.78</v>
      </c>
    </row>
    <row r="111" spans="1:3" x14ac:dyDescent="0.35">
      <c r="A111" s="28" t="s">
        <v>230</v>
      </c>
      <c r="B111" s="28" t="s">
        <v>234</v>
      </c>
      <c r="C111" s="29">
        <v>77.78</v>
      </c>
    </row>
    <row r="112" spans="1:3" x14ac:dyDescent="0.35">
      <c r="A112" s="28" t="s">
        <v>230</v>
      </c>
      <c r="B112" s="28" t="s">
        <v>235</v>
      </c>
      <c r="C112" s="29">
        <v>77.78</v>
      </c>
    </row>
    <row r="113" spans="1:3" x14ac:dyDescent="0.35">
      <c r="A113" s="28" t="s">
        <v>230</v>
      </c>
      <c r="B113" s="28" t="s">
        <v>236</v>
      </c>
      <c r="C113" s="29">
        <v>25</v>
      </c>
    </row>
    <row r="114" spans="1:3" x14ac:dyDescent="0.35">
      <c r="A114" s="28" t="s">
        <v>230</v>
      </c>
      <c r="B114" s="28" t="s">
        <v>237</v>
      </c>
      <c r="C114" s="29">
        <v>77.78</v>
      </c>
    </row>
    <row r="115" spans="1:3" x14ac:dyDescent="0.35">
      <c r="A115" s="28" t="s">
        <v>238</v>
      </c>
      <c r="B115" s="28" t="s">
        <v>239</v>
      </c>
      <c r="C115" s="29">
        <v>25</v>
      </c>
    </row>
    <row r="116" spans="1:3" x14ac:dyDescent="0.35">
      <c r="A116" s="28" t="s">
        <v>238</v>
      </c>
      <c r="B116" s="28" t="s">
        <v>240</v>
      </c>
      <c r="C116" s="29">
        <v>25</v>
      </c>
    </row>
    <row r="117" spans="1:3" x14ac:dyDescent="0.35">
      <c r="A117" s="28" t="s">
        <v>238</v>
      </c>
      <c r="B117" s="28" t="s">
        <v>241</v>
      </c>
      <c r="C117" s="29">
        <v>25</v>
      </c>
    </row>
    <row r="118" spans="1:3" x14ac:dyDescent="0.35">
      <c r="A118" s="28" t="s">
        <v>242</v>
      </c>
      <c r="B118" s="28" t="s">
        <v>243</v>
      </c>
      <c r="C118" s="29">
        <v>77.78</v>
      </c>
    </row>
    <row r="119" spans="1:3" x14ac:dyDescent="0.35">
      <c r="A119" s="28" t="s">
        <v>242</v>
      </c>
      <c r="B119" s="28" t="s">
        <v>244</v>
      </c>
      <c r="C119" s="29">
        <v>77.78</v>
      </c>
    </row>
    <row r="120" spans="1:3" x14ac:dyDescent="0.35">
      <c r="A120" s="28" t="s">
        <v>242</v>
      </c>
      <c r="B120" s="28" t="s">
        <v>245</v>
      </c>
      <c r="C120" s="29">
        <v>77.78</v>
      </c>
    </row>
    <row r="121" spans="1:3" x14ac:dyDescent="0.35">
      <c r="A121" s="28" t="s">
        <v>246</v>
      </c>
      <c r="B121" s="28" t="s">
        <v>247</v>
      </c>
      <c r="C121" s="29">
        <v>38.39</v>
      </c>
    </row>
    <row r="122" spans="1:3" x14ac:dyDescent="0.35">
      <c r="A122" s="28" t="s">
        <v>246</v>
      </c>
      <c r="B122" s="28" t="s">
        <v>248</v>
      </c>
      <c r="C122" s="29">
        <v>77.78</v>
      </c>
    </row>
    <row r="123" spans="1:3" x14ac:dyDescent="0.35">
      <c r="A123" s="28" t="s">
        <v>246</v>
      </c>
      <c r="B123" s="28" t="s">
        <v>249</v>
      </c>
      <c r="C123" s="29">
        <v>77.78</v>
      </c>
    </row>
    <row r="124" spans="1:3" x14ac:dyDescent="0.35">
      <c r="A124" s="28" t="s">
        <v>250</v>
      </c>
      <c r="B124" s="28" t="s">
        <v>251</v>
      </c>
      <c r="C124" s="29">
        <v>50</v>
      </c>
    </row>
    <row r="125" spans="1:3" x14ac:dyDescent="0.35">
      <c r="A125" s="28" t="s">
        <v>252</v>
      </c>
      <c r="B125" s="28" t="s">
        <v>253</v>
      </c>
      <c r="C125" s="29">
        <v>25</v>
      </c>
    </row>
    <row r="126" spans="1:3" x14ac:dyDescent="0.35">
      <c r="A126" s="28" t="s">
        <v>254</v>
      </c>
      <c r="B126" s="28" t="s">
        <v>255</v>
      </c>
      <c r="C126" s="29">
        <v>200</v>
      </c>
    </row>
    <row r="127" spans="1:3" x14ac:dyDescent="0.35">
      <c r="A127" s="28" t="s">
        <v>256</v>
      </c>
      <c r="B127" s="28" t="s">
        <v>257</v>
      </c>
      <c r="C127" s="29">
        <v>52.78</v>
      </c>
    </row>
    <row r="128" spans="1:3" x14ac:dyDescent="0.35">
      <c r="A128" s="28" t="s">
        <v>256</v>
      </c>
      <c r="B128" s="28" t="s">
        <v>258</v>
      </c>
      <c r="C128" s="29">
        <v>77.78</v>
      </c>
    </row>
    <row r="129" spans="1:3" x14ac:dyDescent="0.35">
      <c r="A129" s="28" t="s">
        <v>256</v>
      </c>
      <c r="B129" s="28" t="s">
        <v>259</v>
      </c>
      <c r="C129" s="29">
        <v>50</v>
      </c>
    </row>
    <row r="130" spans="1:3" x14ac:dyDescent="0.35">
      <c r="A130" s="28" t="s">
        <v>256</v>
      </c>
      <c r="B130" s="28" t="s">
        <v>257</v>
      </c>
      <c r="C130" s="29">
        <v>25</v>
      </c>
    </row>
    <row r="131" spans="1:3" x14ac:dyDescent="0.35">
      <c r="A131" s="28" t="s">
        <v>256</v>
      </c>
      <c r="B131" s="28" t="s">
        <v>260</v>
      </c>
      <c r="C131" s="29">
        <v>77.78</v>
      </c>
    </row>
    <row r="132" spans="1:3" x14ac:dyDescent="0.35">
      <c r="A132" s="28" t="s">
        <v>256</v>
      </c>
      <c r="B132" s="28" t="s">
        <v>261</v>
      </c>
      <c r="C132" s="29">
        <v>77.78</v>
      </c>
    </row>
    <row r="133" spans="1:3" x14ac:dyDescent="0.35">
      <c r="A133" s="28" t="s">
        <v>256</v>
      </c>
      <c r="B133" s="28" t="s">
        <v>262</v>
      </c>
      <c r="C133" s="29">
        <v>77.78</v>
      </c>
    </row>
    <row r="134" spans="1:3" x14ac:dyDescent="0.35">
      <c r="A134" s="28" t="s">
        <v>256</v>
      </c>
      <c r="B134" s="28" t="s">
        <v>263</v>
      </c>
      <c r="C134" s="29">
        <v>77.78</v>
      </c>
    </row>
    <row r="135" spans="1:3" x14ac:dyDescent="0.35">
      <c r="A135" s="28" t="s">
        <v>256</v>
      </c>
      <c r="B135" s="28" t="s">
        <v>264</v>
      </c>
      <c r="C135" s="29">
        <v>77.78</v>
      </c>
    </row>
    <row r="136" spans="1:3" x14ac:dyDescent="0.35">
      <c r="A136" s="28" t="s">
        <v>265</v>
      </c>
      <c r="B136" s="28" t="s">
        <v>266</v>
      </c>
      <c r="C136" s="29">
        <v>25</v>
      </c>
    </row>
    <row r="137" spans="1:3" x14ac:dyDescent="0.35">
      <c r="A137" s="28" t="s">
        <v>265</v>
      </c>
      <c r="B137" s="28" t="s">
        <v>267</v>
      </c>
      <c r="C137" s="29">
        <v>77.78</v>
      </c>
    </row>
    <row r="138" spans="1:3" x14ac:dyDescent="0.35">
      <c r="A138" s="28" t="s">
        <v>265</v>
      </c>
      <c r="B138" s="28" t="s">
        <v>268</v>
      </c>
      <c r="C138" s="29">
        <v>77.78</v>
      </c>
    </row>
    <row r="139" spans="1:3" x14ac:dyDescent="0.35">
      <c r="A139" s="28" t="s">
        <v>269</v>
      </c>
      <c r="B139" s="28" t="s">
        <v>270</v>
      </c>
      <c r="C139" s="29">
        <v>38.89</v>
      </c>
    </row>
    <row r="140" spans="1:3" x14ac:dyDescent="0.35">
      <c r="A140" s="28" t="s">
        <v>269</v>
      </c>
      <c r="B140" s="28" t="s">
        <v>271</v>
      </c>
      <c r="C140" s="29">
        <v>25</v>
      </c>
    </row>
    <row r="141" spans="1:3" x14ac:dyDescent="0.35">
      <c r="A141" s="28" t="s">
        <v>269</v>
      </c>
      <c r="B141" s="28" t="s">
        <v>272</v>
      </c>
      <c r="C141" s="29">
        <v>200</v>
      </c>
    </row>
    <row r="142" spans="1:3" x14ac:dyDescent="0.35">
      <c r="A142" s="28" t="s">
        <v>269</v>
      </c>
      <c r="B142" s="28" t="s">
        <v>273</v>
      </c>
      <c r="C142" s="29">
        <v>50</v>
      </c>
    </row>
    <row r="143" spans="1:3" x14ac:dyDescent="0.35">
      <c r="A143" s="28" t="s">
        <v>274</v>
      </c>
      <c r="B143" s="28" t="s">
        <v>275</v>
      </c>
      <c r="C143" s="29">
        <v>38.89</v>
      </c>
    </row>
    <row r="144" spans="1:3" x14ac:dyDescent="0.35">
      <c r="A144" s="28" t="s">
        <v>274</v>
      </c>
      <c r="B144" s="28" t="s">
        <v>276</v>
      </c>
      <c r="C144" s="29">
        <v>77.78</v>
      </c>
    </row>
    <row r="145" spans="1:3" x14ac:dyDescent="0.35">
      <c r="A145" s="28" t="s">
        <v>274</v>
      </c>
      <c r="B145" s="28" t="s">
        <v>277</v>
      </c>
      <c r="C145" s="29">
        <v>77.78</v>
      </c>
    </row>
    <row r="146" spans="1:3" x14ac:dyDescent="0.35">
      <c r="A146" s="28" t="s">
        <v>274</v>
      </c>
      <c r="B146" s="28" t="s">
        <v>278</v>
      </c>
      <c r="C146" s="29">
        <v>77.78</v>
      </c>
    </row>
    <row r="147" spans="1:3" x14ac:dyDescent="0.35">
      <c r="A147" s="28" t="s">
        <v>274</v>
      </c>
      <c r="B147" s="28" t="s">
        <v>279</v>
      </c>
      <c r="C147" s="29">
        <v>77.78</v>
      </c>
    </row>
    <row r="148" spans="1:3" x14ac:dyDescent="0.35">
      <c r="A148" s="28" t="s">
        <v>274</v>
      </c>
      <c r="B148" s="28" t="s">
        <v>280</v>
      </c>
      <c r="C148" s="29">
        <v>25</v>
      </c>
    </row>
    <row r="149" spans="1:3" x14ac:dyDescent="0.35">
      <c r="A149" s="28" t="s">
        <v>281</v>
      </c>
      <c r="B149" s="28" t="s">
        <v>282</v>
      </c>
      <c r="C149" s="29">
        <v>77.78</v>
      </c>
    </row>
    <row r="150" spans="1:3" x14ac:dyDescent="0.35">
      <c r="A150" s="28" t="s">
        <v>281</v>
      </c>
      <c r="B150" s="28" t="s">
        <v>283</v>
      </c>
      <c r="C150" s="29">
        <v>77.78</v>
      </c>
    </row>
    <row r="151" spans="1:3" x14ac:dyDescent="0.35">
      <c r="A151" s="28" t="s">
        <v>284</v>
      </c>
      <c r="B151" s="28" t="s">
        <v>285</v>
      </c>
      <c r="C151" s="29">
        <v>25</v>
      </c>
    </row>
    <row r="152" spans="1:3" x14ac:dyDescent="0.35">
      <c r="A152" s="28" t="s">
        <v>286</v>
      </c>
      <c r="B152" s="28" t="s">
        <v>287</v>
      </c>
      <c r="C152" s="29">
        <v>25</v>
      </c>
    </row>
    <row r="153" spans="1:3" x14ac:dyDescent="0.35">
      <c r="A153" s="28" t="s">
        <v>286</v>
      </c>
      <c r="B153" s="28" t="s">
        <v>288</v>
      </c>
      <c r="C153" s="29">
        <v>25</v>
      </c>
    </row>
    <row r="154" spans="1:3" x14ac:dyDescent="0.35">
      <c r="A154" s="28" t="s">
        <v>286</v>
      </c>
      <c r="B154" s="28" t="s">
        <v>289</v>
      </c>
      <c r="C154" s="29">
        <v>25</v>
      </c>
    </row>
    <row r="155" spans="1:3" x14ac:dyDescent="0.35">
      <c r="A155" s="28" t="s">
        <v>290</v>
      </c>
      <c r="B155" s="28" t="s">
        <v>291</v>
      </c>
      <c r="C155" s="29">
        <v>25</v>
      </c>
    </row>
    <row r="156" spans="1:3" x14ac:dyDescent="0.35">
      <c r="A156" s="28" t="s">
        <v>292</v>
      </c>
      <c r="B156" s="28" t="s">
        <v>293</v>
      </c>
      <c r="C156" s="29">
        <v>77.78</v>
      </c>
    </row>
    <row r="157" spans="1:3" x14ac:dyDescent="0.35">
      <c r="A157" s="28" t="s">
        <v>294</v>
      </c>
      <c r="B157" s="28" t="s">
        <v>295</v>
      </c>
      <c r="C157" s="29">
        <v>77.78</v>
      </c>
    </row>
    <row r="158" spans="1:3" x14ac:dyDescent="0.35">
      <c r="A158" s="28" t="s">
        <v>294</v>
      </c>
      <c r="B158" s="28" t="s">
        <v>296</v>
      </c>
      <c r="C158" s="29">
        <v>77.88</v>
      </c>
    </row>
    <row r="159" spans="1:3" x14ac:dyDescent="0.35">
      <c r="A159" s="28" t="s">
        <v>294</v>
      </c>
      <c r="B159" s="28" t="s">
        <v>297</v>
      </c>
      <c r="C159" s="29">
        <v>77.78</v>
      </c>
    </row>
    <row r="160" spans="1:3" x14ac:dyDescent="0.35">
      <c r="A160" s="28" t="s">
        <v>294</v>
      </c>
      <c r="B160" s="28" t="s">
        <v>298</v>
      </c>
      <c r="C160" s="29">
        <v>77.78</v>
      </c>
    </row>
    <row r="161" spans="1:3" x14ac:dyDescent="0.35">
      <c r="A161" s="28" t="s">
        <v>294</v>
      </c>
      <c r="B161" s="28" t="s">
        <v>299</v>
      </c>
      <c r="C161" s="29">
        <v>25</v>
      </c>
    </row>
    <row r="162" spans="1:3" x14ac:dyDescent="0.35">
      <c r="A162" s="28" t="s">
        <v>294</v>
      </c>
      <c r="B162" s="28" t="s">
        <v>300</v>
      </c>
      <c r="C162" s="29">
        <v>25</v>
      </c>
    </row>
    <row r="163" spans="1:3" x14ac:dyDescent="0.35">
      <c r="A163" s="28" t="s">
        <v>294</v>
      </c>
      <c r="B163" s="28" t="s">
        <v>301</v>
      </c>
      <c r="C163" s="29">
        <v>77.78</v>
      </c>
    </row>
    <row r="164" spans="1:3" x14ac:dyDescent="0.35">
      <c r="A164" s="28" t="s">
        <v>294</v>
      </c>
      <c r="B164" s="28" t="s">
        <v>302</v>
      </c>
      <c r="C164" s="29">
        <v>77.78</v>
      </c>
    </row>
    <row r="165" spans="1:3" x14ac:dyDescent="0.35">
      <c r="A165" s="28" t="s">
        <v>294</v>
      </c>
      <c r="B165" s="28" t="s">
        <v>303</v>
      </c>
      <c r="C165" s="29">
        <v>75</v>
      </c>
    </row>
    <row r="166" spans="1:3" x14ac:dyDescent="0.35">
      <c r="A166" s="28" t="s">
        <v>294</v>
      </c>
      <c r="B166" s="28" t="s">
        <v>304</v>
      </c>
      <c r="C166" s="29">
        <v>77.78</v>
      </c>
    </row>
    <row r="167" spans="1:3" x14ac:dyDescent="0.35">
      <c r="A167" s="28" t="s">
        <v>294</v>
      </c>
      <c r="B167" s="28" t="s">
        <v>305</v>
      </c>
      <c r="C167" s="29">
        <v>77.78</v>
      </c>
    </row>
    <row r="168" spans="1:3" x14ac:dyDescent="0.35">
      <c r="A168" s="28" t="s">
        <v>294</v>
      </c>
      <c r="B168" s="28" t="s">
        <v>306</v>
      </c>
      <c r="C168" s="29">
        <v>50</v>
      </c>
    </row>
    <row r="169" spans="1:3" x14ac:dyDescent="0.35">
      <c r="A169" s="28" t="s">
        <v>307</v>
      </c>
      <c r="B169" s="28" t="s">
        <v>308</v>
      </c>
      <c r="C169" s="29">
        <v>77.78</v>
      </c>
    </row>
    <row r="170" spans="1:3" x14ac:dyDescent="0.35">
      <c r="A170" s="28" t="s">
        <v>307</v>
      </c>
      <c r="B170" s="28" t="s">
        <v>309</v>
      </c>
      <c r="C170" s="29">
        <v>77.78</v>
      </c>
    </row>
    <row r="171" spans="1:3" x14ac:dyDescent="0.35">
      <c r="A171" s="28" t="s">
        <v>307</v>
      </c>
      <c r="B171" s="28" t="s">
        <v>310</v>
      </c>
      <c r="C171" s="29">
        <v>25</v>
      </c>
    </row>
    <row r="172" spans="1:3" x14ac:dyDescent="0.35">
      <c r="A172" s="28" t="s">
        <v>307</v>
      </c>
      <c r="B172" s="28" t="s">
        <v>311</v>
      </c>
      <c r="C172" s="29">
        <v>25</v>
      </c>
    </row>
    <row r="173" spans="1:3" x14ac:dyDescent="0.35">
      <c r="A173" s="28" t="s">
        <v>307</v>
      </c>
      <c r="B173" s="28" t="s">
        <v>311</v>
      </c>
      <c r="C173" s="29">
        <v>25</v>
      </c>
    </row>
    <row r="174" spans="1:3" x14ac:dyDescent="0.35">
      <c r="A174" s="28" t="s">
        <v>307</v>
      </c>
      <c r="B174" s="28" t="s">
        <v>312</v>
      </c>
      <c r="C174" s="29">
        <v>50</v>
      </c>
    </row>
    <row r="175" spans="1:3" x14ac:dyDescent="0.35">
      <c r="A175" s="28" t="s">
        <v>307</v>
      </c>
      <c r="B175" s="28" t="s">
        <v>313</v>
      </c>
      <c r="C175" s="29">
        <v>50</v>
      </c>
    </row>
    <row r="176" spans="1:3" x14ac:dyDescent="0.35">
      <c r="A176" s="28" t="s">
        <v>307</v>
      </c>
      <c r="B176" s="28" t="s">
        <v>314</v>
      </c>
      <c r="C176" s="29">
        <v>25</v>
      </c>
    </row>
    <row r="177" spans="1:3" x14ac:dyDescent="0.35">
      <c r="A177" s="28" t="s">
        <v>307</v>
      </c>
      <c r="B177" s="28" t="s">
        <v>315</v>
      </c>
      <c r="C177" s="29">
        <v>77.78</v>
      </c>
    </row>
    <row r="178" spans="1:3" x14ac:dyDescent="0.35">
      <c r="A178" s="28" t="s">
        <v>307</v>
      </c>
      <c r="B178" s="28" t="s">
        <v>316</v>
      </c>
      <c r="C178" s="29">
        <v>50</v>
      </c>
    </row>
    <row r="179" spans="1:3" x14ac:dyDescent="0.35">
      <c r="A179" s="28" t="s">
        <v>317</v>
      </c>
      <c r="B179" s="28" t="s">
        <v>318</v>
      </c>
      <c r="C179" s="29">
        <v>25</v>
      </c>
    </row>
    <row r="180" spans="1:3" x14ac:dyDescent="0.35">
      <c r="A180" s="28" t="s">
        <v>317</v>
      </c>
      <c r="B180" s="28" t="s">
        <v>319</v>
      </c>
      <c r="C180" s="29">
        <v>25</v>
      </c>
    </row>
    <row r="181" spans="1:3" x14ac:dyDescent="0.35">
      <c r="A181" s="28" t="s">
        <v>317</v>
      </c>
      <c r="B181" s="28" t="s">
        <v>320</v>
      </c>
      <c r="C181" s="29">
        <v>25</v>
      </c>
    </row>
    <row r="182" spans="1:3" x14ac:dyDescent="0.35">
      <c r="A182" s="28" t="s">
        <v>317</v>
      </c>
      <c r="B182" s="28" t="s">
        <v>321</v>
      </c>
      <c r="C182" s="29">
        <v>25</v>
      </c>
    </row>
    <row r="183" spans="1:3" x14ac:dyDescent="0.35">
      <c r="A183" s="28" t="s">
        <v>322</v>
      </c>
      <c r="B183" s="28" t="s">
        <v>323</v>
      </c>
      <c r="C183" s="29">
        <v>77.78</v>
      </c>
    </row>
    <row r="184" spans="1:3" x14ac:dyDescent="0.35">
      <c r="A184" s="28" t="s">
        <v>324</v>
      </c>
      <c r="B184" s="28" t="s">
        <v>325</v>
      </c>
      <c r="C184" s="29">
        <v>25</v>
      </c>
    </row>
    <row r="185" spans="1:3" x14ac:dyDescent="0.35">
      <c r="A185" s="28" t="s">
        <v>326</v>
      </c>
      <c r="B185" s="28" t="s">
        <v>327</v>
      </c>
      <c r="C185" s="29">
        <v>25</v>
      </c>
    </row>
    <row r="186" spans="1:3" x14ac:dyDescent="0.35">
      <c r="A186" s="28" t="s">
        <v>326</v>
      </c>
      <c r="B186" s="28" t="s">
        <v>328</v>
      </c>
      <c r="C186" s="29">
        <v>77.78</v>
      </c>
    </row>
    <row r="187" spans="1:3" x14ac:dyDescent="0.35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5" x14ac:dyDescent="0.35"/>
  <sheetData>
    <row r="1" spans="1:13" x14ac:dyDescent="0.35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5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5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5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5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5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5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5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5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5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5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5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5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5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5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5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5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5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topLeftCell="A3" zoomScaleNormal="100" workbookViewId="0">
      <pane xSplit="1" topLeftCell="B1" activePane="topRight" state="frozen"/>
      <selection pane="topRight" activeCell="C32" sqref="C32"/>
    </sheetView>
  </sheetViews>
  <sheetFormatPr defaultRowHeight="14.5" x14ac:dyDescent="0.35"/>
  <cols>
    <col min="7" max="7" width="8.54296875" bestFit="1" customWidth="1"/>
    <col min="8" max="11" width="9.54296875" bestFit="1" customWidth="1"/>
    <col min="12" max="12" width="8.54296875" bestFit="1" customWidth="1"/>
    <col min="13" max="15" width="9.54296875" bestFit="1" customWidth="1"/>
    <col min="16" max="16" width="8.54296875" bestFit="1" customWidth="1"/>
    <col min="17" max="21" width="9.54296875" bestFit="1" customWidth="1"/>
    <col min="22" max="24" width="10.54296875" bestFit="1" customWidth="1"/>
    <col min="25" max="25" width="9.54296875" bestFit="1" customWidth="1"/>
    <col min="26" max="28" width="10.54296875" bestFit="1" customWidth="1"/>
    <col min="29" max="29" width="9.54296875" bestFit="1" customWidth="1"/>
    <col min="30" max="31" width="10.54296875" bestFit="1" customWidth="1"/>
  </cols>
  <sheetData>
    <row r="1" spans="1:35" x14ac:dyDescent="0.35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5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5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5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5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5">
      <c r="A6" t="s">
        <v>48</v>
      </c>
      <c r="AH6">
        <f t="shared" si="0"/>
        <v>0</v>
      </c>
      <c r="AI6">
        <f t="shared" si="1"/>
        <v>0</v>
      </c>
    </row>
    <row r="7" spans="1:35" x14ac:dyDescent="0.35">
      <c r="A7" t="s">
        <v>18</v>
      </c>
      <c r="AH7">
        <f t="shared" si="0"/>
        <v>0</v>
      </c>
      <c r="AI7">
        <f t="shared" si="1"/>
        <v>0</v>
      </c>
    </row>
    <row r="8" spans="1:35" x14ac:dyDescent="0.35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5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5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5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5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5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5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5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5">
      <c r="A16" t="s">
        <v>78</v>
      </c>
      <c r="AH16">
        <f t="shared" si="0"/>
        <v>0</v>
      </c>
      <c r="AI16">
        <f t="shared" si="1"/>
        <v>0</v>
      </c>
    </row>
    <row r="17" spans="1:35" x14ac:dyDescent="0.35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5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5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5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5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5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5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5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5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5">
      <c r="A26" t="s">
        <v>43</v>
      </c>
      <c r="AH26">
        <f t="shared" si="0"/>
        <v>0</v>
      </c>
      <c r="AI26">
        <f t="shared" si="1"/>
        <v>0</v>
      </c>
    </row>
    <row r="27" spans="1:35" x14ac:dyDescent="0.35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5">
      <c r="A28" t="s">
        <v>53</v>
      </c>
      <c r="AH28">
        <f t="shared" si="0"/>
        <v>0</v>
      </c>
      <c r="AI28">
        <f t="shared" si="1"/>
        <v>0</v>
      </c>
    </row>
    <row r="29" spans="1:35" x14ac:dyDescent="0.35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5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5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5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5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5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5">
      <c r="A35" t="s">
        <v>11</v>
      </c>
      <c r="AH35">
        <f t="shared" si="2"/>
        <v>0</v>
      </c>
      <c r="AI35">
        <f t="shared" si="1"/>
        <v>0</v>
      </c>
    </row>
    <row r="36" spans="1:35" x14ac:dyDescent="0.35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5">
      <c r="A37" t="s">
        <v>21</v>
      </c>
      <c r="AH37">
        <f t="shared" si="2"/>
        <v>0</v>
      </c>
      <c r="AI37">
        <f t="shared" si="1"/>
        <v>0</v>
      </c>
    </row>
    <row r="38" spans="1:35" x14ac:dyDescent="0.35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5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5">
      <c r="A40" t="s">
        <v>83</v>
      </c>
      <c r="AH40">
        <f t="shared" si="2"/>
        <v>0</v>
      </c>
      <c r="AI40">
        <f t="shared" si="1"/>
        <v>0</v>
      </c>
    </row>
    <row r="41" spans="1:35" x14ac:dyDescent="0.35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5">
      <c r="A42" t="s">
        <v>44</v>
      </c>
      <c r="AH42">
        <f t="shared" si="2"/>
        <v>0</v>
      </c>
      <c r="AI42">
        <f t="shared" si="1"/>
        <v>0</v>
      </c>
    </row>
    <row r="43" spans="1:35" x14ac:dyDescent="0.35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5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5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5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5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5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5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5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5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5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5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2025-09-13T13:21:22Z</dcterms:modified>
</cp:coreProperties>
</file>