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17" documentId="113_{11F70DDE-C80C-4855-9B3C-0D2D94021E73}" xr6:coauthVersionLast="36" xr6:coauthVersionMax="36" xr10:uidLastSave="{0601F0C6-DA0A-4DBA-B4D2-B644D9247E43}"/>
  <bookViews>
    <workbookView xWindow="0" yWindow="0" windowWidth="13800" windowHeight="3780" xr2:uid="{00000000-000D-0000-FFFF-FFFF00000000}"/>
  </bookViews>
  <sheets>
    <sheet name="notas" sheetId="1" r:id="rId1"/>
    <sheet name="pagamento" sheetId="4" r:id="rId2"/>
    <sheet name="placares" sheetId="2" r:id="rId3"/>
    <sheet name="artilharia" sheetId="3" r:id="rId4"/>
  </sheets>
  <definedNames>
    <definedName name="_xlnm._FilterDatabase" localSheetId="3" hidden="1">artilharia!$A$1:$AI$51</definedName>
    <definedName name="_xlnm._FilterDatabase" localSheetId="0" hidden="1">notas!$A$1:$AJ$95</definedName>
  </definedNames>
  <calcPr calcId="191029"/>
</workbook>
</file>

<file path=xl/calcChain.xml><?xml version="1.0" encoding="utf-8"?>
<calcChain xmlns="http://schemas.openxmlformats.org/spreadsheetml/2006/main">
  <c r="AH46" i="3" l="1"/>
  <c r="AI46" i="3"/>
  <c r="AH47" i="3"/>
  <c r="AI47" i="3"/>
  <c r="AH48" i="3"/>
  <c r="AI48" i="3"/>
  <c r="AH49" i="3"/>
  <c r="AI49" i="3"/>
  <c r="AH50" i="3"/>
  <c r="AI50" i="3"/>
  <c r="AH51" i="3"/>
  <c r="AI51" i="3"/>
  <c r="AG51" i="1"/>
  <c r="AI51" i="1" s="1"/>
  <c r="AH51" i="1"/>
  <c r="AG46" i="1"/>
  <c r="AI46" i="1" s="1"/>
  <c r="AH46" i="1"/>
  <c r="G52" i="4" l="1"/>
  <c r="AH12" i="3" l="1"/>
  <c r="AI12" i="3"/>
  <c r="AH40" i="3"/>
  <c r="AI40" i="3"/>
  <c r="AG12" i="1"/>
  <c r="AI12" i="1" s="1"/>
  <c r="AH12" i="1"/>
  <c r="AG53" i="1"/>
  <c r="AI53" i="1" s="1"/>
  <c r="AH53" i="1"/>
  <c r="AG40" i="1"/>
  <c r="AH40" i="1"/>
  <c r="AI40" i="1"/>
  <c r="F52" i="4" l="1"/>
  <c r="AH52" i="3" l="1"/>
  <c r="AI52" i="3"/>
  <c r="AH53" i="3"/>
  <c r="AI53" i="3"/>
  <c r="G51" i="4" l="1"/>
  <c r="AG48" i="1"/>
  <c r="AI48" i="1" s="1"/>
  <c r="AH48" i="1"/>
  <c r="AG49" i="1"/>
  <c r="AI49" i="1" s="1"/>
  <c r="AH49" i="1"/>
  <c r="AG50" i="1"/>
  <c r="AI50" i="1" s="1"/>
  <c r="AH50" i="1"/>
  <c r="AG52" i="1"/>
  <c r="AI52" i="1" s="1"/>
  <c r="AH52" i="1"/>
  <c r="G53" i="4" l="1"/>
  <c r="AG19" i="1"/>
  <c r="E52" i="4"/>
  <c r="D52" i="4"/>
  <c r="C52" i="4"/>
  <c r="C53" i="4" s="1"/>
  <c r="B52" i="4"/>
  <c r="E51" i="4"/>
  <c r="E53" i="4" s="1"/>
  <c r="D51" i="4"/>
  <c r="C51" i="4"/>
  <c r="F20" i="4"/>
  <c r="F19" i="4"/>
  <c r="F51" i="4" s="1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3" i="4" l="1"/>
  <c r="D53" i="4"/>
  <c r="B51" i="4"/>
  <c r="F53" i="4"/>
  <c r="AH47" i="1"/>
  <c r="AG47" i="1"/>
  <c r="AI47" i="1" s="1"/>
  <c r="AH45" i="1"/>
  <c r="AG45" i="1"/>
  <c r="AI45" i="1" s="1"/>
  <c r="AH45" i="3" l="1"/>
  <c r="AI45" i="3"/>
  <c r="AH3" i="3" l="1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AG44" i="1" l="1"/>
  <c r="AI44" i="1" s="1"/>
  <c r="AH44" i="1"/>
  <c r="AG29" i="1" l="1"/>
  <c r="AI29" i="1" s="1"/>
  <c r="AH29" i="1"/>
  <c r="AH33" i="1"/>
  <c r="AG33" i="1"/>
  <c r="AI33" i="1" s="1"/>
  <c r="AH31" i="1" l="1"/>
  <c r="AG31" i="1"/>
  <c r="AI31" i="1" s="1"/>
  <c r="AH28" i="1"/>
  <c r="AG28" i="1"/>
  <c r="AI28" i="1" s="1"/>
  <c r="AH39" i="1"/>
  <c r="AG39" i="1"/>
  <c r="AI39" i="1" s="1"/>
  <c r="AH42" i="1"/>
  <c r="AG42" i="1"/>
  <c r="AI42" i="1" s="1"/>
  <c r="AH38" i="1"/>
  <c r="AG38" i="1"/>
  <c r="AI38" i="1" s="1"/>
  <c r="AH34" i="1"/>
  <c r="AG34" i="1"/>
  <c r="AI34" i="1" s="1"/>
  <c r="AH41" i="1"/>
  <c r="AG41" i="1"/>
  <c r="AI41" i="1" s="1"/>
  <c r="AH27" i="1"/>
  <c r="AG27" i="1"/>
  <c r="AI27" i="1" s="1"/>
  <c r="AH43" i="1"/>
  <c r="AG43" i="1"/>
  <c r="AI43" i="1" s="1"/>
  <c r="AH22" i="1"/>
  <c r="AG22" i="1"/>
  <c r="AI22" i="1" s="1"/>
  <c r="AH20" i="1"/>
  <c r="AG20" i="1"/>
  <c r="AI20" i="1" s="1"/>
  <c r="AH18" i="1"/>
  <c r="AG18" i="1"/>
  <c r="AI18" i="1" s="1"/>
  <c r="AH26" i="1"/>
  <c r="AG26" i="1"/>
  <c r="AI26" i="1" s="1"/>
  <c r="AH24" i="1"/>
  <c r="AG24" i="1"/>
  <c r="AI24" i="1" s="1"/>
  <c r="AH35" i="1"/>
  <c r="AG35" i="1"/>
  <c r="AI35" i="1" s="1"/>
  <c r="AH6" i="1"/>
  <c r="AG6" i="1"/>
  <c r="AI6" i="1" s="1"/>
  <c r="AH36" i="1"/>
  <c r="AG36" i="1"/>
  <c r="AI36" i="1" s="1"/>
  <c r="AH30" i="1"/>
  <c r="AG30" i="1"/>
  <c r="AI30" i="1" s="1"/>
  <c r="AH32" i="1"/>
  <c r="AG32" i="1"/>
  <c r="AI32" i="1" s="1"/>
  <c r="AH25" i="1"/>
  <c r="AG25" i="1"/>
  <c r="AI25" i="1" s="1"/>
  <c r="AH37" i="1"/>
  <c r="AG37" i="1"/>
  <c r="AI37" i="1" s="1"/>
  <c r="AH21" i="1"/>
  <c r="AG21" i="1"/>
  <c r="AI21" i="1" s="1"/>
  <c r="AH11" i="1"/>
  <c r="AG11" i="1"/>
  <c r="AI11" i="1" s="1"/>
  <c r="AH9" i="1"/>
  <c r="AG9" i="1"/>
  <c r="AI9" i="1" s="1"/>
  <c r="AH4" i="1"/>
  <c r="AG4" i="1"/>
  <c r="AI4" i="1" s="1"/>
  <c r="AH17" i="1"/>
  <c r="AG17" i="1"/>
  <c r="AI17" i="1" s="1"/>
  <c r="AH14" i="1"/>
  <c r="AG14" i="1"/>
  <c r="AI14" i="1" s="1"/>
  <c r="AH3" i="1"/>
  <c r="AG3" i="1"/>
  <c r="AI3" i="1" s="1"/>
  <c r="AH19" i="1"/>
  <c r="AI19" i="1"/>
  <c r="AH10" i="1"/>
  <c r="AG10" i="1"/>
  <c r="AI10" i="1" s="1"/>
  <c r="AH23" i="1"/>
  <c r="AG23" i="1"/>
  <c r="AI23" i="1" s="1"/>
  <c r="AH16" i="1"/>
  <c r="AG16" i="1"/>
  <c r="AI16" i="1" s="1"/>
  <c r="AH13" i="1"/>
  <c r="AG13" i="1"/>
  <c r="AI13" i="1" s="1"/>
  <c r="AH8" i="1"/>
  <c r="AG8" i="1"/>
  <c r="AI8" i="1" s="1"/>
  <c r="AH5" i="1"/>
  <c r="AG5" i="1"/>
  <c r="AI5" i="1" s="1"/>
  <c r="AH15" i="1"/>
  <c r="AG15" i="1"/>
  <c r="AI15" i="1" s="1"/>
  <c r="AH7" i="1"/>
  <c r="AG7" i="1"/>
  <c r="AI7" i="1" s="1"/>
  <c r="AH2" i="1"/>
  <c r="AG2" i="1"/>
  <c r="AI2" i="1" s="1"/>
</calcChain>
</file>

<file path=xl/sharedStrings.xml><?xml version="1.0" encoding="utf-8"?>
<sst xmlns="http://schemas.openxmlformats.org/spreadsheetml/2006/main" count="1202" uniqueCount="90">
  <si>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</si>
  <si>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</si>
  <si>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</si>
  <si>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</si>
  <si>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</si>
  <si>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</si>
  <si>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</si>
  <si>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</si>
  <si>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</si>
  <si>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</si>
  <si>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</si>
  <si>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</si>
  <si>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</si>
  <si>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</si>
  <si>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</si>
  <si>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</si>
  <si>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</si>
  <si>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</si>
  <si>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</si>
  <si>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</si>
  <si>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</si>
  <si>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</si>
  <si>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</si>
  <si>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</si>
  <si>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</si>
  <si>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</si>
  <si>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</si>
  <si>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</si>
  <si>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</si>
  <si>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</si>
  <si>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</si>
  <si>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</si>
  <si>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</si>
  <si>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</si>
  <si>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</si>
  <si>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</si>
  <si>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</si>
  <si>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</si>
  <si>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</si>
  <si>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</si>
  <si>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</si>
  <si>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</si>
  <si>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</si>
  <si>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</si>
  <si>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</si>
  <si>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</si>
  <si>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</si>
  <si>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</si>
  <si>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</si>
  <si>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</si>
  <si>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</si>
  <si>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</si>
  <si>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</si>
  <si>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</si>
  <si>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</si>
  <si>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</si>
  <si>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</si>
  <si>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</si>
  <si>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</si>
  <si>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</si>
  <si>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</si>
  <si>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</si>
  <si>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</si>
  <si>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</si>
  <si>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</si>
  <si>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</si>
  <si>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</si>
  <si>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</si>
  <si>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</si>
  <si>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</si>
  <si>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</si>
  <si>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</si>
  <si>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</si>
  <si>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</si>
  <si>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Julho - já pago</t>
  </si>
  <si>
    <t>Agosto - já pago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</si>
  <si>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</si>
  <si>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</si>
  <si>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</si>
  <si>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</si>
  <si>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</si>
  <si>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</si>
  <si>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</si>
  <si>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</si>
  <si>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</si>
  <si>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Novembro - já pago</t>
  </si>
  <si>
    <t>Rafael</t>
  </si>
  <si>
    <t>Drope</t>
  </si>
  <si>
    <t>Toninho</t>
  </si>
  <si>
    <t>Werneck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</si>
</sst>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4" fontId="0" fillId="0" borderId="0" xfId="42" applyNumberFormat="1" applyFont="1" applyFill="1"/>
    <xf numFmtId="164" fontId="0" fillId="0" borderId="0" xfId="0" applyNumberFormat="1"/>
    <xf numFmtId="164" fontId="0" fillId="35" borderId="0" xfId="4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3"/>
  <sheetViews>
    <sheetView tabSelected="1" zoomScale="85" zoomScaleNormal="85" workbookViewId="0">
      <pane xSplit="1" topLeftCell="J1" activePane="topRight" state="frozen"/>
      <selection pane="topRight" activeCell="AD1" sqref="AD1:AD1048576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3" width="10.5546875" bestFit="1" customWidth="1"/>
    <col min="24" max="24" width="9.5546875" bestFit="1" customWidth="1"/>
    <col min="25" max="25" width="10.5546875" bestFit="1" customWidth="1"/>
    <col min="26" max="26" width="11.5546875" bestFit="1" customWidth="1"/>
    <col min="27" max="27" width="10.5546875" bestFit="1" customWidth="1"/>
    <col min="28" max="30" width="10.5546875" customWidth="1"/>
  </cols>
  <sheetData>
    <row r="1" spans="1:36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G1" t="s">
        <v>57</v>
      </c>
      <c r="AH1" t="s">
        <v>58</v>
      </c>
      <c r="AI1" t="s">
        <v>59</v>
      </c>
      <c r="AJ1" t="s">
        <v>62</v>
      </c>
    </row>
    <row r="2" spans="1:36" x14ac:dyDescent="0.3">
      <c r="A2" t="s">
        <v>2</v>
      </c>
      <c r="B2">
        <v>6.5</v>
      </c>
      <c r="D2">
        <v>5</v>
      </c>
      <c r="E2">
        <v>5</v>
      </c>
      <c r="F2">
        <v>5.5</v>
      </c>
      <c r="G2">
        <v>5.5</v>
      </c>
      <c r="H2">
        <v>6.5</v>
      </c>
      <c r="J2">
        <v>6</v>
      </c>
      <c r="K2">
        <v>6</v>
      </c>
      <c r="L2">
        <v>5.5</v>
      </c>
      <c r="M2">
        <v>6</v>
      </c>
      <c r="O2">
        <v>5.5</v>
      </c>
      <c r="P2">
        <v>6</v>
      </c>
      <c r="Q2">
        <v>5</v>
      </c>
      <c r="R2">
        <v>6</v>
      </c>
      <c r="S2">
        <v>6.5</v>
      </c>
      <c r="T2">
        <v>5.5</v>
      </c>
      <c r="U2">
        <v>5.5</v>
      </c>
      <c r="V2">
        <v>5.5</v>
      </c>
      <c r="W2">
        <v>5.5</v>
      </c>
      <c r="X2">
        <v>6</v>
      </c>
      <c r="Y2">
        <v>5.5</v>
      </c>
      <c r="AA2">
        <v>6.5</v>
      </c>
      <c r="AB2">
        <v>6</v>
      </c>
      <c r="AC2">
        <v>6</v>
      </c>
      <c r="AG2">
        <f>COUNT(B2:AF2)</f>
        <v>24</v>
      </c>
      <c r="AH2" s="18">
        <f>AVERAGE(B2:AF2)</f>
        <v>5.770833333333333</v>
      </c>
      <c r="AI2">
        <f>IF(AG2&gt;1,_xlfn.STDEV.S(B2:AF2),"")</f>
        <v>0.46576647131057164</v>
      </c>
      <c r="AJ2">
        <v>1</v>
      </c>
    </row>
    <row r="3" spans="1:36" x14ac:dyDescent="0.3">
      <c r="A3" t="s">
        <v>24</v>
      </c>
      <c r="E3">
        <v>7</v>
      </c>
      <c r="J3">
        <v>7.5</v>
      </c>
      <c r="L3">
        <v>7</v>
      </c>
      <c r="N3">
        <v>6.5</v>
      </c>
      <c r="AG3">
        <f>COUNT(B3:AF3)</f>
        <v>4</v>
      </c>
      <c r="AH3" s="18">
        <f>AVERAGE(B3:AF3)</f>
        <v>7</v>
      </c>
      <c r="AI3">
        <f>IF(AG3&gt;1,_xlfn.STDEV.S(B3:AF3),"")</f>
        <v>0.40824829046386302</v>
      </c>
      <c r="AJ3">
        <v>0</v>
      </c>
    </row>
    <row r="4" spans="1:36" x14ac:dyDescent="0.3">
      <c r="A4" t="s">
        <v>79</v>
      </c>
      <c r="Z4">
        <v>6.5</v>
      </c>
      <c r="AG4">
        <f>COUNT(B4:AF4)</f>
        <v>1</v>
      </c>
      <c r="AH4" s="18">
        <f>AVERAGE(B4:AF4)</f>
        <v>6.5</v>
      </c>
      <c r="AI4" t="str">
        <f>IF(AG4&gt;1,_xlfn.STDEV.S(B4:AF4),"")</f>
        <v/>
      </c>
      <c r="AJ4">
        <v>0</v>
      </c>
    </row>
    <row r="5" spans="1:36" x14ac:dyDescent="0.3">
      <c r="A5" t="s">
        <v>7</v>
      </c>
      <c r="B5">
        <v>6</v>
      </c>
      <c r="C5">
        <v>3</v>
      </c>
      <c r="D5">
        <v>5</v>
      </c>
      <c r="E5">
        <v>4.5</v>
      </c>
      <c r="F5">
        <v>7</v>
      </c>
      <c r="G5">
        <v>5.5</v>
      </c>
      <c r="H5">
        <v>6</v>
      </c>
      <c r="I5">
        <v>5</v>
      </c>
      <c r="J5">
        <v>4</v>
      </c>
      <c r="K5">
        <v>5.5</v>
      </c>
      <c r="L5">
        <v>3.5</v>
      </c>
      <c r="M5">
        <v>3</v>
      </c>
      <c r="AD5">
        <v>6</v>
      </c>
      <c r="AG5">
        <f>COUNT(B5:AF5)</f>
        <v>13</v>
      </c>
      <c r="AH5" s="18">
        <f>AVERAGE(B5:AF5)</f>
        <v>4.9230769230769234</v>
      </c>
      <c r="AI5">
        <f>IF(AG5&gt;1,_xlfn.STDEV.S(B5:AF5),"")</f>
        <v>1.2557559782549617</v>
      </c>
      <c r="AJ5">
        <v>0</v>
      </c>
    </row>
    <row r="6" spans="1:36" x14ac:dyDescent="0.3">
      <c r="A6" t="s">
        <v>48</v>
      </c>
      <c r="I6">
        <v>6.5</v>
      </c>
      <c r="K6">
        <v>6.5</v>
      </c>
      <c r="L6">
        <v>7</v>
      </c>
      <c r="R6">
        <v>6.5</v>
      </c>
      <c r="U6">
        <v>6.5</v>
      </c>
      <c r="AD6">
        <v>6</v>
      </c>
      <c r="AG6">
        <f>COUNT(B6:AF6)</f>
        <v>6</v>
      </c>
      <c r="AH6" s="18">
        <f>AVERAGE(B6:AF6)</f>
        <v>6.5</v>
      </c>
      <c r="AI6">
        <f>IF(AG6&gt;1,_xlfn.STDEV.S(B6:AF6),"")</f>
        <v>0.31622776601683794</v>
      </c>
      <c r="AJ6">
        <v>0</v>
      </c>
    </row>
    <row r="7" spans="1:36" x14ac:dyDescent="0.3">
      <c r="A7" t="s">
        <v>18</v>
      </c>
      <c r="C7">
        <v>4.5</v>
      </c>
      <c r="Q7">
        <v>6</v>
      </c>
      <c r="R7">
        <v>6</v>
      </c>
      <c r="AG7">
        <f>COUNT(B7:AF7)</f>
        <v>3</v>
      </c>
      <c r="AH7" s="18">
        <f>AVERAGE(B7:AF7)</f>
        <v>5.5</v>
      </c>
      <c r="AI7">
        <f>IF(AG7&gt;1,_xlfn.STDEV.S(B7:AF7),"")</f>
        <v>0.8660254037844386</v>
      </c>
      <c r="AJ7">
        <v>0</v>
      </c>
    </row>
    <row r="8" spans="1:36" x14ac:dyDescent="0.3">
      <c r="A8" t="s">
        <v>25</v>
      </c>
      <c r="E8">
        <v>5</v>
      </c>
      <c r="F8">
        <v>6</v>
      </c>
      <c r="G8">
        <v>4.5</v>
      </c>
      <c r="J8">
        <v>5</v>
      </c>
      <c r="L8">
        <v>3.5</v>
      </c>
      <c r="M8">
        <v>5</v>
      </c>
      <c r="N8">
        <v>5.5</v>
      </c>
      <c r="O8">
        <v>6</v>
      </c>
      <c r="P8">
        <v>5</v>
      </c>
      <c r="S8">
        <v>4.5</v>
      </c>
      <c r="T8">
        <v>6</v>
      </c>
      <c r="U8">
        <v>3.5</v>
      </c>
      <c r="V8">
        <v>5.5</v>
      </c>
      <c r="W8">
        <v>6</v>
      </c>
      <c r="X8">
        <v>6</v>
      </c>
      <c r="Z8">
        <v>5.5</v>
      </c>
      <c r="AC8">
        <v>4.5</v>
      </c>
      <c r="AD8">
        <v>5</v>
      </c>
      <c r="AG8">
        <f>COUNT(B8:AF8)</f>
        <v>18</v>
      </c>
      <c r="AH8" s="18">
        <f>AVERAGE(B8:AF8)</f>
        <v>5.1111111111111107</v>
      </c>
      <c r="AI8">
        <f>IF(AG8&gt;1,_xlfn.STDEV.S(B8:AF8),"")</f>
        <v>0.79623296095086071</v>
      </c>
      <c r="AJ8">
        <v>1</v>
      </c>
    </row>
    <row r="9" spans="1:36" x14ac:dyDescent="0.3">
      <c r="A9" t="s">
        <v>14</v>
      </c>
      <c r="B9">
        <v>6.5</v>
      </c>
      <c r="D9">
        <v>7</v>
      </c>
      <c r="F9">
        <v>6</v>
      </c>
      <c r="G9">
        <v>6.5</v>
      </c>
      <c r="H9">
        <v>5</v>
      </c>
      <c r="I9">
        <v>5.5</v>
      </c>
      <c r="K9">
        <v>6</v>
      </c>
      <c r="L9">
        <v>6</v>
      </c>
      <c r="M9">
        <v>6</v>
      </c>
      <c r="O9">
        <v>6</v>
      </c>
      <c r="P9">
        <v>5.5</v>
      </c>
      <c r="Q9">
        <v>5.5</v>
      </c>
      <c r="R9">
        <v>6</v>
      </c>
      <c r="S9">
        <v>5</v>
      </c>
      <c r="T9">
        <v>6.5</v>
      </c>
      <c r="V9">
        <v>6</v>
      </c>
      <c r="X9">
        <v>6.5</v>
      </c>
      <c r="Y9">
        <v>6</v>
      </c>
      <c r="AA9">
        <v>6</v>
      </c>
      <c r="AB9">
        <v>5.5</v>
      </c>
      <c r="AC9">
        <v>6</v>
      </c>
      <c r="AD9">
        <v>5.5</v>
      </c>
      <c r="AG9">
        <f>COUNT(B9:AF9)</f>
        <v>22</v>
      </c>
      <c r="AH9" s="18">
        <f>AVERAGE(B9:AF9)</f>
        <v>5.9318181818181817</v>
      </c>
      <c r="AI9">
        <f>IF(AG9&gt;1,_xlfn.STDEV.S(B9:AF9),"")</f>
        <v>0.49510591809214932</v>
      </c>
      <c r="AJ9">
        <v>1</v>
      </c>
    </row>
    <row r="10" spans="1:36" x14ac:dyDescent="0.3">
      <c r="A10" t="s">
        <v>54</v>
      </c>
      <c r="M10">
        <v>6</v>
      </c>
      <c r="V10">
        <v>6.5</v>
      </c>
      <c r="W10">
        <v>7</v>
      </c>
      <c r="AG10">
        <f>COUNT(B10:AF10)</f>
        <v>3</v>
      </c>
      <c r="AH10" s="18">
        <f>AVERAGE(B10:AF10)</f>
        <v>6.5</v>
      </c>
      <c r="AI10">
        <f>IF(AG10&gt;1,_xlfn.STDEV.S(B10:AF10),"")</f>
        <v>0.5</v>
      </c>
      <c r="AJ10">
        <v>0</v>
      </c>
    </row>
    <row r="11" spans="1:36" x14ac:dyDescent="0.3">
      <c r="A11" t="s">
        <v>66</v>
      </c>
      <c r="V11">
        <v>6</v>
      </c>
      <c r="W11">
        <v>6</v>
      </c>
      <c r="Y11">
        <v>6</v>
      </c>
      <c r="AB11">
        <v>6.5</v>
      </c>
      <c r="AC11">
        <v>6</v>
      </c>
      <c r="AG11">
        <f>COUNT(B11:AF11)</f>
        <v>5</v>
      </c>
      <c r="AH11" s="18">
        <f>AVERAGE(B11:AF11)</f>
        <v>6.1</v>
      </c>
      <c r="AI11">
        <f>IF(AG11&gt;1,_xlfn.STDEV.S(B11:AF11),"")</f>
        <v>0.22360679774997896</v>
      </c>
      <c r="AJ11">
        <v>0</v>
      </c>
    </row>
    <row r="12" spans="1:36" x14ac:dyDescent="0.3">
      <c r="A12" t="s">
        <v>87</v>
      </c>
      <c r="AB12">
        <v>5</v>
      </c>
      <c r="AC12">
        <v>6</v>
      </c>
      <c r="AG12">
        <f>COUNT(B12:AF12)</f>
        <v>2</v>
      </c>
      <c r="AH12" s="18">
        <f>AVERAGE(B12:AF12)</f>
        <v>5.5</v>
      </c>
      <c r="AI12">
        <f>IF(AG12&gt;1,_xlfn.STDEV.S(B12:AF12),"")</f>
        <v>0.70710678118654757</v>
      </c>
      <c r="AJ12">
        <v>3</v>
      </c>
    </row>
    <row r="13" spans="1:36" x14ac:dyDescent="0.3">
      <c r="A13" t="s">
        <v>15</v>
      </c>
      <c r="B13">
        <v>6.5</v>
      </c>
      <c r="C13">
        <v>5.5</v>
      </c>
      <c r="G13">
        <v>6</v>
      </c>
      <c r="H13">
        <v>5</v>
      </c>
      <c r="P13">
        <v>6</v>
      </c>
      <c r="Q13">
        <v>5.5</v>
      </c>
      <c r="R13">
        <v>6.5</v>
      </c>
      <c r="S13">
        <v>6</v>
      </c>
      <c r="T13">
        <v>6</v>
      </c>
      <c r="U13">
        <v>6.5</v>
      </c>
      <c r="V13">
        <v>5.5</v>
      </c>
      <c r="W13">
        <v>6</v>
      </c>
      <c r="X13">
        <v>5.5</v>
      </c>
      <c r="Y13">
        <v>6.5</v>
      </c>
      <c r="AA13">
        <v>6.5</v>
      </c>
      <c r="AB13">
        <v>6</v>
      </c>
      <c r="AD13">
        <v>6</v>
      </c>
      <c r="AG13">
        <f>COUNT(B13:AF13)</f>
        <v>17</v>
      </c>
      <c r="AH13" s="18">
        <f>AVERAGE(B13:AF13)</f>
        <v>5.9705882352941178</v>
      </c>
      <c r="AI13">
        <f>IF(AG13&gt;1,_xlfn.STDEV.S(B13:AF13),"")</f>
        <v>0.44967308386531346</v>
      </c>
      <c r="AJ13">
        <v>1</v>
      </c>
    </row>
    <row r="14" spans="1:36" x14ac:dyDescent="0.3">
      <c r="A14" t="s">
        <v>6</v>
      </c>
      <c r="B14">
        <v>7</v>
      </c>
      <c r="C14">
        <v>6.5</v>
      </c>
      <c r="D14">
        <v>6.5</v>
      </c>
      <c r="E14">
        <v>7</v>
      </c>
      <c r="F14">
        <v>6</v>
      </c>
      <c r="G14">
        <v>6</v>
      </c>
      <c r="I14">
        <v>7</v>
      </c>
      <c r="K14">
        <v>7</v>
      </c>
      <c r="N14">
        <v>6</v>
      </c>
      <c r="O14">
        <v>6.5</v>
      </c>
      <c r="P14">
        <v>6</v>
      </c>
      <c r="S14">
        <v>6</v>
      </c>
      <c r="T14">
        <v>6.5</v>
      </c>
      <c r="U14">
        <v>6.5</v>
      </c>
      <c r="W14">
        <v>6</v>
      </c>
      <c r="X14">
        <v>6</v>
      </c>
      <c r="AA14">
        <v>6</v>
      </c>
      <c r="AG14">
        <f>COUNT(B14:AF14)</f>
        <v>17</v>
      </c>
      <c r="AH14" s="18">
        <f>AVERAGE(B14:AF14)</f>
        <v>6.382352941176471</v>
      </c>
      <c r="AI14">
        <f>IF(AG14&gt;1,_xlfn.STDEV.S(B14:AF14),"")</f>
        <v>0.41568511838536965</v>
      </c>
      <c r="AJ14">
        <v>1</v>
      </c>
    </row>
    <row r="15" spans="1:36" x14ac:dyDescent="0.3">
      <c r="A15" t="s">
        <v>52</v>
      </c>
      <c r="J15">
        <v>6</v>
      </c>
      <c r="AG15">
        <f>COUNT(B15:AF15)</f>
        <v>1</v>
      </c>
      <c r="AH15" s="18">
        <f>AVERAGE(B15:AF15)</f>
        <v>6</v>
      </c>
      <c r="AI15" t="str">
        <f>IF(AG15&gt;1,_xlfn.STDEV.S(B15:AF15),"")</f>
        <v/>
      </c>
      <c r="AJ15">
        <v>0</v>
      </c>
    </row>
    <row r="16" spans="1:36" x14ac:dyDescent="0.3">
      <c r="A16" t="s">
        <v>80</v>
      </c>
      <c r="Z16">
        <v>5</v>
      </c>
      <c r="AG16">
        <f>COUNT(B16:AF16)</f>
        <v>1</v>
      </c>
      <c r="AH16" s="18">
        <f>AVERAGE(B16:AF16)</f>
        <v>5</v>
      </c>
      <c r="AI16" t="str">
        <f>IF(AG16&gt;1,_xlfn.STDEV.S(B16:AF16),"")</f>
        <v/>
      </c>
      <c r="AJ16">
        <v>0</v>
      </c>
    </row>
    <row r="17" spans="1:36" x14ac:dyDescent="0.3">
      <c r="A17" t="s">
        <v>12</v>
      </c>
      <c r="B17">
        <v>7.5</v>
      </c>
      <c r="D17">
        <v>7</v>
      </c>
      <c r="E17">
        <v>7</v>
      </c>
      <c r="H17">
        <v>6</v>
      </c>
      <c r="I17">
        <v>7</v>
      </c>
      <c r="K17">
        <v>6</v>
      </c>
      <c r="L17">
        <v>7</v>
      </c>
      <c r="M17">
        <v>6.5</v>
      </c>
      <c r="N17">
        <v>6</v>
      </c>
      <c r="R17">
        <v>8</v>
      </c>
      <c r="AG17">
        <f>COUNT(B17:AF17)</f>
        <v>10</v>
      </c>
      <c r="AH17" s="18">
        <f>AVERAGE(B17:AF17)</f>
        <v>6.8</v>
      </c>
      <c r="AI17">
        <f>IF(AG17&gt;1,_xlfn.STDEV.S(B17:AF17),"")</f>
        <v>0.67494855771055284</v>
      </c>
      <c r="AJ17">
        <v>0</v>
      </c>
    </row>
    <row r="18" spans="1:36" x14ac:dyDescent="0.3">
      <c r="A18" t="s">
        <v>4</v>
      </c>
      <c r="B18">
        <v>5</v>
      </c>
      <c r="D18">
        <v>6</v>
      </c>
      <c r="E18">
        <v>5.5</v>
      </c>
      <c r="F18">
        <v>6</v>
      </c>
      <c r="H18">
        <v>6.5</v>
      </c>
      <c r="I18">
        <v>5.5</v>
      </c>
      <c r="J18">
        <v>6</v>
      </c>
      <c r="K18">
        <v>5.5</v>
      </c>
      <c r="L18">
        <v>6.5</v>
      </c>
      <c r="M18">
        <v>6</v>
      </c>
      <c r="N18">
        <v>6.5</v>
      </c>
      <c r="O18">
        <v>5.5</v>
      </c>
      <c r="P18">
        <v>5.5</v>
      </c>
      <c r="Q18">
        <v>6.5</v>
      </c>
      <c r="R18">
        <v>6</v>
      </c>
      <c r="S18">
        <v>6</v>
      </c>
      <c r="T18">
        <v>6.5</v>
      </c>
      <c r="U18">
        <v>6</v>
      </c>
      <c r="V18">
        <v>5.5</v>
      </c>
      <c r="W18">
        <v>5.5</v>
      </c>
      <c r="X18">
        <v>6</v>
      </c>
      <c r="Y18">
        <v>5.5</v>
      </c>
      <c r="AA18">
        <v>6.5</v>
      </c>
      <c r="AB18">
        <v>6</v>
      </c>
      <c r="AC18">
        <v>6</v>
      </c>
      <c r="AD18">
        <v>6</v>
      </c>
      <c r="AG18">
        <f>COUNT(B18:AF18)</f>
        <v>26</v>
      </c>
      <c r="AH18" s="18">
        <f>AVERAGE(B18:AF18)</f>
        <v>5.9230769230769234</v>
      </c>
      <c r="AI18">
        <f>IF(AG18&gt;1,_xlfn.STDEV.S(B18:AF18),"")</f>
        <v>0.41694862254977394</v>
      </c>
      <c r="AJ18">
        <v>1</v>
      </c>
    </row>
    <row r="19" spans="1:36" x14ac:dyDescent="0.3">
      <c r="A19" t="s">
        <v>1</v>
      </c>
      <c r="B19">
        <v>7.5</v>
      </c>
      <c r="C19">
        <v>4</v>
      </c>
      <c r="D19">
        <v>7</v>
      </c>
      <c r="E19">
        <v>6</v>
      </c>
      <c r="F19">
        <v>6.5</v>
      </c>
      <c r="G19">
        <v>6.5</v>
      </c>
      <c r="H19">
        <v>5.5</v>
      </c>
      <c r="I19">
        <v>7</v>
      </c>
      <c r="J19">
        <v>5.5</v>
      </c>
      <c r="K19">
        <v>6.5</v>
      </c>
      <c r="L19">
        <v>7</v>
      </c>
      <c r="M19">
        <v>5.5</v>
      </c>
      <c r="N19">
        <v>6</v>
      </c>
      <c r="O19">
        <v>5.5</v>
      </c>
      <c r="P19">
        <v>6.5</v>
      </c>
      <c r="Q19">
        <v>6.5</v>
      </c>
      <c r="R19">
        <v>6.5</v>
      </c>
      <c r="S19">
        <v>7</v>
      </c>
      <c r="T19">
        <v>6</v>
      </c>
      <c r="U19">
        <v>5.5</v>
      </c>
      <c r="V19">
        <v>6</v>
      </c>
      <c r="W19">
        <v>6</v>
      </c>
      <c r="X19">
        <v>6</v>
      </c>
      <c r="Y19">
        <v>6.5</v>
      </c>
      <c r="AA19">
        <v>6</v>
      </c>
      <c r="AB19">
        <v>6</v>
      </c>
      <c r="AC19">
        <v>7</v>
      </c>
      <c r="AD19">
        <v>6.5</v>
      </c>
      <c r="AG19">
        <f>COUNT(B19:AF19)</f>
        <v>28</v>
      </c>
      <c r="AH19" s="18">
        <f>AVERAGE(B19:AF19)</f>
        <v>6.2142857142857144</v>
      </c>
      <c r="AI19">
        <f>IF(AG19&gt;1,_xlfn.STDEV.S(B19:AF19),"")</f>
        <v>0.69958415463616086</v>
      </c>
      <c r="AJ19">
        <v>1</v>
      </c>
    </row>
    <row r="20" spans="1:36" x14ac:dyDescent="0.3">
      <c r="A20" t="s">
        <v>81</v>
      </c>
      <c r="Z20">
        <v>6.5</v>
      </c>
      <c r="AG20">
        <f>COUNT(B20:AF20)</f>
        <v>1</v>
      </c>
      <c r="AH20" s="18">
        <f>AVERAGE(B20:AF20)</f>
        <v>6.5</v>
      </c>
      <c r="AI20" t="str">
        <f>IF(AG20&gt;1,_xlfn.STDEV.S(B20:AF20),"")</f>
        <v/>
      </c>
      <c r="AJ20">
        <v>0</v>
      </c>
    </row>
    <row r="21" spans="1:36" x14ac:dyDescent="0.3">
      <c r="A21" t="s">
        <v>9</v>
      </c>
      <c r="B21">
        <v>6.5</v>
      </c>
      <c r="D21">
        <v>6.5</v>
      </c>
      <c r="E21">
        <v>6</v>
      </c>
      <c r="F21">
        <v>7</v>
      </c>
      <c r="G21">
        <v>6.5</v>
      </c>
      <c r="H21">
        <v>6.5</v>
      </c>
      <c r="J21">
        <v>6</v>
      </c>
      <c r="L21">
        <v>6.5</v>
      </c>
      <c r="M21">
        <v>6.5</v>
      </c>
      <c r="N21">
        <v>7</v>
      </c>
      <c r="O21">
        <v>6</v>
      </c>
      <c r="P21">
        <v>6</v>
      </c>
      <c r="Q21">
        <v>6.5</v>
      </c>
      <c r="S21">
        <v>6</v>
      </c>
      <c r="T21">
        <v>7</v>
      </c>
      <c r="V21">
        <v>6</v>
      </c>
      <c r="W21">
        <v>6.5</v>
      </c>
      <c r="X21">
        <v>6.5</v>
      </c>
      <c r="Z21">
        <v>7</v>
      </c>
      <c r="AA21">
        <v>6.5</v>
      </c>
      <c r="AB21">
        <v>6.5</v>
      </c>
      <c r="AC21">
        <v>6</v>
      </c>
      <c r="AD21">
        <v>6.5</v>
      </c>
      <c r="AG21">
        <f>COUNT(B21:AF21)</f>
        <v>23</v>
      </c>
      <c r="AH21" s="18">
        <f>AVERAGE(B21:AF21)</f>
        <v>6.4347826086956523</v>
      </c>
      <c r="AI21">
        <f>IF(AG21&gt;1,_xlfn.STDEV.S(B21:AF21),"")</f>
        <v>0.34720794876240152</v>
      </c>
      <c r="AJ21">
        <v>1</v>
      </c>
    </row>
    <row r="22" spans="1:36" x14ac:dyDescent="0.3">
      <c r="A22" t="s">
        <v>20</v>
      </c>
      <c r="D22">
        <v>6.5</v>
      </c>
      <c r="E22">
        <v>6.5</v>
      </c>
      <c r="F22">
        <v>6.5</v>
      </c>
      <c r="G22">
        <v>6.5</v>
      </c>
      <c r="H22">
        <v>7</v>
      </c>
      <c r="I22">
        <v>6.5</v>
      </c>
      <c r="J22">
        <v>7</v>
      </c>
      <c r="K22">
        <v>6.5</v>
      </c>
      <c r="L22">
        <v>6</v>
      </c>
      <c r="M22">
        <v>5.5</v>
      </c>
      <c r="N22">
        <v>5.5</v>
      </c>
      <c r="P22">
        <v>6.5</v>
      </c>
      <c r="Q22">
        <v>5</v>
      </c>
      <c r="R22">
        <v>6</v>
      </c>
      <c r="S22">
        <v>6.5</v>
      </c>
      <c r="T22">
        <v>6</v>
      </c>
      <c r="U22">
        <v>6.5</v>
      </c>
      <c r="V22">
        <v>6</v>
      </c>
      <c r="W22">
        <v>6</v>
      </c>
      <c r="X22">
        <v>5.5</v>
      </c>
      <c r="Y22">
        <v>6</v>
      </c>
      <c r="Z22">
        <v>6</v>
      </c>
      <c r="AA22">
        <v>6.5</v>
      </c>
      <c r="AB22">
        <v>5.5</v>
      </c>
      <c r="AC22">
        <v>6</v>
      </c>
      <c r="AD22">
        <v>6.5</v>
      </c>
      <c r="AG22">
        <f>COUNT(B22:AF22)</f>
        <v>26</v>
      </c>
      <c r="AH22" s="18">
        <f>AVERAGE(B22:AF22)</f>
        <v>6.1730769230769234</v>
      </c>
      <c r="AI22">
        <f>IF(AG22&gt;1,_xlfn.STDEV.S(B22:AF22),"")</f>
        <v>0.48871889041263178</v>
      </c>
      <c r="AJ22">
        <v>1</v>
      </c>
    </row>
    <row r="23" spans="1:36" x14ac:dyDescent="0.3">
      <c r="A23" t="s">
        <v>82</v>
      </c>
      <c r="Y23">
        <v>6.5</v>
      </c>
      <c r="AG23">
        <f>COUNT(B23:AF23)</f>
        <v>1</v>
      </c>
      <c r="AH23" s="18">
        <f>AVERAGE(B23:AF23)</f>
        <v>6.5</v>
      </c>
      <c r="AI23" t="str">
        <f>IF(AG23&gt;1,_xlfn.STDEV.S(B23:AF23),"")</f>
        <v/>
      </c>
      <c r="AJ23">
        <v>0</v>
      </c>
    </row>
    <row r="24" spans="1:36" x14ac:dyDescent="0.3">
      <c r="A24" t="s">
        <v>61</v>
      </c>
      <c r="R24">
        <v>6.5</v>
      </c>
      <c r="S24">
        <v>5.5</v>
      </c>
      <c r="T24">
        <v>5.5</v>
      </c>
      <c r="W24">
        <v>6</v>
      </c>
      <c r="AG24">
        <f>COUNT(B24:AF24)</f>
        <v>4</v>
      </c>
      <c r="AH24" s="18">
        <f>AVERAGE(B24:AF24)</f>
        <v>5.875</v>
      </c>
      <c r="AI24">
        <f>IF(AG24&gt;1,_xlfn.STDEV.S(B24:AF24),"")</f>
        <v>0.47871355387816905</v>
      </c>
      <c r="AJ24">
        <v>0</v>
      </c>
    </row>
    <row r="25" spans="1:36" x14ac:dyDescent="0.3">
      <c r="A25" t="s">
        <v>19</v>
      </c>
      <c r="B25">
        <v>8.5</v>
      </c>
      <c r="D25">
        <v>6.5</v>
      </c>
      <c r="E25">
        <v>6.5</v>
      </c>
      <c r="F25">
        <v>6</v>
      </c>
      <c r="M25">
        <v>6</v>
      </c>
      <c r="N25">
        <v>6</v>
      </c>
      <c r="O25">
        <v>6</v>
      </c>
      <c r="P25">
        <v>6</v>
      </c>
      <c r="Q25">
        <v>6.5</v>
      </c>
      <c r="T25">
        <v>6</v>
      </c>
      <c r="U25">
        <v>6</v>
      </c>
      <c r="V25">
        <v>6.5</v>
      </c>
      <c r="W25">
        <v>6</v>
      </c>
      <c r="Y25">
        <v>7.5</v>
      </c>
      <c r="Z25">
        <v>6</v>
      </c>
      <c r="AA25">
        <v>6</v>
      </c>
      <c r="AB25">
        <v>5.5</v>
      </c>
      <c r="AG25">
        <f>COUNT(B25:AF25)</f>
        <v>17</v>
      </c>
      <c r="AH25" s="18">
        <f>AVERAGE(B25:AF25)</f>
        <v>6.3235294117647056</v>
      </c>
      <c r="AI25">
        <f>IF(AG25&gt;1,_xlfn.STDEV.S(B25:AF25),"")</f>
        <v>0.70580575564802817</v>
      </c>
      <c r="AJ25">
        <v>1</v>
      </c>
    </row>
    <row r="26" spans="1:36" x14ac:dyDescent="0.3">
      <c r="A26" t="s">
        <v>43</v>
      </c>
      <c r="C26">
        <v>3</v>
      </c>
      <c r="R26">
        <v>3.5</v>
      </c>
      <c r="AG26">
        <f>COUNT(B26:AF26)</f>
        <v>2</v>
      </c>
      <c r="AH26" s="18">
        <f>AVERAGE(B26:AF26)</f>
        <v>3.25</v>
      </c>
      <c r="AI26">
        <f>IF(AG26&gt;1,_xlfn.STDEV.S(B26:AF26),"")</f>
        <v>0.35355339059327379</v>
      </c>
      <c r="AJ26">
        <v>0</v>
      </c>
    </row>
    <row r="27" spans="1:36" x14ac:dyDescent="0.3">
      <c r="A27" t="s">
        <v>68</v>
      </c>
      <c r="X27">
        <v>6</v>
      </c>
      <c r="Z27">
        <v>5.5</v>
      </c>
      <c r="AA27">
        <v>4.5</v>
      </c>
      <c r="AB27">
        <v>4</v>
      </c>
      <c r="AG27">
        <f>COUNT(B27:AF27)</f>
        <v>4</v>
      </c>
      <c r="AH27" s="18">
        <f>AVERAGE(B27:AF27)</f>
        <v>5</v>
      </c>
      <c r="AI27">
        <f>IF(AG27&gt;1,_xlfn.STDEV.S(B27:AF27),"")</f>
        <v>0.9128709291752769</v>
      </c>
      <c r="AJ27">
        <v>0</v>
      </c>
    </row>
    <row r="28" spans="1:36" x14ac:dyDescent="0.3">
      <c r="A28" t="s">
        <v>53</v>
      </c>
      <c r="L28">
        <v>5.5</v>
      </c>
      <c r="AG28">
        <f>COUNT(B28:AF28)</f>
        <v>1</v>
      </c>
      <c r="AH28" s="18">
        <f>AVERAGE(B28:AF28)</f>
        <v>5.5</v>
      </c>
      <c r="AI28" t="str">
        <f>IF(AG28&gt;1,_xlfn.STDEV.S(B28:AF28),"")</f>
        <v/>
      </c>
      <c r="AJ28">
        <v>0</v>
      </c>
    </row>
    <row r="29" spans="1:36" x14ac:dyDescent="0.3">
      <c r="A29" t="s">
        <v>51</v>
      </c>
      <c r="J29">
        <v>3.5</v>
      </c>
      <c r="M29">
        <v>5</v>
      </c>
      <c r="AG29">
        <f>COUNT(B29:AF29)</f>
        <v>2</v>
      </c>
      <c r="AH29" s="18">
        <f>AVERAGE(B29:AF29)</f>
        <v>4.25</v>
      </c>
      <c r="AI29">
        <f>IF(AG29&gt;1,_xlfn.STDEV.S(B29:AF29),"")</f>
        <v>1.0606601717798212</v>
      </c>
      <c r="AJ29">
        <v>0</v>
      </c>
    </row>
    <row r="30" spans="1:36" x14ac:dyDescent="0.3">
      <c r="A30" t="s">
        <v>10</v>
      </c>
      <c r="B30">
        <v>4.5</v>
      </c>
      <c r="C30">
        <v>5.5</v>
      </c>
      <c r="D30">
        <v>6.5</v>
      </c>
      <c r="E30">
        <v>5.5</v>
      </c>
      <c r="F30">
        <v>5.5</v>
      </c>
      <c r="G30">
        <v>5.5</v>
      </c>
      <c r="H30">
        <v>6</v>
      </c>
      <c r="I30">
        <v>5.5</v>
      </c>
      <c r="J30">
        <v>6</v>
      </c>
      <c r="K30">
        <v>6</v>
      </c>
      <c r="L30">
        <v>5.5</v>
      </c>
      <c r="M30">
        <v>6.5</v>
      </c>
      <c r="N30">
        <v>6.5</v>
      </c>
      <c r="O30">
        <v>6.5</v>
      </c>
      <c r="P30">
        <v>5</v>
      </c>
      <c r="Q30">
        <v>5.5</v>
      </c>
      <c r="R30">
        <v>5.5</v>
      </c>
      <c r="S30">
        <v>6.5</v>
      </c>
      <c r="T30">
        <v>5.5</v>
      </c>
      <c r="U30">
        <v>6.5</v>
      </c>
      <c r="V30">
        <v>6.5</v>
      </c>
      <c r="X30">
        <v>6</v>
      </c>
      <c r="Y30">
        <v>6.5</v>
      </c>
      <c r="AA30">
        <v>6</v>
      </c>
      <c r="AB30">
        <v>6</v>
      </c>
      <c r="AC30">
        <v>5.5</v>
      </c>
      <c r="AD30">
        <v>6</v>
      </c>
      <c r="AG30">
        <f>COUNT(B30:AF30)</f>
        <v>27</v>
      </c>
      <c r="AH30" s="18">
        <f>AVERAGE(B30:AF30)</f>
        <v>5.8703703703703702</v>
      </c>
      <c r="AI30">
        <f>IF(AG30&gt;1,_xlfn.STDEV.S(B30:AF30),"")</f>
        <v>0.52974218316722788</v>
      </c>
      <c r="AJ30">
        <v>1</v>
      </c>
    </row>
    <row r="31" spans="1:36" x14ac:dyDescent="0.3">
      <c r="A31" t="s">
        <v>46</v>
      </c>
      <c r="H31">
        <v>6</v>
      </c>
      <c r="I31">
        <v>5.5</v>
      </c>
      <c r="J31">
        <v>5.5</v>
      </c>
      <c r="K31">
        <v>4.5</v>
      </c>
      <c r="M31">
        <v>4.5</v>
      </c>
      <c r="N31">
        <v>5</v>
      </c>
      <c r="O31">
        <v>7</v>
      </c>
      <c r="P31">
        <v>6.5</v>
      </c>
      <c r="Q31">
        <v>5</v>
      </c>
      <c r="U31">
        <v>5.5</v>
      </c>
      <c r="AG31">
        <f>COUNT(B31:AF31)</f>
        <v>10</v>
      </c>
      <c r="AH31" s="18">
        <f>AVERAGE(B31:AF31)</f>
        <v>5.5</v>
      </c>
      <c r="AI31">
        <f>IF(AG31&gt;1,_xlfn.STDEV.S(B31:AF31),"")</f>
        <v>0.81649658092772603</v>
      </c>
      <c r="AJ31">
        <v>0</v>
      </c>
    </row>
    <row r="32" spans="1:36" x14ac:dyDescent="0.3">
      <c r="A32" t="s">
        <v>3</v>
      </c>
      <c r="B32">
        <v>7</v>
      </c>
      <c r="C32">
        <v>6</v>
      </c>
      <c r="D32">
        <v>7</v>
      </c>
      <c r="E32">
        <v>4.5</v>
      </c>
      <c r="F32">
        <v>6</v>
      </c>
      <c r="G32">
        <v>5.5</v>
      </c>
      <c r="H32">
        <v>5</v>
      </c>
      <c r="I32">
        <v>5.5</v>
      </c>
      <c r="J32">
        <v>5.5</v>
      </c>
      <c r="O32">
        <v>6.5</v>
      </c>
      <c r="P32">
        <v>6</v>
      </c>
      <c r="Q32">
        <v>6</v>
      </c>
      <c r="R32">
        <v>6.5</v>
      </c>
      <c r="Y32">
        <v>6</v>
      </c>
      <c r="AG32">
        <f>COUNT(B32:AF32)</f>
        <v>14</v>
      </c>
      <c r="AH32" s="18">
        <f>AVERAGE(B32:AF32)</f>
        <v>5.9285714285714288</v>
      </c>
      <c r="AI32">
        <f>IF(AG32&gt;1,_xlfn.STDEV.S(B32:AF32),"")</f>
        <v>0.70321084640774401</v>
      </c>
      <c r="AJ32">
        <v>0</v>
      </c>
    </row>
    <row r="33" spans="1:36" x14ac:dyDescent="0.3">
      <c r="A33" t="s">
        <v>56</v>
      </c>
      <c r="Q33">
        <v>5.5</v>
      </c>
      <c r="S33">
        <v>6.5</v>
      </c>
      <c r="V33">
        <v>6.5</v>
      </c>
      <c r="X33">
        <v>6</v>
      </c>
      <c r="Y33">
        <v>6.5</v>
      </c>
      <c r="Z33">
        <v>6.5</v>
      </c>
      <c r="AB33">
        <v>6.5</v>
      </c>
      <c r="AC33">
        <v>5</v>
      </c>
      <c r="AD33">
        <v>6.5</v>
      </c>
      <c r="AG33">
        <f>COUNT(B33:AF33)</f>
        <v>9</v>
      </c>
      <c r="AH33" s="18">
        <f>AVERAGE(B33:AF33)</f>
        <v>6.166666666666667</v>
      </c>
      <c r="AI33">
        <f>IF(AG33&gt;1,_xlfn.STDEV.S(B33:AF33),"")</f>
        <v>0.55901699437494745</v>
      </c>
      <c r="AJ33">
        <v>0</v>
      </c>
    </row>
    <row r="34" spans="1:36" x14ac:dyDescent="0.3">
      <c r="A34" t="s">
        <v>60</v>
      </c>
      <c r="R34">
        <v>5</v>
      </c>
      <c r="T34">
        <v>4.5</v>
      </c>
      <c r="U34">
        <v>4.5</v>
      </c>
      <c r="AG34">
        <f>COUNT(B34:AF34)</f>
        <v>3</v>
      </c>
      <c r="AH34" s="18">
        <f>AVERAGE(B34:AF34)</f>
        <v>4.666666666666667</v>
      </c>
      <c r="AI34">
        <f>IF(AG34&gt;1,_xlfn.STDEV.S(B34:AF34),"")</f>
        <v>0.28867513459481287</v>
      </c>
      <c r="AJ34">
        <v>0</v>
      </c>
    </row>
    <row r="35" spans="1:36" x14ac:dyDescent="0.3">
      <c r="A35" t="s">
        <v>11</v>
      </c>
      <c r="B35">
        <v>5.5</v>
      </c>
      <c r="D35">
        <v>7</v>
      </c>
      <c r="E35">
        <v>7</v>
      </c>
      <c r="F35">
        <v>7</v>
      </c>
      <c r="G35">
        <v>5.5</v>
      </c>
      <c r="I35">
        <v>5</v>
      </c>
      <c r="J35">
        <v>6.5</v>
      </c>
      <c r="K35">
        <v>6</v>
      </c>
      <c r="N35">
        <v>6</v>
      </c>
      <c r="O35">
        <v>5.5</v>
      </c>
      <c r="P35">
        <v>6</v>
      </c>
      <c r="S35">
        <v>5</v>
      </c>
      <c r="T35">
        <v>6.5</v>
      </c>
      <c r="X35">
        <v>6</v>
      </c>
      <c r="Y35">
        <v>6</v>
      </c>
      <c r="AA35">
        <v>5</v>
      </c>
      <c r="AC35">
        <v>6.5</v>
      </c>
      <c r="AG35">
        <f>COUNT(B35:AF35)</f>
        <v>17</v>
      </c>
      <c r="AH35" s="18">
        <f>AVERAGE(B35:AF35)</f>
        <v>6</v>
      </c>
      <c r="AI35">
        <f>IF(AG35&gt;1,_xlfn.STDEV.S(B35:AF35),"")</f>
        <v>0.68465319688145765</v>
      </c>
      <c r="AJ35">
        <v>1</v>
      </c>
    </row>
    <row r="36" spans="1:36" x14ac:dyDescent="0.3">
      <c r="A36" t="s">
        <v>55</v>
      </c>
      <c r="O36">
        <v>6</v>
      </c>
      <c r="Q36">
        <v>5</v>
      </c>
      <c r="T36">
        <v>6.5</v>
      </c>
      <c r="U36">
        <v>6.5</v>
      </c>
      <c r="V36">
        <v>6</v>
      </c>
      <c r="W36">
        <v>6</v>
      </c>
      <c r="X36">
        <v>6</v>
      </c>
      <c r="Y36">
        <v>7</v>
      </c>
      <c r="Z36">
        <v>6</v>
      </c>
      <c r="AA36">
        <v>6</v>
      </c>
      <c r="AC36">
        <v>6</v>
      </c>
      <c r="AD36">
        <v>6.5</v>
      </c>
      <c r="AG36">
        <f>COUNT(B36:AF36)</f>
        <v>12</v>
      </c>
      <c r="AH36" s="18">
        <f>AVERAGE(B36:AF36)</f>
        <v>6.125</v>
      </c>
      <c r="AI36">
        <f>IF(AG36&gt;1,_xlfn.STDEV.S(B36:AF36),"")</f>
        <v>0.48265364958171136</v>
      </c>
      <c r="AJ36">
        <v>1</v>
      </c>
    </row>
    <row r="37" spans="1:36" x14ac:dyDescent="0.3">
      <c r="A37" t="s">
        <v>21</v>
      </c>
      <c r="D37">
        <v>4</v>
      </c>
      <c r="G37">
        <v>2.5</v>
      </c>
      <c r="AG37">
        <f>COUNT(B37:AF37)</f>
        <v>2</v>
      </c>
      <c r="AH37" s="18">
        <f>AVERAGE(B37:AF37)</f>
        <v>3.25</v>
      </c>
      <c r="AI37">
        <f>IF(AG37&gt;1,_xlfn.STDEV.S(B37:AF37),"")</f>
        <v>1.0606601717798212</v>
      </c>
      <c r="AJ37">
        <v>0</v>
      </c>
    </row>
    <row r="38" spans="1:36" x14ac:dyDescent="0.3">
      <c r="A38" t="s">
        <v>83</v>
      </c>
      <c r="Z38">
        <v>6.5</v>
      </c>
      <c r="AD38">
        <v>7</v>
      </c>
      <c r="AG38">
        <f>COUNT(B38:AF38)</f>
        <v>2</v>
      </c>
      <c r="AH38" s="18">
        <f>AVERAGE(B38:AF38)</f>
        <v>6.75</v>
      </c>
      <c r="AI38">
        <f>IF(AG38&gt;1,_xlfn.STDEV.S(B38:AF38),"")</f>
        <v>0.35355339059327379</v>
      </c>
      <c r="AJ38">
        <v>0</v>
      </c>
    </row>
    <row r="39" spans="1:36" x14ac:dyDescent="0.3">
      <c r="A39" t="s">
        <v>63</v>
      </c>
      <c r="S39">
        <v>5</v>
      </c>
      <c r="U39">
        <v>5</v>
      </c>
      <c r="W39">
        <v>5.5</v>
      </c>
      <c r="AG39">
        <f>COUNT(B39:AF39)</f>
        <v>3</v>
      </c>
      <c r="AH39" s="18">
        <f>AVERAGE(B39:AF39)</f>
        <v>5.166666666666667</v>
      </c>
      <c r="AI39">
        <f>IF(AG39&gt;1,_xlfn.STDEV.S(B39:AF39),"")</f>
        <v>0.28867513459481287</v>
      </c>
      <c r="AJ39">
        <v>0</v>
      </c>
    </row>
    <row r="40" spans="1:36" x14ac:dyDescent="0.3">
      <c r="A40" t="s">
        <v>86</v>
      </c>
      <c r="AB40">
        <v>4.5</v>
      </c>
      <c r="AG40">
        <f>COUNT(B40:AF40)</f>
        <v>1</v>
      </c>
      <c r="AH40" s="18">
        <f>AVERAGE(B40:AF40)</f>
        <v>4.5</v>
      </c>
      <c r="AI40" t="str">
        <f>IF(AG40&gt;1,_xlfn.STDEV.S(B40:AF40),"")</f>
        <v/>
      </c>
      <c r="AJ40">
        <v>3</v>
      </c>
    </row>
    <row r="41" spans="1:36" x14ac:dyDescent="0.3">
      <c r="A41" t="s">
        <v>22</v>
      </c>
      <c r="D41">
        <v>6.5</v>
      </c>
      <c r="E41">
        <v>6.5</v>
      </c>
      <c r="F41">
        <v>5.5</v>
      </c>
      <c r="K41">
        <v>6.5</v>
      </c>
      <c r="L41">
        <v>6.5</v>
      </c>
      <c r="N41">
        <v>7</v>
      </c>
      <c r="S41">
        <v>6.5</v>
      </c>
      <c r="AG41">
        <f>COUNT(B41:AF41)</f>
        <v>7</v>
      </c>
      <c r="AH41" s="18">
        <f>AVERAGE(B41:AF41)</f>
        <v>6.4285714285714288</v>
      </c>
      <c r="AI41">
        <f>IF(AG41&gt;1,_xlfn.STDEV.S(B41:AF41),"")</f>
        <v>0.44986770542121862</v>
      </c>
      <c r="AJ41">
        <v>0</v>
      </c>
    </row>
    <row r="42" spans="1:36" x14ac:dyDescent="0.3">
      <c r="A42" t="s">
        <v>44</v>
      </c>
      <c r="F42">
        <v>5.5</v>
      </c>
      <c r="G42">
        <v>5</v>
      </c>
      <c r="H42">
        <v>6</v>
      </c>
      <c r="Q42">
        <v>6</v>
      </c>
      <c r="S42">
        <v>6</v>
      </c>
      <c r="T42">
        <v>6</v>
      </c>
      <c r="AG42">
        <f>COUNT(B42:AF42)</f>
        <v>6</v>
      </c>
      <c r="AH42" s="18">
        <f>AVERAGE(B42:AF42)</f>
        <v>5.75</v>
      </c>
      <c r="AI42">
        <f>IF(AG42&gt;1,_xlfn.STDEV.S(B42:AF42),"")</f>
        <v>0.41833001326703778</v>
      </c>
      <c r="AJ42">
        <v>0</v>
      </c>
    </row>
    <row r="43" spans="1:36" x14ac:dyDescent="0.3">
      <c r="A43" t="s">
        <v>8</v>
      </c>
      <c r="B43">
        <v>6</v>
      </c>
      <c r="D43">
        <v>4.5</v>
      </c>
      <c r="G43">
        <v>5.5</v>
      </c>
      <c r="H43">
        <v>4.5</v>
      </c>
      <c r="I43">
        <v>5</v>
      </c>
      <c r="J43">
        <v>6.5</v>
      </c>
      <c r="K43">
        <v>6.5</v>
      </c>
      <c r="O43">
        <v>5.5</v>
      </c>
      <c r="U43">
        <v>6</v>
      </c>
      <c r="AA43">
        <v>6.5</v>
      </c>
      <c r="AC43">
        <v>6.5</v>
      </c>
      <c r="AG43">
        <f>COUNT(B43:AF43)</f>
        <v>11</v>
      </c>
      <c r="AH43" s="18">
        <f>AVERAGE(B43:AF43)</f>
        <v>5.7272727272727275</v>
      </c>
      <c r="AI43">
        <f>IF(AG43&gt;1,_xlfn.STDEV.S(B43:AF43),"")</f>
        <v>0.78624539310689678</v>
      </c>
      <c r="AJ43">
        <v>1</v>
      </c>
    </row>
    <row r="44" spans="1:36" x14ac:dyDescent="0.3">
      <c r="A44" t="s">
        <v>84</v>
      </c>
      <c r="B44">
        <v>8</v>
      </c>
      <c r="D44">
        <v>7</v>
      </c>
      <c r="E44">
        <v>6.5</v>
      </c>
      <c r="F44">
        <v>6</v>
      </c>
      <c r="G44">
        <v>6.5</v>
      </c>
      <c r="H44">
        <v>6</v>
      </c>
      <c r="I44">
        <v>6.5</v>
      </c>
      <c r="J44">
        <v>6.5</v>
      </c>
      <c r="K44">
        <v>6.5</v>
      </c>
      <c r="L44">
        <v>6</v>
      </c>
      <c r="M44">
        <v>6</v>
      </c>
      <c r="N44">
        <v>6.5</v>
      </c>
      <c r="O44">
        <v>6.5</v>
      </c>
      <c r="P44">
        <v>6.5</v>
      </c>
      <c r="Q44">
        <v>6.5</v>
      </c>
      <c r="R44">
        <v>7</v>
      </c>
      <c r="S44">
        <v>6.5</v>
      </c>
      <c r="T44">
        <v>7</v>
      </c>
      <c r="U44">
        <v>6.5</v>
      </c>
      <c r="V44">
        <v>6.5</v>
      </c>
      <c r="W44">
        <v>6.5</v>
      </c>
      <c r="X44">
        <v>6</v>
      </c>
      <c r="Y44">
        <v>6</v>
      </c>
      <c r="Z44">
        <v>6</v>
      </c>
      <c r="AA44">
        <v>6.5</v>
      </c>
      <c r="AB44">
        <v>6.5</v>
      </c>
      <c r="AC44">
        <v>6.5</v>
      </c>
      <c r="AG44">
        <f>COUNT(B44:AF44)</f>
        <v>27</v>
      </c>
      <c r="AH44" s="18">
        <f>AVERAGE(B44:AF44)</f>
        <v>6.4814814814814818</v>
      </c>
      <c r="AI44">
        <f>IF(AG44&gt;1,_xlfn.STDEV.S(B44:AF44),"")</f>
        <v>0.42700841014689889</v>
      </c>
      <c r="AJ44">
        <v>1</v>
      </c>
    </row>
    <row r="45" spans="1:36" x14ac:dyDescent="0.3">
      <c r="A45" t="s">
        <v>49</v>
      </c>
      <c r="I45">
        <v>5.5</v>
      </c>
      <c r="Z45">
        <v>5.5</v>
      </c>
      <c r="AG45">
        <f>COUNT(B45:AF45)</f>
        <v>2</v>
      </c>
      <c r="AH45" s="18">
        <f>AVERAGE(B45:AF45)</f>
        <v>5.5</v>
      </c>
      <c r="AI45">
        <f>IF(AG45&gt;1,_xlfn.STDEV.S(B45:AF45),"")</f>
        <v>0</v>
      </c>
      <c r="AJ45">
        <v>0</v>
      </c>
    </row>
    <row r="46" spans="1:36" x14ac:dyDescent="0.3">
      <c r="A46" t="s">
        <v>88</v>
      </c>
      <c r="AD46">
        <v>6.5</v>
      </c>
      <c r="AG46">
        <f>COUNT(B46:AF46)</f>
        <v>1</v>
      </c>
      <c r="AH46" s="18">
        <f>AVERAGE(B46:AF46)</f>
        <v>6.5</v>
      </c>
      <c r="AI46" t="str">
        <f>IF(AG46&gt;1,_xlfn.STDEV.S(B46:AF46),"")</f>
        <v/>
      </c>
      <c r="AJ46">
        <v>4</v>
      </c>
    </row>
    <row r="47" spans="1:36" x14ac:dyDescent="0.3">
      <c r="A47" t="s">
        <v>5</v>
      </c>
      <c r="B47">
        <v>8.5</v>
      </c>
      <c r="C47">
        <v>7.5</v>
      </c>
      <c r="D47">
        <v>7.5</v>
      </c>
      <c r="E47">
        <v>7</v>
      </c>
      <c r="F47">
        <v>6.5</v>
      </c>
      <c r="G47">
        <v>7</v>
      </c>
      <c r="H47">
        <v>6.5</v>
      </c>
      <c r="J47">
        <v>7.5</v>
      </c>
      <c r="K47">
        <v>7</v>
      </c>
      <c r="L47">
        <v>7.5</v>
      </c>
      <c r="M47">
        <v>6.5</v>
      </c>
      <c r="N47">
        <v>7</v>
      </c>
      <c r="O47">
        <v>7</v>
      </c>
      <c r="P47">
        <v>6.5</v>
      </c>
      <c r="Q47">
        <v>6.5</v>
      </c>
      <c r="U47">
        <v>6.5</v>
      </c>
      <c r="V47">
        <v>6</v>
      </c>
      <c r="W47">
        <v>7</v>
      </c>
      <c r="X47">
        <v>6.5</v>
      </c>
      <c r="Y47">
        <v>6.5</v>
      </c>
      <c r="Z47">
        <v>6.5</v>
      </c>
      <c r="AA47">
        <v>6.5</v>
      </c>
      <c r="AG47">
        <f>COUNT(B47:AF47)</f>
        <v>22</v>
      </c>
      <c r="AH47" s="18">
        <f>AVERAGE(B47:AF47)</f>
        <v>6.8863636363636367</v>
      </c>
      <c r="AI47">
        <f>IF(AG47&gt;1,_xlfn.STDEV.S(B47:AF47),"")</f>
        <v>0.55488776603961332</v>
      </c>
      <c r="AJ47">
        <v>1</v>
      </c>
    </row>
    <row r="48" spans="1:36" x14ac:dyDescent="0.3">
      <c r="A48" t="s">
        <v>45</v>
      </c>
      <c r="G48">
        <v>7</v>
      </c>
      <c r="H48">
        <v>7</v>
      </c>
      <c r="J48">
        <v>7.5</v>
      </c>
      <c r="K48">
        <v>7.5</v>
      </c>
      <c r="L48">
        <v>7</v>
      </c>
      <c r="M48">
        <v>7</v>
      </c>
      <c r="N48">
        <v>7</v>
      </c>
      <c r="O48">
        <v>8</v>
      </c>
      <c r="P48">
        <v>7.5</v>
      </c>
      <c r="AG48">
        <f>COUNT(B48:AF48)</f>
        <v>9</v>
      </c>
      <c r="AH48" s="18">
        <f>AVERAGE(B48:AF48)</f>
        <v>7.2777777777777777</v>
      </c>
      <c r="AI48">
        <f>IF(AG48&gt;1,_xlfn.STDEV.S(B48:AF48),"")</f>
        <v>0.36324157862838946</v>
      </c>
      <c r="AJ48">
        <v>0</v>
      </c>
    </row>
    <row r="49" spans="1:36" x14ac:dyDescent="0.3">
      <c r="A49" t="s">
        <v>23</v>
      </c>
      <c r="B49">
        <v>7.5</v>
      </c>
      <c r="E49">
        <v>6.5</v>
      </c>
      <c r="F49">
        <v>6.5</v>
      </c>
      <c r="H49">
        <v>8.5</v>
      </c>
      <c r="I49">
        <v>6.5</v>
      </c>
      <c r="K49">
        <v>6</v>
      </c>
      <c r="L49">
        <v>6.5</v>
      </c>
      <c r="M49">
        <v>6</v>
      </c>
      <c r="N49">
        <v>6</v>
      </c>
      <c r="O49">
        <v>6</v>
      </c>
      <c r="P49">
        <v>6.5</v>
      </c>
      <c r="Q49">
        <v>5.5</v>
      </c>
      <c r="R49">
        <v>7</v>
      </c>
      <c r="S49">
        <v>6.5</v>
      </c>
      <c r="T49">
        <v>6.5</v>
      </c>
      <c r="U49">
        <v>6</v>
      </c>
      <c r="V49">
        <v>6.5</v>
      </c>
      <c r="W49">
        <v>6.5</v>
      </c>
      <c r="X49">
        <v>6.5</v>
      </c>
      <c r="Z49">
        <v>6</v>
      </c>
      <c r="AA49">
        <v>6</v>
      </c>
      <c r="AC49">
        <v>6</v>
      </c>
      <c r="AG49">
        <f>COUNT(B49:AF49)</f>
        <v>22</v>
      </c>
      <c r="AH49" s="18">
        <f>AVERAGE(B49:AF49)</f>
        <v>6.4318181818181817</v>
      </c>
      <c r="AI49">
        <f>IF(AG49&gt;1,_xlfn.STDEV.S(B49:AF49),"")</f>
        <v>0.62288603531224951</v>
      </c>
      <c r="AJ49">
        <v>1</v>
      </c>
    </row>
    <row r="50" spans="1:36" x14ac:dyDescent="0.3">
      <c r="A50" t="s">
        <v>17</v>
      </c>
      <c r="C50">
        <v>5.5</v>
      </c>
      <c r="R50">
        <v>5</v>
      </c>
      <c r="Y50">
        <v>5.5</v>
      </c>
      <c r="Z50">
        <v>5.5</v>
      </c>
      <c r="AB50">
        <v>5.5</v>
      </c>
      <c r="AC50">
        <v>5.5</v>
      </c>
      <c r="AD50">
        <v>4.5</v>
      </c>
      <c r="AG50">
        <f>COUNT(B50:AF50)</f>
        <v>7</v>
      </c>
      <c r="AH50" s="18">
        <f>AVERAGE(B50:AF50)</f>
        <v>5.2857142857142856</v>
      </c>
      <c r="AI50">
        <f>IF(AG50&gt;1,_xlfn.STDEV.S(B50:AF50),"")</f>
        <v>0.3933978962347216</v>
      </c>
      <c r="AJ50">
        <v>0</v>
      </c>
    </row>
    <row r="51" spans="1:36" x14ac:dyDescent="0.3">
      <c r="A51" t="s">
        <v>89</v>
      </c>
      <c r="AD51">
        <v>8</v>
      </c>
      <c r="AG51">
        <f>COUNT(B51:AF51)</f>
        <v>1</v>
      </c>
      <c r="AH51" s="18">
        <f>AVERAGE(B51:AF51)</f>
        <v>8</v>
      </c>
      <c r="AI51" t="str">
        <f>IF(AG51&gt;1,_xlfn.STDEV.S(B51:AF51),"")</f>
        <v/>
      </c>
      <c r="AJ51">
        <v>3</v>
      </c>
    </row>
    <row r="52" spans="1:36" x14ac:dyDescent="0.3">
      <c r="A52" t="s">
        <v>16</v>
      </c>
      <c r="B52">
        <v>7</v>
      </c>
      <c r="V52">
        <v>6.5</v>
      </c>
      <c r="W52">
        <v>6.5</v>
      </c>
      <c r="X52">
        <v>6</v>
      </c>
      <c r="Y52">
        <v>6.5</v>
      </c>
      <c r="Z52">
        <v>7</v>
      </c>
      <c r="AA52">
        <v>6.5</v>
      </c>
      <c r="AB52">
        <v>6.5</v>
      </c>
      <c r="AC52">
        <v>7</v>
      </c>
      <c r="AD52">
        <v>6.5</v>
      </c>
      <c r="AG52">
        <f>COUNT(B52:AF52)</f>
        <v>10</v>
      </c>
      <c r="AH52" s="18">
        <f>AVERAGE(B52:AF52)</f>
        <v>6.6</v>
      </c>
      <c r="AI52">
        <f>IF(AG52&gt;1,_xlfn.STDEV.S(B52:AF52),"")</f>
        <v>0.31622776601683789</v>
      </c>
      <c r="AJ52">
        <v>1</v>
      </c>
    </row>
    <row r="53" spans="1:36" x14ac:dyDescent="0.3">
      <c r="A53" t="s">
        <v>47</v>
      </c>
      <c r="I53">
        <v>5</v>
      </c>
      <c r="AG53">
        <f>COUNT(B53:AF53)</f>
        <v>1</v>
      </c>
      <c r="AH53" s="18">
        <f>AVERAGE(B53:AF53)</f>
        <v>5</v>
      </c>
      <c r="AI53" t="str">
        <f>IF(AG53&gt;1,_xlfn.STDEV.S(B53:AF53),"")</f>
        <v/>
      </c>
      <c r="AJ53">
        <v>2</v>
      </c>
    </row>
  </sheetData>
  <autoFilter ref="A1:AJ95" xr:uid="{7217F6E2-94B9-43BA-8347-6F8651201F03}">
    <sortState ref="A2:AJ53">
      <sortCondition ref="A1:A95"/>
    </sortState>
  </autoFilter>
  <conditionalFormatting sqref="AA2:AE3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3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9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40:AG4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0:AI42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E4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4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3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0:AH4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4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E4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4:W9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4:W9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3 AG45 AG4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3 AI45 AI47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3 AH45 AH4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6 AG44 AG48:AG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4 AI46 AI48:AI53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4 AH46 AH48:AH5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6 AH44 AH48:AH5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D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5:AD9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5:AD9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5:AD9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5:AD9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D49 AB51:AD51 AD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J53"/>
  <sheetViews>
    <sheetView workbookViewId="0">
      <selection activeCell="B29" sqref="B29"/>
    </sheetView>
  </sheetViews>
  <sheetFormatPr defaultRowHeight="14.4" x14ac:dyDescent="0.3"/>
  <cols>
    <col min="2" max="2" width="11.88671875" bestFit="1" customWidth="1"/>
    <col min="3" max="3" width="15.88671875" bestFit="1" customWidth="1"/>
    <col min="4" max="6" width="15.88671875" customWidth="1"/>
    <col min="7" max="7" width="15.88671875" style="22" customWidth="1"/>
    <col min="8" max="8" width="12" bestFit="1" customWidth="1"/>
    <col min="9" max="9" width="9.44140625" bestFit="1" customWidth="1"/>
  </cols>
  <sheetData>
    <row r="1" spans="1:10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78</v>
      </c>
      <c r="H1" t="s">
        <v>74</v>
      </c>
      <c r="I1" t="s">
        <v>75</v>
      </c>
      <c r="J1" t="s">
        <v>85</v>
      </c>
    </row>
    <row r="2" spans="1:10" x14ac:dyDescent="0.3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</row>
    <row r="3" spans="1:10" x14ac:dyDescent="0.3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21">
        <v>77.78</v>
      </c>
      <c r="H3" s="20"/>
    </row>
    <row r="4" spans="1:10" x14ac:dyDescent="0.3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21">
        <v>25</v>
      </c>
    </row>
    <row r="5" spans="1:10" x14ac:dyDescent="0.3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21">
        <v>77.78</v>
      </c>
    </row>
    <row r="6" spans="1:10" x14ac:dyDescent="0.3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21">
        <v>77.78</v>
      </c>
      <c r="H6" s="20"/>
    </row>
    <row r="7" spans="1:10" x14ac:dyDescent="0.3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21">
        <v>77.78</v>
      </c>
    </row>
    <row r="8" spans="1:10" x14ac:dyDescent="0.3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</row>
    <row r="9" spans="1:10" x14ac:dyDescent="0.3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</row>
    <row r="10" spans="1:10" x14ac:dyDescent="0.3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</row>
    <row r="11" spans="1:10" x14ac:dyDescent="0.3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21">
        <v>77.78</v>
      </c>
    </row>
    <row r="12" spans="1:10" x14ac:dyDescent="0.3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</row>
    <row r="13" spans="1:10" x14ac:dyDescent="0.3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</row>
    <row r="14" spans="1:10" x14ac:dyDescent="0.3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21">
        <v>77.78</v>
      </c>
    </row>
    <row r="15" spans="1:10" x14ac:dyDescent="0.3">
      <c r="A15" t="s">
        <v>13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21">
        <v>77.78</v>
      </c>
    </row>
    <row r="16" spans="1:10" x14ac:dyDescent="0.3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</row>
    <row r="17" spans="1:9" x14ac:dyDescent="0.3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</row>
    <row r="18" spans="1:9" x14ac:dyDescent="0.3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</row>
    <row r="19" spans="1:9" x14ac:dyDescent="0.3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</row>
    <row r="20" spans="1:9" x14ac:dyDescent="0.3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</row>
    <row r="21" spans="1:9" x14ac:dyDescent="0.3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</row>
    <row r="22" spans="1:9" x14ac:dyDescent="0.3">
      <c r="A22" t="s">
        <v>18</v>
      </c>
      <c r="B22" s="19">
        <v>25</v>
      </c>
      <c r="C22" s="19"/>
      <c r="D22" s="19"/>
      <c r="E22" s="19">
        <v>50</v>
      </c>
      <c r="F22" s="19"/>
      <c r="G22" s="19"/>
    </row>
    <row r="23" spans="1:9" x14ac:dyDescent="0.3">
      <c r="A23" t="s">
        <v>43</v>
      </c>
      <c r="B23" s="19">
        <v>25</v>
      </c>
      <c r="C23" s="19"/>
      <c r="D23" s="19"/>
      <c r="E23" s="19">
        <v>25</v>
      </c>
      <c r="F23" s="19"/>
      <c r="G23" s="19"/>
    </row>
    <row r="24" spans="1:9" x14ac:dyDescent="0.3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/>
    </row>
    <row r="25" spans="1:9" x14ac:dyDescent="0.3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</row>
    <row r="26" spans="1:9" x14ac:dyDescent="0.3">
      <c r="A26" t="s">
        <v>22</v>
      </c>
      <c r="B26" s="19">
        <v>50</v>
      </c>
      <c r="C26" s="19">
        <v>25</v>
      </c>
      <c r="D26" s="21">
        <v>75</v>
      </c>
      <c r="E26" s="19"/>
      <c r="F26" s="21">
        <v>25</v>
      </c>
      <c r="G26" s="19"/>
      <c r="H26" s="19"/>
      <c r="I26" s="19">
        <v>50</v>
      </c>
    </row>
    <row r="27" spans="1:9" x14ac:dyDescent="0.3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9" x14ac:dyDescent="0.3">
      <c r="A28" t="s">
        <v>12</v>
      </c>
      <c r="B28" s="19">
        <v>75</v>
      </c>
      <c r="C28" s="21">
        <v>50</v>
      </c>
      <c r="D28" s="21">
        <v>100</v>
      </c>
      <c r="E28" s="21">
        <v>25</v>
      </c>
      <c r="F28" s="19"/>
      <c r="G28" s="19"/>
      <c r="H28" s="19">
        <v>25</v>
      </c>
    </row>
    <row r="29" spans="1:9" x14ac:dyDescent="0.3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</row>
    <row r="30" spans="1:9" x14ac:dyDescent="0.3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</row>
    <row r="31" spans="1:9" x14ac:dyDescent="0.3">
      <c r="A31" t="s">
        <v>47</v>
      </c>
      <c r="C31" s="19">
        <v>25</v>
      </c>
      <c r="D31" s="19"/>
      <c r="E31" s="19"/>
      <c r="F31" s="19"/>
      <c r="G31" s="19"/>
    </row>
    <row r="32" spans="1:9" x14ac:dyDescent="0.3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</row>
    <row r="33" spans="1:10" x14ac:dyDescent="0.3">
      <c r="A33" t="s">
        <v>49</v>
      </c>
      <c r="C33" s="19">
        <v>25</v>
      </c>
      <c r="D33" s="19"/>
      <c r="E33" s="19"/>
      <c r="F33" s="19"/>
      <c r="G33" s="19">
        <v>25</v>
      </c>
      <c r="H33" s="19"/>
    </row>
    <row r="34" spans="1:10" x14ac:dyDescent="0.3">
      <c r="A34" t="s">
        <v>51</v>
      </c>
      <c r="C34" s="19">
        <v>25</v>
      </c>
      <c r="D34" s="19">
        <v>25</v>
      </c>
      <c r="E34" s="19"/>
      <c r="F34" s="19"/>
      <c r="G34" s="19"/>
    </row>
    <row r="35" spans="1:10" x14ac:dyDescent="0.3">
      <c r="A35" t="s">
        <v>52</v>
      </c>
      <c r="C35" s="19">
        <v>25</v>
      </c>
      <c r="D35" s="19">
        <v>25</v>
      </c>
      <c r="E35" s="19"/>
      <c r="F35" s="19"/>
      <c r="G35" s="19"/>
    </row>
    <row r="36" spans="1:10" x14ac:dyDescent="0.3">
      <c r="A36" t="s">
        <v>54</v>
      </c>
      <c r="C36" s="19"/>
      <c r="D36" s="19">
        <v>25</v>
      </c>
      <c r="E36" s="19"/>
      <c r="F36" s="21">
        <v>50</v>
      </c>
      <c r="G36" s="19"/>
    </row>
    <row r="37" spans="1:10" x14ac:dyDescent="0.3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</row>
    <row r="38" spans="1:10" x14ac:dyDescent="0.3">
      <c r="A38" t="s">
        <v>53</v>
      </c>
      <c r="C38" s="19"/>
      <c r="D38" s="19">
        <v>25</v>
      </c>
      <c r="E38" s="19"/>
      <c r="F38" s="19"/>
      <c r="G38" s="19"/>
    </row>
    <row r="39" spans="1:10" x14ac:dyDescent="0.3">
      <c r="A39" t="s">
        <v>56</v>
      </c>
      <c r="C39" s="19"/>
      <c r="D39" s="19"/>
      <c r="E39" s="19">
        <v>25</v>
      </c>
      <c r="F39" s="19">
        <v>50</v>
      </c>
      <c r="G39" s="21">
        <v>75</v>
      </c>
      <c r="J39">
        <v>25</v>
      </c>
    </row>
    <row r="40" spans="1:10" x14ac:dyDescent="0.3">
      <c r="A40" t="s">
        <v>60</v>
      </c>
      <c r="C40" s="19"/>
      <c r="D40" s="19"/>
      <c r="E40" s="19">
        <v>25</v>
      </c>
      <c r="F40" s="19">
        <v>50</v>
      </c>
      <c r="G40" s="19"/>
    </row>
    <row r="41" spans="1:10" x14ac:dyDescent="0.3">
      <c r="A41" t="s">
        <v>61</v>
      </c>
      <c r="C41" s="19"/>
      <c r="D41" s="19"/>
      <c r="E41" s="19">
        <v>25</v>
      </c>
      <c r="F41" s="19">
        <v>75</v>
      </c>
      <c r="G41" s="19"/>
    </row>
    <row r="42" spans="1:10" x14ac:dyDescent="0.3">
      <c r="A42" t="s">
        <v>66</v>
      </c>
      <c r="C42" s="19"/>
      <c r="D42" s="19"/>
      <c r="E42" s="19"/>
      <c r="F42" s="19">
        <v>50</v>
      </c>
      <c r="G42" s="19">
        <v>25</v>
      </c>
    </row>
    <row r="43" spans="1:10" x14ac:dyDescent="0.3">
      <c r="A43" t="s">
        <v>63</v>
      </c>
      <c r="C43" s="19"/>
      <c r="D43" s="19"/>
      <c r="E43" s="19"/>
      <c r="F43" s="19">
        <v>75</v>
      </c>
      <c r="G43" s="19"/>
    </row>
    <row r="44" spans="1:10" x14ac:dyDescent="0.3">
      <c r="A44" t="s">
        <v>68</v>
      </c>
      <c r="C44" s="19"/>
      <c r="D44" s="19"/>
      <c r="E44" s="19"/>
      <c r="F44" s="19">
        <v>25</v>
      </c>
      <c r="G44" s="19">
        <v>75</v>
      </c>
    </row>
    <row r="45" spans="1:10" x14ac:dyDescent="0.3">
      <c r="A45" t="s">
        <v>79</v>
      </c>
      <c r="C45" s="19"/>
      <c r="D45" s="19"/>
      <c r="E45" s="19"/>
      <c r="F45" s="19"/>
      <c r="G45" s="19">
        <v>25</v>
      </c>
    </row>
    <row r="46" spans="1:10" x14ac:dyDescent="0.3">
      <c r="A46" t="s">
        <v>81</v>
      </c>
      <c r="C46" s="19"/>
      <c r="D46" s="19"/>
      <c r="E46" s="19"/>
      <c r="F46" s="19"/>
      <c r="G46" s="19">
        <v>25</v>
      </c>
    </row>
    <row r="47" spans="1:10" x14ac:dyDescent="0.3">
      <c r="A47" t="s">
        <v>83</v>
      </c>
      <c r="C47" s="19"/>
      <c r="D47" s="19"/>
      <c r="E47" s="19"/>
      <c r="F47" s="19"/>
      <c r="G47" s="19">
        <v>25</v>
      </c>
    </row>
    <row r="48" spans="1:10" x14ac:dyDescent="0.3">
      <c r="A48" t="s">
        <v>80</v>
      </c>
      <c r="C48" s="19"/>
      <c r="D48" s="19"/>
      <c r="E48" s="19"/>
      <c r="F48" s="19"/>
      <c r="G48" s="19">
        <v>25</v>
      </c>
    </row>
    <row r="49" spans="1:7" x14ac:dyDescent="0.3">
      <c r="A49" t="s">
        <v>82</v>
      </c>
      <c r="G49" s="19">
        <v>25</v>
      </c>
    </row>
    <row r="51" spans="1:7" x14ac:dyDescent="0.3">
      <c r="A51" t="s">
        <v>76</v>
      </c>
      <c r="B51" s="20">
        <f>SUM(B3:B28)</f>
        <v>1716.6666666666665</v>
      </c>
      <c r="C51" s="20">
        <f>SUM(C3:C35)</f>
        <v>1729.2800000000002</v>
      </c>
      <c r="D51" s="20">
        <f>SUM(D3:D38)</f>
        <v>1754.2800000000002</v>
      </c>
      <c r="E51" s="20">
        <f>SUM(E3:E41)</f>
        <v>1697.26</v>
      </c>
      <c r="F51" s="20">
        <f>SUM(F3:F44)</f>
        <v>1772.26</v>
      </c>
      <c r="G51" s="20">
        <f>SUM(G3:G49)</f>
        <v>1722.2599999999998</v>
      </c>
    </row>
    <row r="52" spans="1:7" x14ac:dyDescent="0.3">
      <c r="A52" t="s">
        <v>77</v>
      </c>
      <c r="B52" s="20">
        <f>25*12+83.34*17</f>
        <v>1716.78</v>
      </c>
      <c r="C52" s="20">
        <f>20*25+70.84*17</f>
        <v>1704.28</v>
      </c>
      <c r="D52" s="20">
        <f>15*25+70.84*17</f>
        <v>1579.28</v>
      </c>
      <c r="E52" s="20">
        <f>14*25+77.78*17</f>
        <v>1672.26</v>
      </c>
      <c r="F52" s="20">
        <f>15*25+77.78*17</f>
        <v>1697.26</v>
      </c>
      <c r="G52" s="23">
        <f>10*77.78+25*13</f>
        <v>1102.8</v>
      </c>
    </row>
    <row r="53" spans="1:7" x14ac:dyDescent="0.3">
      <c r="B53" s="24">
        <f t="shared" ref="B53:G53" si="1">B52/B51</f>
        <v>1.0000660194174757</v>
      </c>
      <c r="C53" s="24">
        <f t="shared" si="1"/>
        <v>0.98554311621021451</v>
      </c>
      <c r="D53" s="24">
        <f t="shared" si="1"/>
        <v>0.90024397473607398</v>
      </c>
      <c r="E53" s="24">
        <f t="shared" si="1"/>
        <v>0.98527037696051278</v>
      </c>
      <c r="F53" s="24">
        <f t="shared" si="1"/>
        <v>0.95768115287824584</v>
      </c>
      <c r="G53" s="24">
        <f t="shared" si="1"/>
        <v>0.64032143811038988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6"/>
  <sheetViews>
    <sheetView topLeftCell="A59" workbookViewId="0">
      <selection activeCell="B85" sqref="B85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84</v>
      </c>
      <c r="M2" s="2" t="s">
        <v>23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84</v>
      </c>
      <c r="E3" s="2" t="s">
        <v>23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84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84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84</v>
      </c>
      <c r="N9" s="10" t="s">
        <v>22</v>
      </c>
      <c r="O9" s="10" t="s">
        <v>25</v>
      </c>
      <c r="P9" s="10" t="s">
        <v>23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84</v>
      </c>
      <c r="F10" s="10" t="s">
        <v>22</v>
      </c>
      <c r="G10" s="10" t="s">
        <v>25</v>
      </c>
      <c r="H10" s="11" t="s">
        <v>23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23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84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84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23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84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84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23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84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84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23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84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23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23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84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84</v>
      </c>
      <c r="D24" s="8" t="s">
        <v>10</v>
      </c>
      <c r="E24" s="8" t="s">
        <v>51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84</v>
      </c>
      <c r="L26" s="8" t="s">
        <v>10</v>
      </c>
      <c r="M26" s="8" t="s">
        <v>51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84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23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23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84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23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84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84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23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84</v>
      </c>
      <c r="E33" s="8" t="s">
        <v>9</v>
      </c>
      <c r="F33" s="8" t="s">
        <v>12</v>
      </c>
      <c r="G33" s="8" t="s">
        <v>51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23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23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84</v>
      </c>
      <c r="M35" s="8" t="s">
        <v>9</v>
      </c>
      <c r="N35" s="8" t="s">
        <v>12</v>
      </c>
      <c r="O35" s="8" t="s">
        <v>51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84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23</v>
      </c>
    </row>
    <row r="37" spans="1:16" x14ac:dyDescent="0.3">
      <c r="A37" s="14">
        <v>45532</v>
      </c>
      <c r="B37" s="3">
        <v>5</v>
      </c>
      <c r="C37" s="10" t="s">
        <v>84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23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84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23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23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84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84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23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23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84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84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23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23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84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23</v>
      </c>
      <c r="D48" s="8" t="s">
        <v>12</v>
      </c>
      <c r="E48" s="8" t="s">
        <v>84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23</v>
      </c>
      <c r="L50" s="8" t="s">
        <v>12</v>
      </c>
      <c r="M50" s="8" t="s">
        <v>84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23</v>
      </c>
      <c r="D51" s="8" t="s">
        <v>84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23</v>
      </c>
      <c r="L53" s="8" t="s">
        <v>84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84</v>
      </c>
      <c r="I54" s="9">
        <v>4</v>
      </c>
      <c r="J54" s="10">
        <v>2</v>
      </c>
      <c r="K54" s="10" t="s">
        <v>9</v>
      </c>
      <c r="L54" s="10" t="s">
        <v>23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23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84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84</v>
      </c>
      <c r="M57" s="10" t="s">
        <v>15</v>
      </c>
      <c r="N57" s="10" t="s">
        <v>10</v>
      </c>
      <c r="O57" s="10" t="s">
        <v>23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84</v>
      </c>
      <c r="E58" s="10" t="s">
        <v>15</v>
      </c>
      <c r="F58" s="10" t="s">
        <v>10</v>
      </c>
      <c r="G58" s="10" t="s">
        <v>23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84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23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23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84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84</v>
      </c>
      <c r="L63" s="10" t="s">
        <v>23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84</v>
      </c>
      <c r="D64" s="10" t="s">
        <v>23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23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84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84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23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84</v>
      </c>
    </row>
    <row r="70" spans="1:16" x14ac:dyDescent="0.3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84</v>
      </c>
      <c r="I70" s="11">
        <v>3</v>
      </c>
      <c r="J70" s="2">
        <v>7</v>
      </c>
      <c r="K70" s="2" t="s">
        <v>19</v>
      </c>
      <c r="L70" s="2" t="s">
        <v>82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">
      <c r="A71" s="14">
        <v>45609</v>
      </c>
      <c r="B71" s="5">
        <v>6</v>
      </c>
      <c r="C71" s="2" t="s">
        <v>19</v>
      </c>
      <c r="D71" s="2" t="s">
        <v>82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">
      <c r="A72" s="14">
        <v>45617</v>
      </c>
      <c r="B72" s="3">
        <v>4</v>
      </c>
      <c r="C72" s="8" t="s">
        <v>55</v>
      </c>
      <c r="D72" s="8" t="s">
        <v>81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84</v>
      </c>
      <c r="M72" s="10" t="s">
        <v>23</v>
      </c>
      <c r="N72" s="10" t="s">
        <v>49</v>
      </c>
      <c r="O72" s="10" t="s">
        <v>56</v>
      </c>
      <c r="P72" s="10" t="s">
        <v>50</v>
      </c>
    </row>
    <row r="73" spans="1:16" x14ac:dyDescent="0.3">
      <c r="A73" s="14">
        <v>45617</v>
      </c>
      <c r="B73" s="3">
        <v>5</v>
      </c>
      <c r="C73" s="10" t="s">
        <v>9</v>
      </c>
      <c r="D73" s="10" t="s">
        <v>84</v>
      </c>
      <c r="E73" s="10" t="s">
        <v>23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83</v>
      </c>
      <c r="M73" s="2" t="s">
        <v>79</v>
      </c>
      <c r="N73" s="2" t="s">
        <v>80</v>
      </c>
      <c r="O73" s="2" t="s">
        <v>16</v>
      </c>
      <c r="P73" s="3" t="s">
        <v>68</v>
      </c>
    </row>
    <row r="74" spans="1:16" x14ac:dyDescent="0.3">
      <c r="A74" s="14">
        <v>45617</v>
      </c>
      <c r="B74" s="5">
        <v>5</v>
      </c>
      <c r="C74" s="2" t="s">
        <v>5</v>
      </c>
      <c r="D74" s="2" t="s">
        <v>83</v>
      </c>
      <c r="E74" s="2" t="s">
        <v>79</v>
      </c>
      <c r="F74" s="2" t="s">
        <v>80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81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">
      <c r="A75" s="14">
        <v>45623</v>
      </c>
      <c r="B75" s="3">
        <v>6</v>
      </c>
      <c r="C75" s="8" t="s">
        <v>15</v>
      </c>
      <c r="D75" s="8" t="s">
        <v>10</v>
      </c>
      <c r="E75" s="8" t="s">
        <v>84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23</v>
      </c>
      <c r="O75" s="10" t="s">
        <v>16</v>
      </c>
      <c r="P75" s="10" t="s">
        <v>6</v>
      </c>
    </row>
    <row r="76" spans="1:16" x14ac:dyDescent="0.3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23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84</v>
      </c>
      <c r="N77" s="8" t="s">
        <v>19</v>
      </c>
      <c r="O77" s="8" t="s">
        <v>2</v>
      </c>
      <c r="P77" s="8" t="s">
        <v>55</v>
      </c>
    </row>
    <row r="78" spans="1:16" x14ac:dyDescent="0.3">
      <c r="A78" s="14">
        <v>45629</v>
      </c>
      <c r="B78" s="3">
        <v>5</v>
      </c>
      <c r="C78" s="8" t="s">
        <v>19</v>
      </c>
      <c r="D78" s="8" t="s">
        <v>87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84</v>
      </c>
      <c r="N78" s="10" t="s">
        <v>15</v>
      </c>
      <c r="O78" s="10" t="s">
        <v>17</v>
      </c>
      <c r="P78" s="10" t="s">
        <v>86</v>
      </c>
    </row>
    <row r="79" spans="1:16" x14ac:dyDescent="0.3">
      <c r="A79" s="14">
        <v>45629</v>
      </c>
      <c r="B79" s="3">
        <v>4</v>
      </c>
      <c r="C79" s="10" t="s">
        <v>16</v>
      </c>
      <c r="D79" s="10" t="s">
        <v>66</v>
      </c>
      <c r="E79" s="10" t="s">
        <v>84</v>
      </c>
      <c r="F79" s="10" t="s">
        <v>15</v>
      </c>
      <c r="G79" s="10" t="s">
        <v>17</v>
      </c>
      <c r="H79" s="10" t="s">
        <v>86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87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">
      <c r="A81" s="14">
        <v>45637</v>
      </c>
      <c r="B81" s="3">
        <v>4</v>
      </c>
      <c r="C81" s="8" t="s">
        <v>14</v>
      </c>
      <c r="D81" s="8" t="s">
        <v>56</v>
      </c>
      <c r="E81" s="8" t="s">
        <v>84</v>
      </c>
      <c r="F81" s="8" t="s">
        <v>87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23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">
      <c r="A82" s="14">
        <v>45637</v>
      </c>
      <c r="B82" s="3">
        <v>4</v>
      </c>
      <c r="C82" s="10" t="s">
        <v>1</v>
      </c>
      <c r="D82" s="10" t="s">
        <v>23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84</v>
      </c>
      <c r="N83" s="8" t="s">
        <v>87</v>
      </c>
      <c r="O83" s="8" t="s">
        <v>17</v>
      </c>
      <c r="P83" s="8" t="s">
        <v>55</v>
      </c>
    </row>
    <row r="84" spans="1:16" x14ac:dyDescent="0.3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88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83</v>
      </c>
      <c r="N84" s="10" t="s">
        <v>55</v>
      </c>
      <c r="O84" s="10" t="s">
        <v>10</v>
      </c>
      <c r="P84" s="10" t="s">
        <v>50</v>
      </c>
    </row>
    <row r="85" spans="1:16" x14ac:dyDescent="0.3">
      <c r="A85" s="14">
        <v>45645</v>
      </c>
      <c r="B85" s="3">
        <v>3</v>
      </c>
      <c r="C85" s="10" t="s">
        <v>25</v>
      </c>
      <c r="D85" s="10" t="s">
        <v>14</v>
      </c>
      <c r="E85" s="10" t="s">
        <v>83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89</v>
      </c>
    </row>
    <row r="86" spans="1:16" x14ac:dyDescent="0.3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89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88</v>
      </c>
      <c r="O86" s="8" t="s">
        <v>4</v>
      </c>
      <c r="P86" s="8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workbookViewId="0">
      <pane xSplit="1" topLeftCell="AE1" activePane="topRight" state="frozen"/>
      <selection pane="topRight" activeCell="AE52" sqref="AE2:AE52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  <col min="26" max="28" width="10.5546875" bestFit="1" customWidth="1"/>
    <col min="29" max="29" width="9.5546875" bestFit="1" customWidth="1"/>
    <col min="30" max="31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B2">
        <v>3</v>
      </c>
      <c r="AH2">
        <f>SUM(B2:AG2)</f>
        <v>8</v>
      </c>
      <c r="AI2">
        <f>SUM(V2:AG2)</f>
        <v>3</v>
      </c>
    </row>
    <row r="3" spans="1:35" x14ac:dyDescent="0.3">
      <c r="A3" t="s">
        <v>24</v>
      </c>
      <c r="K3">
        <v>1</v>
      </c>
      <c r="M3">
        <v>1</v>
      </c>
      <c r="AH3">
        <f>SUM(B3:AG3)</f>
        <v>2</v>
      </c>
      <c r="AI3">
        <f>SUM(V3:AG3)</f>
        <v>0</v>
      </c>
    </row>
    <row r="4" spans="1:35" x14ac:dyDescent="0.3">
      <c r="A4" t="s">
        <v>79</v>
      </c>
      <c r="AA4">
        <v>3</v>
      </c>
      <c r="AH4">
        <f>SUM(B4:AG4)</f>
        <v>3</v>
      </c>
      <c r="AI4">
        <f>SUM(V4:AG4)</f>
        <v>3</v>
      </c>
    </row>
    <row r="5" spans="1:35" x14ac:dyDescent="0.3">
      <c r="A5" t="s">
        <v>7</v>
      </c>
      <c r="B5">
        <v>3</v>
      </c>
      <c r="L5">
        <v>1</v>
      </c>
      <c r="AE5">
        <v>1</v>
      </c>
      <c r="AH5">
        <f>SUM(B5:AG5)</f>
        <v>5</v>
      </c>
      <c r="AI5">
        <f>SUM(V5:AG5)</f>
        <v>1</v>
      </c>
    </row>
    <row r="6" spans="1:35" x14ac:dyDescent="0.3">
      <c r="A6" t="s">
        <v>48</v>
      </c>
      <c r="AH6">
        <f>SUM(B6:AG6)</f>
        <v>0</v>
      </c>
      <c r="AI6">
        <f>SUM(V6:AG6)</f>
        <v>0</v>
      </c>
    </row>
    <row r="7" spans="1:35" x14ac:dyDescent="0.3">
      <c r="A7" t="s">
        <v>18</v>
      </c>
      <c r="AH7">
        <f>SUM(B7:AG7)</f>
        <v>0</v>
      </c>
      <c r="AI7">
        <f>SUM(V7:AG7)</f>
        <v>0</v>
      </c>
    </row>
    <row r="8" spans="1:35" x14ac:dyDescent="0.3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>SUM(B8:AG8)</f>
        <v>11</v>
      </c>
      <c r="AI8">
        <f>SUM(V8:AG8)</f>
        <v>9</v>
      </c>
    </row>
    <row r="9" spans="1:35" x14ac:dyDescent="0.3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>SUM(B9:AG9)</f>
        <v>5</v>
      </c>
      <c r="AI9">
        <f>SUM(V9:AG9)</f>
        <v>3</v>
      </c>
    </row>
    <row r="10" spans="1:35" x14ac:dyDescent="0.3">
      <c r="A10" t="s">
        <v>54</v>
      </c>
      <c r="W10">
        <v>2</v>
      </c>
      <c r="X10">
        <v>3</v>
      </c>
      <c r="AH10">
        <f>SUM(B10:AG10)</f>
        <v>5</v>
      </c>
      <c r="AI10">
        <f>SUM(V10:AG10)</f>
        <v>5</v>
      </c>
    </row>
    <row r="11" spans="1:35" x14ac:dyDescent="0.3">
      <c r="A11" t="s">
        <v>66</v>
      </c>
      <c r="X11">
        <v>2</v>
      </c>
      <c r="AC11">
        <v>3</v>
      </c>
      <c r="AD11">
        <v>1</v>
      </c>
      <c r="AH11">
        <f>SUM(B11:AG11)</f>
        <v>6</v>
      </c>
      <c r="AI11">
        <f>SUM(V11:AG11)</f>
        <v>6</v>
      </c>
    </row>
    <row r="12" spans="1:35" x14ac:dyDescent="0.3">
      <c r="A12" t="s">
        <v>87</v>
      </c>
      <c r="AC12">
        <v>2</v>
      </c>
      <c r="AD12">
        <v>1</v>
      </c>
      <c r="AH12">
        <f>SUM(B12:AG12)</f>
        <v>3</v>
      </c>
      <c r="AI12">
        <f>SUM(V12:AG12)</f>
        <v>3</v>
      </c>
    </row>
    <row r="13" spans="1:35" x14ac:dyDescent="0.3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>SUM(B13:AG13)</f>
        <v>12</v>
      </c>
      <c r="AI13">
        <f>SUM(V13:AG13)</f>
        <v>4</v>
      </c>
    </row>
    <row r="14" spans="1:35" x14ac:dyDescent="0.3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>SUM(B14:AG14)</f>
        <v>17</v>
      </c>
      <c r="AI14">
        <f>SUM(V14:AG14)</f>
        <v>6</v>
      </c>
    </row>
    <row r="15" spans="1:35" x14ac:dyDescent="0.3">
      <c r="A15" t="s">
        <v>52</v>
      </c>
      <c r="K15">
        <v>1</v>
      </c>
      <c r="AH15">
        <f>SUM(B15:AG15)</f>
        <v>1</v>
      </c>
      <c r="AI15">
        <f>SUM(V15:AG15)</f>
        <v>0</v>
      </c>
    </row>
    <row r="16" spans="1:35" x14ac:dyDescent="0.3">
      <c r="A16" t="s">
        <v>80</v>
      </c>
      <c r="AH16">
        <f>SUM(B16:AG16)</f>
        <v>0</v>
      </c>
      <c r="AI16">
        <f>SUM(V16:AG16)</f>
        <v>0</v>
      </c>
    </row>
    <row r="17" spans="1:35" x14ac:dyDescent="0.3">
      <c r="A17" t="s">
        <v>12</v>
      </c>
      <c r="J17">
        <v>3</v>
      </c>
      <c r="M17">
        <v>1</v>
      </c>
      <c r="N17">
        <v>1</v>
      </c>
      <c r="AH17">
        <f>SUM(B17:AG17)</f>
        <v>5</v>
      </c>
      <c r="AI17">
        <f>SUM(V17:AG17)</f>
        <v>0</v>
      </c>
    </row>
    <row r="18" spans="1:35" x14ac:dyDescent="0.3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>SUM(B18:AG18)</f>
        <v>13</v>
      </c>
      <c r="AI18">
        <f>SUM(V18:AG18)</f>
        <v>9</v>
      </c>
    </row>
    <row r="19" spans="1:35" x14ac:dyDescent="0.3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>SUM(B19:AG19)</f>
        <v>18</v>
      </c>
      <c r="AI19">
        <f>SUM(V19:AG19)</f>
        <v>11</v>
      </c>
    </row>
    <row r="20" spans="1:35" x14ac:dyDescent="0.3">
      <c r="A20" t="s">
        <v>81</v>
      </c>
      <c r="AA20">
        <v>1</v>
      </c>
      <c r="AH20">
        <f>SUM(B20:AG20)</f>
        <v>1</v>
      </c>
      <c r="AI20">
        <f>SUM(V20:AG20)</f>
        <v>1</v>
      </c>
    </row>
    <row r="21" spans="1:35" x14ac:dyDescent="0.3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>SUM(B21:AG21)</f>
        <v>17</v>
      </c>
      <c r="AI21">
        <f>SUM(V21:AG21)</f>
        <v>10</v>
      </c>
    </row>
    <row r="22" spans="1:35" x14ac:dyDescent="0.3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>SUM(B22:AG22)</f>
        <v>20</v>
      </c>
      <c r="AI22">
        <f>SUM(V22:AG22)</f>
        <v>14</v>
      </c>
    </row>
    <row r="23" spans="1:35" x14ac:dyDescent="0.3">
      <c r="A23" t="s">
        <v>82</v>
      </c>
      <c r="Z23">
        <v>1</v>
      </c>
      <c r="AH23">
        <f>SUM(B23:AG23)</f>
        <v>1</v>
      </c>
      <c r="AI23">
        <f>SUM(V23:AG23)</f>
        <v>1</v>
      </c>
    </row>
    <row r="24" spans="1:35" x14ac:dyDescent="0.3">
      <c r="A24" t="s">
        <v>61</v>
      </c>
      <c r="X24">
        <v>1</v>
      </c>
      <c r="AH24">
        <f>SUM(B24:AG24)</f>
        <v>1</v>
      </c>
      <c r="AI24">
        <f>SUM(V24:AG24)</f>
        <v>1</v>
      </c>
    </row>
    <row r="25" spans="1:35" x14ac:dyDescent="0.3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>SUM(B25:AG25)</f>
        <v>13</v>
      </c>
      <c r="AI25">
        <f>SUM(V25:AG25)</f>
        <v>13</v>
      </c>
    </row>
    <row r="26" spans="1:35" x14ac:dyDescent="0.3">
      <c r="A26" t="s">
        <v>43</v>
      </c>
      <c r="AH26">
        <f>SUM(B26:AG26)</f>
        <v>0</v>
      </c>
      <c r="AI26">
        <f>SUM(V26:AG26)</f>
        <v>0</v>
      </c>
    </row>
    <row r="27" spans="1:35" x14ac:dyDescent="0.3">
      <c r="A27" t="s">
        <v>68</v>
      </c>
      <c r="Y27">
        <v>1</v>
      </c>
      <c r="AC27">
        <v>1</v>
      </c>
      <c r="AH27">
        <f>SUM(B27:AG27)</f>
        <v>2</v>
      </c>
      <c r="AI27">
        <f>SUM(V27:AG27)</f>
        <v>2</v>
      </c>
    </row>
    <row r="28" spans="1:35" x14ac:dyDescent="0.3">
      <c r="A28" t="s">
        <v>53</v>
      </c>
      <c r="AH28">
        <f>SUM(B28:AG28)</f>
        <v>0</v>
      </c>
      <c r="AI28">
        <f>SUM(V28:AG28)</f>
        <v>0</v>
      </c>
    </row>
    <row r="29" spans="1:35" x14ac:dyDescent="0.3">
      <c r="A29" t="s">
        <v>51</v>
      </c>
      <c r="N29">
        <v>2</v>
      </c>
      <c r="AH29">
        <f>SUM(B29:AG29)</f>
        <v>2</v>
      </c>
      <c r="AI29">
        <f>SUM(V29:AG29)</f>
        <v>0</v>
      </c>
    </row>
    <row r="30" spans="1:35" x14ac:dyDescent="0.3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>SUM(B30:AG30)</f>
        <v>19</v>
      </c>
      <c r="AI30">
        <f>SUM(V30:AG30)</f>
        <v>12</v>
      </c>
    </row>
    <row r="31" spans="1:35" x14ac:dyDescent="0.3">
      <c r="A31" t="s">
        <v>46</v>
      </c>
      <c r="J31">
        <v>1</v>
      </c>
      <c r="L31">
        <v>1</v>
      </c>
      <c r="P31">
        <v>4</v>
      </c>
      <c r="V31">
        <v>1</v>
      </c>
      <c r="AH31">
        <f>SUM(B31:AG31)</f>
        <v>7</v>
      </c>
      <c r="AI31">
        <f>SUM(V31:AG31)</f>
        <v>1</v>
      </c>
    </row>
    <row r="32" spans="1:35" x14ac:dyDescent="0.3">
      <c r="A32" t="s">
        <v>3</v>
      </c>
      <c r="J32">
        <v>1</v>
      </c>
      <c r="Z32">
        <v>3</v>
      </c>
      <c r="AH32">
        <f>SUM(B32:AG32)</f>
        <v>4</v>
      </c>
      <c r="AI32">
        <f>SUM(V32:AG32)</f>
        <v>3</v>
      </c>
    </row>
    <row r="33" spans="1:35" x14ac:dyDescent="0.3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>SUM(B33:AG33)</f>
        <v>12</v>
      </c>
      <c r="AI33">
        <f>SUM(V33:AG33)</f>
        <v>11</v>
      </c>
    </row>
    <row r="34" spans="1:35" x14ac:dyDescent="0.3">
      <c r="A34" t="s">
        <v>60</v>
      </c>
      <c r="V34">
        <v>2</v>
      </c>
      <c r="AH34">
        <f>SUM(B34:AG34)</f>
        <v>2</v>
      </c>
      <c r="AI34">
        <f>SUM(V34:AG34)</f>
        <v>2</v>
      </c>
    </row>
    <row r="35" spans="1:35" x14ac:dyDescent="0.3">
      <c r="A35" t="s">
        <v>11</v>
      </c>
      <c r="AH35">
        <f>SUM(B35:AG35)</f>
        <v>0</v>
      </c>
      <c r="AI35">
        <f>SUM(V35:AG35)</f>
        <v>0</v>
      </c>
    </row>
    <row r="36" spans="1:35" x14ac:dyDescent="0.3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>SUM(B36:AG36)</f>
        <v>15</v>
      </c>
      <c r="AI36">
        <f>SUM(V36:AG36)</f>
        <v>15</v>
      </c>
    </row>
    <row r="37" spans="1:35" x14ac:dyDescent="0.3">
      <c r="A37" t="s">
        <v>21</v>
      </c>
      <c r="AH37">
        <f>SUM(B37:AG37)</f>
        <v>0</v>
      </c>
      <c r="AI37">
        <f>SUM(V37:AG37)</f>
        <v>0</v>
      </c>
    </row>
    <row r="38" spans="1:35" x14ac:dyDescent="0.3">
      <c r="A38" t="s">
        <v>83</v>
      </c>
      <c r="AA38">
        <v>3</v>
      </c>
      <c r="AE38">
        <v>1</v>
      </c>
      <c r="AH38">
        <f>SUM(B38:AG38)</f>
        <v>4</v>
      </c>
      <c r="AI38">
        <f>SUM(V38:AG38)</f>
        <v>4</v>
      </c>
    </row>
    <row r="39" spans="1:35" x14ac:dyDescent="0.3">
      <c r="A39" t="s">
        <v>63</v>
      </c>
      <c r="V39">
        <v>2</v>
      </c>
      <c r="X39">
        <v>1</v>
      </c>
      <c r="AH39">
        <f>SUM(B39:AG39)</f>
        <v>3</v>
      </c>
      <c r="AI39">
        <f>SUM(V39:AG39)</f>
        <v>3</v>
      </c>
    </row>
    <row r="40" spans="1:35" x14ac:dyDescent="0.3">
      <c r="A40" t="s">
        <v>86</v>
      </c>
      <c r="AH40">
        <f>SUM(B40:AG40)</f>
        <v>0</v>
      </c>
      <c r="AI40">
        <f>SUM(V40:AG40)</f>
        <v>0</v>
      </c>
    </row>
    <row r="41" spans="1:35" x14ac:dyDescent="0.3">
      <c r="A41" t="s">
        <v>22</v>
      </c>
      <c r="L41">
        <v>2</v>
      </c>
      <c r="M41">
        <v>1</v>
      </c>
      <c r="AH41">
        <f>SUM(B41:AG41)</f>
        <v>3</v>
      </c>
      <c r="AI41">
        <f>SUM(V41:AG41)</f>
        <v>0</v>
      </c>
    </row>
    <row r="42" spans="1:35" x14ac:dyDescent="0.3">
      <c r="A42" t="s">
        <v>44</v>
      </c>
      <c r="AH42">
        <f>SUM(B42:AG42)</f>
        <v>0</v>
      </c>
      <c r="AI42">
        <f>SUM(V42:AG42)</f>
        <v>0</v>
      </c>
    </row>
    <row r="43" spans="1:35" x14ac:dyDescent="0.3">
      <c r="A43" t="s">
        <v>8</v>
      </c>
      <c r="L43">
        <v>1</v>
      </c>
      <c r="V43">
        <v>1</v>
      </c>
      <c r="AB43">
        <v>1</v>
      </c>
      <c r="AD43">
        <v>2</v>
      </c>
      <c r="AH43">
        <f>SUM(B43:AG43)</f>
        <v>5</v>
      </c>
      <c r="AI43">
        <f>SUM(V43:AG43)</f>
        <v>4</v>
      </c>
    </row>
    <row r="44" spans="1:35" x14ac:dyDescent="0.3">
      <c r="A44" t="s">
        <v>84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>SUM(B44:AG44)</f>
        <v>27</v>
      </c>
      <c r="AI44">
        <f>SUM(V44:AG44)</f>
        <v>19</v>
      </c>
    </row>
    <row r="45" spans="1:35" x14ac:dyDescent="0.3">
      <c r="A45" t="s">
        <v>49</v>
      </c>
      <c r="J45">
        <v>1</v>
      </c>
      <c r="AA45">
        <v>2</v>
      </c>
      <c r="AH45">
        <f>SUM(B45:AG45)</f>
        <v>3</v>
      </c>
      <c r="AI45">
        <f>SUM(V45:AG45)</f>
        <v>2</v>
      </c>
    </row>
    <row r="46" spans="1:35" x14ac:dyDescent="0.3">
      <c r="A46" t="s">
        <v>88</v>
      </c>
      <c r="AE46">
        <v>4</v>
      </c>
      <c r="AH46">
        <f t="shared" ref="AH46:AH51" si="0">SUM(B46:AG46)</f>
        <v>4</v>
      </c>
      <c r="AI46">
        <f t="shared" ref="AI46:AI51" si="1">SUM(V46:AG46)</f>
        <v>4</v>
      </c>
    </row>
    <row r="47" spans="1:35" x14ac:dyDescent="0.3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0"/>
        <v>23</v>
      </c>
      <c r="AI47">
        <f t="shared" si="1"/>
        <v>14</v>
      </c>
    </row>
    <row r="48" spans="1:35" x14ac:dyDescent="0.3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0"/>
        <v>6</v>
      </c>
      <c r="AI48">
        <f t="shared" si="1"/>
        <v>1</v>
      </c>
    </row>
    <row r="49" spans="1:35" x14ac:dyDescent="0.3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0"/>
        <v>7</v>
      </c>
      <c r="AI49">
        <f t="shared" si="1"/>
        <v>5</v>
      </c>
    </row>
    <row r="50" spans="1:35" x14ac:dyDescent="0.3">
      <c r="A50" t="s">
        <v>17</v>
      </c>
      <c r="Z50">
        <v>2</v>
      </c>
      <c r="AD50">
        <v>1</v>
      </c>
      <c r="AE50">
        <v>1</v>
      </c>
      <c r="AH50">
        <f t="shared" si="0"/>
        <v>4</v>
      </c>
      <c r="AI50">
        <f t="shared" si="1"/>
        <v>4</v>
      </c>
    </row>
    <row r="51" spans="1:35" x14ac:dyDescent="0.3">
      <c r="A51" t="s">
        <v>89</v>
      </c>
      <c r="AE51">
        <v>5</v>
      </c>
      <c r="AH51">
        <f t="shared" si="0"/>
        <v>5</v>
      </c>
      <c r="AI51">
        <f t="shared" si="1"/>
        <v>5</v>
      </c>
    </row>
    <row r="52" spans="1:35" x14ac:dyDescent="0.3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>SUM(B52:AG52)</f>
        <v>27</v>
      </c>
      <c r="AI52">
        <f>SUM(V52:AG52)</f>
        <v>27</v>
      </c>
    </row>
    <row r="53" spans="1:35" x14ac:dyDescent="0.3">
      <c r="A53" t="s">
        <v>47</v>
      </c>
      <c r="J53">
        <v>1</v>
      </c>
      <c r="AH53">
        <f>SUM(B53:AG53)</f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notas</vt:lpstr>
      <vt:lpstr>pagamento</vt:lpstr>
      <vt:lpstr>placares</vt:lpstr>
      <vt:lpstr>artilharia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2024-12-19T12:46:08Z</dcterms:modified>
</cp:coreProperties>
</file>