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8" documentId="14_{4875EC6F-1B3C-4B44-AFB1-EFEC8BDA871D}" xr6:coauthVersionLast="36" xr6:coauthVersionMax="36" xr10:uidLastSave="{02C99EC9-F323-4791-9969-A1E563A9CB35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artilharia!$A$1:$Q$58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notas!$A$1:$AU$54</definedName>
  </definedNames>
  <calcPr calcId="191029"/>
</workbook>
</file>

<file path=xl/calcChain.xml><?xml version="1.0" encoding="utf-8"?>
<calcChain xmlns="http://schemas.openxmlformats.org/spreadsheetml/2006/main">
  <c r="AR58" i="1" l="1"/>
  <c r="AT58" i="1" s="1"/>
  <c r="AS58" i="1"/>
  <c r="AR59" i="1"/>
  <c r="AS59" i="1"/>
  <c r="AT59" i="1"/>
  <c r="J60" i="4" l="1"/>
  <c r="I60" i="4"/>
  <c r="AR40" i="1" l="1"/>
  <c r="AS40" i="1"/>
  <c r="AT40" i="1"/>
  <c r="AW40" i="1"/>
  <c r="AR41" i="1"/>
  <c r="AS41" i="1"/>
  <c r="AT41" i="1"/>
  <c r="AW41" i="1"/>
  <c r="AR42" i="1"/>
  <c r="AS42" i="1"/>
  <c r="AT42" i="1"/>
  <c r="AW42" i="1"/>
  <c r="AR43" i="1"/>
  <c r="AS43" i="1"/>
  <c r="AT43" i="1"/>
  <c r="AW43" i="1"/>
  <c r="AR44" i="1"/>
  <c r="AS44" i="1"/>
  <c r="AT44" i="1"/>
  <c r="AW44" i="1"/>
  <c r="AR45" i="1"/>
  <c r="AS45" i="1"/>
  <c r="AT45" i="1"/>
  <c r="AW45" i="1"/>
  <c r="AR46" i="1"/>
  <c r="AS46" i="1"/>
  <c r="AT46" i="1"/>
  <c r="AW46" i="1"/>
  <c r="AR47" i="1"/>
  <c r="AS47" i="1"/>
  <c r="AT47" i="1"/>
  <c r="AW47" i="1"/>
  <c r="AR48" i="1"/>
  <c r="AS48" i="1"/>
  <c r="AT48" i="1"/>
  <c r="AW48" i="1"/>
  <c r="AR49" i="1"/>
  <c r="AS49" i="1"/>
  <c r="AT49" i="1"/>
  <c r="AW49" i="1"/>
  <c r="AR50" i="1"/>
  <c r="AS50" i="1"/>
  <c r="AT50" i="1"/>
  <c r="AW50" i="1"/>
  <c r="AR51" i="1"/>
  <c r="AS51" i="1"/>
  <c r="AT51" i="1"/>
  <c r="AW51" i="1"/>
  <c r="AR52" i="1"/>
  <c r="AS52" i="1"/>
  <c r="AT52" i="1"/>
  <c r="AW52" i="1"/>
  <c r="AR53" i="1"/>
  <c r="AS53" i="1"/>
  <c r="AT53" i="1"/>
  <c r="AW53" i="1"/>
  <c r="AR54" i="1"/>
  <c r="AS54" i="1"/>
  <c r="AT54" i="1"/>
  <c r="AW54" i="1"/>
  <c r="AR55" i="1"/>
  <c r="AS55" i="1"/>
  <c r="AT55" i="1"/>
  <c r="AW55" i="1"/>
  <c r="AR56" i="1"/>
  <c r="AS56" i="1"/>
  <c r="AT56" i="1"/>
  <c r="AW56" i="1"/>
  <c r="AR57" i="1"/>
  <c r="AS57" i="1"/>
  <c r="AT57" i="1"/>
  <c r="AW57" i="1"/>
  <c r="J59" i="4" l="1"/>
  <c r="J61" i="4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2" i="1"/>
  <c r="E60" i="4" l="1"/>
  <c r="G60" i="4" l="1"/>
  <c r="H60" i="4"/>
  <c r="I59" i="4" l="1"/>
  <c r="I61" i="4" s="1"/>
  <c r="D60" i="4" l="1"/>
  <c r="C6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0" i="4"/>
  <c r="H59" i="4"/>
  <c r="H7" i="6" l="1"/>
  <c r="I6" i="6"/>
  <c r="J6" i="6" s="1"/>
  <c r="H6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R16" i="1"/>
  <c r="AT16" i="1" s="1"/>
  <c r="AS16" i="1"/>
  <c r="H9" i="6" l="1"/>
  <c r="I8" i="6"/>
  <c r="J8" i="6" s="1"/>
  <c r="AH52" i="3"/>
  <c r="AI52" i="3"/>
  <c r="AH53" i="3"/>
  <c r="AI53" i="3"/>
  <c r="H10" i="6" l="1"/>
  <c r="I9" i="6"/>
  <c r="J9" i="6" s="1"/>
  <c r="G59" i="4"/>
  <c r="AR27" i="1"/>
  <c r="AT27" i="1" s="1"/>
  <c r="AS27" i="1"/>
  <c r="AR9" i="1"/>
  <c r="AT9" i="1" s="1"/>
  <c r="AS9" i="1"/>
  <c r="AR28" i="1"/>
  <c r="AT28" i="1" s="1"/>
  <c r="AS28" i="1"/>
  <c r="AR13" i="1"/>
  <c r="AT13" i="1" s="1"/>
  <c r="AS13" i="1"/>
  <c r="I10" i="6" l="1"/>
  <c r="J10" i="6" s="1"/>
  <c r="H11" i="6"/>
  <c r="G61" i="4"/>
  <c r="AR2" i="1"/>
  <c r="B60" i="4"/>
  <c r="E59" i="4"/>
  <c r="D59" i="4"/>
  <c r="C5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1" i="4" l="1"/>
  <c r="F59" i="4"/>
  <c r="H12" i="6"/>
  <c r="I11" i="6"/>
  <c r="J11" i="6" s="1"/>
  <c r="C61" i="4"/>
  <c r="D61" i="4"/>
  <c r="B59" i="4"/>
  <c r="B61" i="4" s="1"/>
  <c r="F61" i="4"/>
  <c r="AS17" i="1"/>
  <c r="AR17" i="1"/>
  <c r="AT17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R3" i="1"/>
  <c r="AT3" i="1" s="1"/>
  <c r="AS3" i="1"/>
  <c r="I15" i="6" l="1"/>
  <c r="J15" i="6" s="1"/>
  <c r="H16" i="6"/>
  <c r="AS14" i="1"/>
  <c r="AR14" i="1"/>
  <c r="AT14" i="1" s="1"/>
  <c r="H17" i="6" l="1"/>
  <c r="I16" i="6"/>
  <c r="J16" i="6" s="1"/>
  <c r="AS20" i="1"/>
  <c r="AR20" i="1"/>
  <c r="AT20" i="1" s="1"/>
  <c r="AS37" i="1"/>
  <c r="AR37" i="1"/>
  <c r="AT37" i="1" s="1"/>
  <c r="AS18" i="1"/>
  <c r="AR18" i="1"/>
  <c r="AT18" i="1" s="1"/>
  <c r="AS38" i="1"/>
  <c r="AR38" i="1"/>
  <c r="AT38" i="1" s="1"/>
  <c r="AS29" i="1"/>
  <c r="AR29" i="1"/>
  <c r="AT29" i="1" s="1"/>
  <c r="AS32" i="1"/>
  <c r="AR32" i="1"/>
  <c r="AT32" i="1" s="1"/>
  <c r="AS15" i="1"/>
  <c r="AR15" i="1"/>
  <c r="AT15" i="1" s="1"/>
  <c r="AS6" i="1"/>
  <c r="AR6" i="1"/>
  <c r="AT6" i="1" s="1"/>
  <c r="AS5" i="1"/>
  <c r="AR5" i="1"/>
  <c r="AT5" i="1" s="1"/>
  <c r="AS34" i="1"/>
  <c r="AR34" i="1"/>
  <c r="AT34" i="1" s="1"/>
  <c r="AS11" i="1"/>
  <c r="AR11" i="1"/>
  <c r="AT11" i="1" s="1"/>
  <c r="AS31" i="1"/>
  <c r="AR31" i="1"/>
  <c r="AT31" i="1" s="1"/>
  <c r="AS22" i="1"/>
  <c r="AR22" i="1"/>
  <c r="AT22" i="1" s="1"/>
  <c r="AS4" i="1"/>
  <c r="AR4" i="1"/>
  <c r="AT4" i="1" s="1"/>
  <c r="AS24" i="1"/>
  <c r="AR24" i="1"/>
  <c r="AT24" i="1" s="1"/>
  <c r="AS19" i="1"/>
  <c r="AR19" i="1"/>
  <c r="AT19" i="1" s="1"/>
  <c r="AS39" i="1"/>
  <c r="AR39" i="1"/>
  <c r="AT39" i="1" s="1"/>
  <c r="AS8" i="1"/>
  <c r="AR8" i="1"/>
  <c r="AT8" i="1" s="1"/>
  <c r="AS30" i="1"/>
  <c r="AR30" i="1"/>
  <c r="AT30" i="1" s="1"/>
  <c r="AS23" i="1"/>
  <c r="AR23" i="1"/>
  <c r="AT23" i="1" s="1"/>
  <c r="AS26" i="1"/>
  <c r="AR26" i="1"/>
  <c r="AT26" i="1" s="1"/>
  <c r="AS12" i="1"/>
  <c r="AR12" i="1"/>
  <c r="AT12" i="1" s="1"/>
  <c r="AS33" i="1"/>
  <c r="AR33" i="1"/>
  <c r="AT33" i="1" s="1"/>
  <c r="AS2" i="1"/>
  <c r="AT2" i="1"/>
  <c r="AS35" i="1"/>
  <c r="AR35" i="1"/>
  <c r="AT35" i="1" s="1"/>
  <c r="AS21" i="1"/>
  <c r="AR21" i="1"/>
  <c r="AT21" i="1" s="1"/>
  <c r="AS10" i="1"/>
  <c r="AR10" i="1"/>
  <c r="AT10" i="1" s="1"/>
  <c r="AS25" i="1"/>
  <c r="AR25" i="1"/>
  <c r="AT25" i="1" s="1"/>
  <c r="AS36" i="1"/>
  <c r="AR36" i="1"/>
  <c r="AT36" i="1" s="1"/>
  <c r="AS7" i="1"/>
  <c r="AR7" i="1"/>
  <c r="AT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<sst xmlns="http://schemas.openxmlformats.org/spreadsheetml/2006/main" count="3055" uniqueCount="349">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</sst>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"/>
  <sheetViews>
    <sheetView tabSelected="1" zoomScale="85" zoomScaleNormal="85" workbookViewId="0">
      <pane xSplit="1" topLeftCell="U1" activePane="topRight" state="frozen"/>
      <selection pane="topRight" activeCell="AO29" sqref="AO29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1" width="10.5546875" customWidth="1"/>
  </cols>
  <sheetData>
    <row r="1" spans="1:49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R1" t="s">
        <v>57</v>
      </c>
      <c r="AS1" t="s">
        <v>58</v>
      </c>
      <c r="AT1" t="s">
        <v>59</v>
      </c>
      <c r="AU1" t="s">
        <v>62</v>
      </c>
    </row>
    <row r="2" spans="1:49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R2">
        <f t="shared" ref="AR2:AR33" si="0">COUNT(B2:AQ2)</f>
        <v>39</v>
      </c>
      <c r="AS2" s="18">
        <f t="shared" ref="AS2:AS33" si="1">AVERAGE(B2:AQ2)</f>
        <v>6.1410256410256414</v>
      </c>
      <c r="AT2">
        <f t="shared" ref="AT2:AT33" si="2">IF(AR2&gt;1,_xlfn.STDEV.S(B2:AQ2),"")</f>
        <v>1.1236027460380209</v>
      </c>
      <c r="AU2">
        <v>1</v>
      </c>
      <c r="AW2">
        <f>AVERAGE(AI2:AK2)</f>
        <v>5.333333333333333</v>
      </c>
    </row>
    <row r="3" spans="1:49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N3">
        <v>6.5</v>
      </c>
      <c r="AO3">
        <v>5.5</v>
      </c>
      <c r="AR3">
        <f t="shared" si="0"/>
        <v>37</v>
      </c>
      <c r="AS3" s="18">
        <f t="shared" si="1"/>
        <v>6.6351351351351351</v>
      </c>
      <c r="AT3">
        <f t="shared" si="2"/>
        <v>0.75137511574749805</v>
      </c>
      <c r="AU3">
        <v>1</v>
      </c>
      <c r="AW3">
        <f t="shared" ref="AW3:AW39" si="3">AVERAGE(AI3:AK3)</f>
        <v>6.166666666666667</v>
      </c>
    </row>
    <row r="4" spans="1:49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N4">
        <v>5</v>
      </c>
      <c r="AO4">
        <v>5.5</v>
      </c>
      <c r="AR4">
        <f t="shared" si="0"/>
        <v>37</v>
      </c>
      <c r="AS4" s="18">
        <f t="shared" si="1"/>
        <v>5.8108108108108105</v>
      </c>
      <c r="AT4">
        <f t="shared" si="2"/>
        <v>0.8109609470607424</v>
      </c>
      <c r="AU4">
        <v>1</v>
      </c>
      <c r="AW4">
        <f t="shared" si="3"/>
        <v>5</v>
      </c>
    </row>
    <row r="5" spans="1:49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R5">
        <f t="shared" si="0"/>
        <v>35</v>
      </c>
      <c r="AS5" s="18">
        <f t="shared" si="1"/>
        <v>5.8142857142857141</v>
      </c>
      <c r="AT5">
        <f t="shared" si="2"/>
        <v>0.84961681921663956</v>
      </c>
      <c r="AU5">
        <v>1</v>
      </c>
      <c r="AW5">
        <f t="shared" si="3"/>
        <v>6</v>
      </c>
    </row>
    <row r="6" spans="1:49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N6">
        <v>5.5</v>
      </c>
      <c r="AR6">
        <f t="shared" si="0"/>
        <v>35</v>
      </c>
      <c r="AS6" s="18">
        <f t="shared" si="1"/>
        <v>6.1857142857142859</v>
      </c>
      <c r="AT6">
        <f t="shared" si="2"/>
        <v>0.79599839533641836</v>
      </c>
      <c r="AU6">
        <v>1</v>
      </c>
      <c r="AW6">
        <f t="shared" si="3"/>
        <v>5.333333333333333</v>
      </c>
    </row>
    <row r="7" spans="1:49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N7">
        <v>4</v>
      </c>
      <c r="AR7">
        <f t="shared" si="0"/>
        <v>31</v>
      </c>
      <c r="AS7" s="18">
        <f t="shared" si="1"/>
        <v>5.693548387096774</v>
      </c>
      <c r="AT7">
        <f t="shared" si="2"/>
        <v>0.81319759135197045</v>
      </c>
      <c r="AU7">
        <v>1</v>
      </c>
      <c r="AW7">
        <f t="shared" si="3"/>
        <v>4.75</v>
      </c>
    </row>
    <row r="8" spans="1:49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R8">
        <f t="shared" si="0"/>
        <v>30</v>
      </c>
      <c r="AS8" s="18">
        <f t="shared" si="1"/>
        <v>6.7166666666666668</v>
      </c>
      <c r="AT8">
        <f t="shared" si="2"/>
        <v>0.69086818610695455</v>
      </c>
      <c r="AU8">
        <v>1</v>
      </c>
      <c r="AW8">
        <f t="shared" si="3"/>
        <v>5.5</v>
      </c>
    </row>
    <row r="9" spans="1:49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K9">
        <v>6.5</v>
      </c>
      <c r="AL9">
        <v>4.5</v>
      </c>
      <c r="AR9">
        <f t="shared" si="0"/>
        <v>29</v>
      </c>
      <c r="AS9" s="18">
        <f t="shared" si="1"/>
        <v>6.5344827586206895</v>
      </c>
      <c r="AT9">
        <f t="shared" si="2"/>
        <v>1.0516231882424716</v>
      </c>
      <c r="AU9">
        <v>1</v>
      </c>
      <c r="AW9">
        <f t="shared" si="3"/>
        <v>5.833333333333333</v>
      </c>
    </row>
    <row r="10" spans="1:49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M10">
        <v>4</v>
      </c>
      <c r="AO10">
        <v>5</v>
      </c>
      <c r="AR10">
        <f t="shared" si="0"/>
        <v>26</v>
      </c>
      <c r="AS10" s="18">
        <f t="shared" si="1"/>
        <v>4.5</v>
      </c>
      <c r="AT10">
        <f t="shared" si="2"/>
        <v>1.1747340124470731</v>
      </c>
      <c r="AU10">
        <v>1</v>
      </c>
      <c r="AW10">
        <f t="shared" si="3"/>
        <v>5</v>
      </c>
    </row>
    <row r="11" spans="1:49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R11">
        <f t="shared" si="0"/>
        <v>28</v>
      </c>
      <c r="AS11" s="18">
        <f t="shared" si="1"/>
        <v>5.7321428571428568</v>
      </c>
      <c r="AT11">
        <f t="shared" si="2"/>
        <v>1.126138459820919</v>
      </c>
      <c r="AU11">
        <v>1</v>
      </c>
      <c r="AW11">
        <f t="shared" si="3"/>
        <v>6.166666666666667</v>
      </c>
    </row>
    <row r="12" spans="1:49" x14ac:dyDescent="0.3">
      <c r="A12" t="s">
        <v>6</v>
      </c>
      <c r="B12">
        <v>7.5</v>
      </c>
      <c r="C12">
        <v>7</v>
      </c>
      <c r="D12">
        <v>7</v>
      </c>
      <c r="E12">
        <v>7.5</v>
      </c>
      <c r="F12">
        <v>6</v>
      </c>
      <c r="G12">
        <v>6</v>
      </c>
      <c r="H12" t="s">
        <v>26</v>
      </c>
      <c r="I12">
        <v>7.5</v>
      </c>
      <c r="J12" t="s">
        <v>26</v>
      </c>
      <c r="K12">
        <v>7.5</v>
      </c>
      <c r="L12" t="s">
        <v>26</v>
      </c>
      <c r="M12" t="s">
        <v>26</v>
      </c>
      <c r="N12">
        <v>6</v>
      </c>
      <c r="O12">
        <v>7</v>
      </c>
      <c r="P12">
        <v>6</v>
      </c>
      <c r="Q12" t="s">
        <v>26</v>
      </c>
      <c r="R12" t="s">
        <v>26</v>
      </c>
      <c r="S12">
        <v>6</v>
      </c>
      <c r="T12">
        <v>7</v>
      </c>
      <c r="U12">
        <v>7</v>
      </c>
      <c r="V12" t="s">
        <v>26</v>
      </c>
      <c r="W12">
        <v>6</v>
      </c>
      <c r="X12">
        <v>6</v>
      </c>
      <c r="Y12" t="s">
        <v>26</v>
      </c>
      <c r="Z12" t="s">
        <v>26</v>
      </c>
      <c r="AA12">
        <v>6</v>
      </c>
      <c r="AB12" t="s">
        <v>26</v>
      </c>
      <c r="AC12" t="s">
        <v>26</v>
      </c>
      <c r="AD12" t="s">
        <v>26</v>
      </c>
      <c r="AE12">
        <v>6</v>
      </c>
      <c r="AF12">
        <v>6.5</v>
      </c>
      <c r="AG12">
        <v>7</v>
      </c>
      <c r="AH12">
        <v>5.5</v>
      </c>
      <c r="AJ12">
        <v>5.5</v>
      </c>
      <c r="AK12">
        <v>5</v>
      </c>
      <c r="AL12">
        <v>4.5</v>
      </c>
      <c r="AM12">
        <v>5.5</v>
      </c>
      <c r="AN12">
        <v>6.5</v>
      </c>
      <c r="AO12">
        <v>6</v>
      </c>
      <c r="AR12">
        <f t="shared" si="0"/>
        <v>27</v>
      </c>
      <c r="AS12" s="18">
        <f t="shared" si="1"/>
        <v>6.333333333333333</v>
      </c>
      <c r="AT12">
        <f t="shared" si="2"/>
        <v>0.7966275068156915</v>
      </c>
      <c r="AU12">
        <v>1</v>
      </c>
      <c r="AW12">
        <f t="shared" si="3"/>
        <v>5.25</v>
      </c>
    </row>
    <row r="13" spans="1:49" x14ac:dyDescent="0.3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R13">
        <f t="shared" si="0"/>
        <v>20</v>
      </c>
      <c r="AS13" s="18">
        <f t="shared" si="1"/>
        <v>6.4</v>
      </c>
      <c r="AT13">
        <f t="shared" si="2"/>
        <v>0.8522416262267889</v>
      </c>
      <c r="AU13">
        <v>1</v>
      </c>
      <c r="AW13">
        <f t="shared" si="3"/>
        <v>5.833333333333333</v>
      </c>
    </row>
    <row r="14" spans="1:49" x14ac:dyDescent="0.3">
      <c r="A14" t="s">
        <v>56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>
        <v>5.5</v>
      </c>
      <c r="R14" t="s">
        <v>26</v>
      </c>
      <c r="S14">
        <v>7</v>
      </c>
      <c r="T14" t="s">
        <v>26</v>
      </c>
      <c r="U14" t="s">
        <v>26</v>
      </c>
      <c r="V14">
        <v>7</v>
      </c>
      <c r="W14" t="s">
        <v>26</v>
      </c>
      <c r="X14">
        <v>6</v>
      </c>
      <c r="Y14">
        <v>7</v>
      </c>
      <c r="Z14">
        <v>7</v>
      </c>
      <c r="AA14" t="s">
        <v>26</v>
      </c>
      <c r="AB14">
        <v>7</v>
      </c>
      <c r="AC14">
        <v>4.5</v>
      </c>
      <c r="AD14">
        <v>7</v>
      </c>
      <c r="AE14">
        <v>6</v>
      </c>
      <c r="AF14">
        <v>5</v>
      </c>
      <c r="AG14">
        <v>6.5</v>
      </c>
      <c r="AH14">
        <v>6.5</v>
      </c>
      <c r="AI14">
        <v>6.5</v>
      </c>
      <c r="AJ14">
        <v>5</v>
      </c>
      <c r="AK14">
        <v>5</v>
      </c>
      <c r="AL14">
        <v>6</v>
      </c>
      <c r="AM14">
        <v>5</v>
      </c>
      <c r="AO14">
        <v>5</v>
      </c>
      <c r="AR14">
        <f t="shared" si="0"/>
        <v>19</v>
      </c>
      <c r="AS14" s="18">
        <f t="shared" si="1"/>
        <v>6.0263157894736841</v>
      </c>
      <c r="AT14">
        <f t="shared" si="2"/>
        <v>0.88934564288279838</v>
      </c>
      <c r="AU14">
        <v>1</v>
      </c>
      <c r="AW14">
        <f t="shared" si="3"/>
        <v>5.5</v>
      </c>
    </row>
    <row r="15" spans="1:49" x14ac:dyDescent="0.3">
      <c r="A15" t="s">
        <v>8</v>
      </c>
      <c r="B15">
        <v>6</v>
      </c>
      <c r="C15" t="s">
        <v>26</v>
      </c>
      <c r="D15">
        <v>4</v>
      </c>
      <c r="E15" t="s">
        <v>26</v>
      </c>
      <c r="F15" t="s">
        <v>26</v>
      </c>
      <c r="G15">
        <v>5.5</v>
      </c>
      <c r="H15">
        <v>4</v>
      </c>
      <c r="I15">
        <v>4.5</v>
      </c>
      <c r="J15">
        <v>7</v>
      </c>
      <c r="K15">
        <v>7</v>
      </c>
      <c r="L15" t="s">
        <v>26</v>
      </c>
      <c r="M15" t="s">
        <v>26</v>
      </c>
      <c r="N15" t="s">
        <v>26</v>
      </c>
      <c r="O15">
        <v>5.5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>
        <v>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>
        <v>7</v>
      </c>
      <c r="AB15" t="s">
        <v>26</v>
      </c>
      <c r="AC15">
        <v>7</v>
      </c>
      <c r="AD15" t="s">
        <v>26</v>
      </c>
      <c r="AI15">
        <v>5</v>
      </c>
      <c r="AJ15">
        <v>5</v>
      </c>
      <c r="AN15">
        <v>5</v>
      </c>
      <c r="AR15">
        <f t="shared" si="0"/>
        <v>14</v>
      </c>
      <c r="AS15" s="18">
        <f t="shared" si="1"/>
        <v>5.6071428571428568</v>
      </c>
      <c r="AT15">
        <f t="shared" si="2"/>
        <v>1.095068867321058</v>
      </c>
      <c r="AU15">
        <v>1</v>
      </c>
      <c r="AW15">
        <f t="shared" si="3"/>
        <v>5</v>
      </c>
    </row>
    <row r="16" spans="1:49" x14ac:dyDescent="0.3">
      <c r="A16" t="s">
        <v>84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>
        <v>4.5</v>
      </c>
      <c r="AC16">
        <v>6</v>
      </c>
      <c r="AD16" t="s">
        <v>26</v>
      </c>
      <c r="AE16">
        <v>6.5</v>
      </c>
      <c r="AF16">
        <v>6</v>
      </c>
      <c r="AG16">
        <v>6.5</v>
      </c>
      <c r="AH16">
        <v>5</v>
      </c>
      <c r="AI16">
        <v>5.5</v>
      </c>
      <c r="AL16">
        <v>5</v>
      </c>
      <c r="AO16">
        <v>5.5</v>
      </c>
      <c r="AR16">
        <f t="shared" si="0"/>
        <v>9</v>
      </c>
      <c r="AS16" s="18">
        <f t="shared" si="1"/>
        <v>5.6111111111111107</v>
      </c>
      <c r="AT16">
        <f t="shared" si="2"/>
        <v>0.6972166887783986</v>
      </c>
      <c r="AU16">
        <v>1</v>
      </c>
      <c r="AW16">
        <f t="shared" si="3"/>
        <v>5.5</v>
      </c>
    </row>
    <row r="17" spans="1:49" x14ac:dyDescent="0.3">
      <c r="A17" t="s">
        <v>5</v>
      </c>
      <c r="B17">
        <v>10</v>
      </c>
      <c r="C17">
        <v>8.5</v>
      </c>
      <c r="D17">
        <v>8.5</v>
      </c>
      <c r="E17">
        <v>7.5</v>
      </c>
      <c r="F17">
        <v>7</v>
      </c>
      <c r="G17">
        <v>7.5</v>
      </c>
      <c r="H17">
        <v>7</v>
      </c>
      <c r="I17" t="s">
        <v>26</v>
      </c>
      <c r="J17">
        <v>8.5</v>
      </c>
      <c r="K17">
        <v>7.5</v>
      </c>
      <c r="L17">
        <v>8.5</v>
      </c>
      <c r="M17">
        <v>7</v>
      </c>
      <c r="N17">
        <v>7.5</v>
      </c>
      <c r="O17">
        <v>7.5</v>
      </c>
      <c r="P17">
        <v>7</v>
      </c>
      <c r="Q17">
        <v>7</v>
      </c>
      <c r="R17" t="s">
        <v>26</v>
      </c>
      <c r="S17" t="s">
        <v>26</v>
      </c>
      <c r="T17" t="s">
        <v>26</v>
      </c>
      <c r="U17">
        <v>7</v>
      </c>
      <c r="V17">
        <v>6</v>
      </c>
      <c r="W17">
        <v>7.5</v>
      </c>
      <c r="X17">
        <v>7</v>
      </c>
      <c r="Y17">
        <v>7</v>
      </c>
      <c r="Z17">
        <v>7</v>
      </c>
      <c r="AA17">
        <v>7</v>
      </c>
      <c r="AB17" t="s">
        <v>26</v>
      </c>
      <c r="AC17" t="s">
        <v>26</v>
      </c>
      <c r="AD17" t="s">
        <v>26</v>
      </c>
      <c r="AF17">
        <v>6.5</v>
      </c>
      <c r="AG17">
        <v>10</v>
      </c>
      <c r="AI17">
        <v>6.5</v>
      </c>
      <c r="AJ17">
        <v>5.5</v>
      </c>
      <c r="AK17">
        <v>6.5</v>
      </c>
      <c r="AL17">
        <v>6</v>
      </c>
      <c r="AO17">
        <v>6</v>
      </c>
      <c r="AR17">
        <f t="shared" si="0"/>
        <v>29</v>
      </c>
      <c r="AS17" s="18">
        <f t="shared" si="1"/>
        <v>7.3103448275862073</v>
      </c>
      <c r="AT17">
        <f t="shared" si="2"/>
        <v>1.0641377554440863</v>
      </c>
      <c r="AU17">
        <v>1</v>
      </c>
      <c r="AW17">
        <f t="shared" si="3"/>
        <v>6.166666666666667</v>
      </c>
    </row>
    <row r="18" spans="1:49" x14ac:dyDescent="0.3">
      <c r="A18" t="s">
        <v>44</v>
      </c>
      <c r="B18" t="s">
        <v>26</v>
      </c>
      <c r="C18" t="s">
        <v>26</v>
      </c>
      <c r="D18" t="s">
        <v>26</v>
      </c>
      <c r="E18" t="s">
        <v>26</v>
      </c>
      <c r="F18">
        <v>5.5</v>
      </c>
      <c r="G18">
        <v>4.5</v>
      </c>
      <c r="H18">
        <v>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>
        <v>6</v>
      </c>
      <c r="R18" t="s">
        <v>26</v>
      </c>
      <c r="S18">
        <v>6</v>
      </c>
      <c r="T18">
        <v>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G18">
        <v>6.5</v>
      </c>
      <c r="AI18">
        <v>4</v>
      </c>
      <c r="AJ18">
        <v>3.5</v>
      </c>
      <c r="AK18">
        <v>3</v>
      </c>
      <c r="AL18">
        <v>5</v>
      </c>
      <c r="AN18">
        <v>5</v>
      </c>
      <c r="AO18">
        <v>5</v>
      </c>
      <c r="AR18">
        <f t="shared" si="0"/>
        <v>13</v>
      </c>
      <c r="AS18" s="18">
        <f t="shared" si="1"/>
        <v>5.0769230769230766</v>
      </c>
      <c r="AT18">
        <f t="shared" si="2"/>
        <v>1.0771519903228184</v>
      </c>
      <c r="AU18">
        <v>1</v>
      </c>
      <c r="AW18">
        <f t="shared" si="3"/>
        <v>3.5</v>
      </c>
    </row>
    <row r="19" spans="1:49" x14ac:dyDescent="0.3">
      <c r="A19" t="s">
        <v>19</v>
      </c>
      <c r="B19">
        <v>10</v>
      </c>
      <c r="C19" t="s">
        <v>26</v>
      </c>
      <c r="D19">
        <v>7</v>
      </c>
      <c r="E19">
        <v>7</v>
      </c>
      <c r="F19">
        <v>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6</v>
      </c>
      <c r="N19">
        <v>6</v>
      </c>
      <c r="O19">
        <v>6</v>
      </c>
      <c r="P19">
        <v>6</v>
      </c>
      <c r="Q19">
        <v>7</v>
      </c>
      <c r="R19" t="s">
        <v>26</v>
      </c>
      <c r="S19" t="s">
        <v>26</v>
      </c>
      <c r="T19">
        <v>6</v>
      </c>
      <c r="U19">
        <v>6</v>
      </c>
      <c r="V19">
        <v>7</v>
      </c>
      <c r="W19">
        <v>6</v>
      </c>
      <c r="X19" t="s">
        <v>26</v>
      </c>
      <c r="Y19">
        <v>8.5</v>
      </c>
      <c r="Z19">
        <v>6</v>
      </c>
      <c r="AA19">
        <v>6</v>
      </c>
      <c r="AB19">
        <v>5.5</v>
      </c>
      <c r="AC19" t="s">
        <v>26</v>
      </c>
      <c r="AD19" t="s">
        <v>26</v>
      </c>
      <c r="AE19">
        <v>6</v>
      </c>
      <c r="AF19">
        <v>6.5</v>
      </c>
      <c r="AG19">
        <v>6.5</v>
      </c>
      <c r="AL19">
        <v>4.5</v>
      </c>
      <c r="AM19">
        <v>5.5</v>
      </c>
      <c r="AR19">
        <f t="shared" si="0"/>
        <v>22</v>
      </c>
      <c r="AS19" s="18">
        <f t="shared" si="1"/>
        <v>6.4090909090909092</v>
      </c>
      <c r="AT19">
        <f t="shared" si="2"/>
        <v>1.1087999050492527</v>
      </c>
      <c r="AU19">
        <v>0.5</v>
      </c>
      <c r="AW19" t="e">
        <f t="shared" si="3"/>
        <v>#DIV/0!</v>
      </c>
    </row>
    <row r="20" spans="1:49" x14ac:dyDescent="0.3">
      <c r="A20" t="s">
        <v>46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>
        <v>6</v>
      </c>
      <c r="I20">
        <v>5.5</v>
      </c>
      <c r="J20">
        <v>5.5</v>
      </c>
      <c r="K20">
        <v>4</v>
      </c>
      <c r="L20" t="s">
        <v>26</v>
      </c>
      <c r="M20">
        <v>4</v>
      </c>
      <c r="N20">
        <v>4.5</v>
      </c>
      <c r="O20">
        <v>7.5</v>
      </c>
      <c r="P20">
        <v>7</v>
      </c>
      <c r="Q20">
        <v>4.5</v>
      </c>
      <c r="R20" t="s">
        <v>26</v>
      </c>
      <c r="S20" t="s">
        <v>26</v>
      </c>
      <c r="T20" t="s">
        <v>26</v>
      </c>
      <c r="U20">
        <v>5.5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H20">
        <v>5</v>
      </c>
      <c r="AI20">
        <v>5.5</v>
      </c>
      <c r="AJ20">
        <v>3.5</v>
      </c>
      <c r="AR20">
        <f t="shared" si="0"/>
        <v>13</v>
      </c>
      <c r="AS20" s="18">
        <f t="shared" si="1"/>
        <v>5.2307692307692308</v>
      </c>
      <c r="AT20">
        <f t="shared" si="2"/>
        <v>1.1657505560686472</v>
      </c>
      <c r="AU20">
        <v>0.5</v>
      </c>
      <c r="AW20">
        <f t="shared" si="3"/>
        <v>4.5</v>
      </c>
    </row>
    <row r="21" spans="1:49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AR21">
        <f t="shared" si="0"/>
        <v>17</v>
      </c>
      <c r="AS21" s="18">
        <f t="shared" si="1"/>
        <v>6.0882352941176467</v>
      </c>
      <c r="AT21">
        <f t="shared" si="2"/>
        <v>0.71228711990072591</v>
      </c>
      <c r="AU21">
        <v>0</v>
      </c>
      <c r="AW21" t="e">
        <f t="shared" si="3"/>
        <v>#DIV/0!</v>
      </c>
    </row>
    <row r="22" spans="1:49" x14ac:dyDescent="0.3">
      <c r="A22" t="s">
        <v>55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>
        <v>6</v>
      </c>
      <c r="P22" t="s">
        <v>26</v>
      </c>
      <c r="Q22">
        <v>4.5</v>
      </c>
      <c r="R22" t="s">
        <v>26</v>
      </c>
      <c r="S22" t="s">
        <v>26</v>
      </c>
      <c r="T22">
        <v>7</v>
      </c>
      <c r="U22">
        <v>7</v>
      </c>
      <c r="V22">
        <v>6</v>
      </c>
      <c r="W22">
        <v>6</v>
      </c>
      <c r="X22">
        <v>6</v>
      </c>
      <c r="Y22">
        <v>7.5</v>
      </c>
      <c r="Z22">
        <v>6</v>
      </c>
      <c r="AA22">
        <v>6</v>
      </c>
      <c r="AB22" t="s">
        <v>26</v>
      </c>
      <c r="AC22">
        <v>6</v>
      </c>
      <c r="AD22">
        <v>7</v>
      </c>
      <c r="AF22">
        <v>7</v>
      </c>
      <c r="AG22">
        <v>7</v>
      </c>
      <c r="AR22">
        <f t="shared" si="0"/>
        <v>14</v>
      </c>
      <c r="AS22" s="18">
        <f t="shared" si="1"/>
        <v>6.3571428571428568</v>
      </c>
      <c r="AT22">
        <f t="shared" si="2"/>
        <v>0.77032888651964082</v>
      </c>
      <c r="AU22">
        <v>0</v>
      </c>
      <c r="AW22" t="e">
        <f t="shared" si="3"/>
        <v>#DIV/0!</v>
      </c>
    </row>
    <row r="23" spans="1:49" x14ac:dyDescent="0.3">
      <c r="A23" t="s">
        <v>14</v>
      </c>
      <c r="B23">
        <v>7</v>
      </c>
      <c r="C23" t="s">
        <v>26</v>
      </c>
      <c r="D23">
        <v>7.5</v>
      </c>
      <c r="E23" t="s">
        <v>26</v>
      </c>
      <c r="F23">
        <v>6</v>
      </c>
      <c r="G23">
        <v>7</v>
      </c>
      <c r="H23">
        <v>4.5</v>
      </c>
      <c r="I23">
        <v>5.5</v>
      </c>
      <c r="J23" t="s">
        <v>26</v>
      </c>
      <c r="K23">
        <v>6</v>
      </c>
      <c r="L23">
        <v>6</v>
      </c>
      <c r="M23">
        <v>6</v>
      </c>
      <c r="N23" t="s">
        <v>26</v>
      </c>
      <c r="O23">
        <v>6</v>
      </c>
      <c r="P23">
        <v>5.5</v>
      </c>
      <c r="Q23">
        <v>5.5</v>
      </c>
      <c r="R23">
        <v>6</v>
      </c>
      <c r="S23">
        <v>4.5</v>
      </c>
      <c r="T23">
        <v>7</v>
      </c>
      <c r="U23" t="s">
        <v>26</v>
      </c>
      <c r="V23">
        <v>6</v>
      </c>
      <c r="W23" t="s">
        <v>26</v>
      </c>
      <c r="X23">
        <v>7</v>
      </c>
      <c r="Y23">
        <v>6</v>
      </c>
      <c r="Z23" t="s">
        <v>26</v>
      </c>
      <c r="AA23">
        <v>6</v>
      </c>
      <c r="AB23">
        <v>5.5</v>
      </c>
      <c r="AC23">
        <v>6</v>
      </c>
      <c r="AD23">
        <v>5.5</v>
      </c>
      <c r="AI23">
        <v>5</v>
      </c>
      <c r="AL23">
        <v>5.5</v>
      </c>
      <c r="AM23">
        <v>5</v>
      </c>
      <c r="AN23">
        <v>5</v>
      </c>
      <c r="AO23">
        <v>5</v>
      </c>
      <c r="AR23">
        <f t="shared" si="0"/>
        <v>27</v>
      </c>
      <c r="AS23" s="18">
        <f t="shared" si="1"/>
        <v>5.833333333333333</v>
      </c>
      <c r="AT23">
        <f t="shared" si="2"/>
        <v>0.77210999614941278</v>
      </c>
      <c r="AU23">
        <v>0</v>
      </c>
      <c r="AW23">
        <f t="shared" si="3"/>
        <v>5</v>
      </c>
    </row>
    <row r="24" spans="1:49" x14ac:dyDescent="0.3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R24">
        <f t="shared" si="0"/>
        <v>17</v>
      </c>
      <c r="AS24" s="18">
        <f t="shared" si="1"/>
        <v>5.9411764705882355</v>
      </c>
      <c r="AT24">
        <f t="shared" si="2"/>
        <v>0.96634545034980535</v>
      </c>
      <c r="AU24">
        <v>0</v>
      </c>
      <c r="AW24">
        <f t="shared" si="3"/>
        <v>5</v>
      </c>
    </row>
    <row r="25" spans="1:49" x14ac:dyDescent="0.3">
      <c r="A25" t="s">
        <v>7</v>
      </c>
      <c r="B25">
        <v>6</v>
      </c>
      <c r="C25">
        <v>1.5</v>
      </c>
      <c r="D25">
        <v>4.5</v>
      </c>
      <c r="E25">
        <v>4</v>
      </c>
      <c r="F25">
        <v>7.5</v>
      </c>
      <c r="G25">
        <v>5.5</v>
      </c>
      <c r="H25">
        <v>6</v>
      </c>
      <c r="I25">
        <v>4.5</v>
      </c>
      <c r="J25">
        <v>3</v>
      </c>
      <c r="K25">
        <v>5.5</v>
      </c>
      <c r="L25">
        <v>2.5</v>
      </c>
      <c r="M25">
        <v>1.5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>
        <v>6</v>
      </c>
      <c r="AR25">
        <f t="shared" si="0"/>
        <v>13</v>
      </c>
      <c r="AS25" s="18">
        <f t="shared" si="1"/>
        <v>4.4615384615384617</v>
      </c>
      <c r="AT25">
        <f t="shared" si="2"/>
        <v>1.875961292039569</v>
      </c>
      <c r="AU25">
        <v>0</v>
      </c>
      <c r="AW25" t="e">
        <f t="shared" si="3"/>
        <v>#DIV/0!</v>
      </c>
    </row>
    <row r="26" spans="1:49" x14ac:dyDescent="0.3">
      <c r="A26" t="s">
        <v>12</v>
      </c>
      <c r="B26">
        <v>8.5</v>
      </c>
      <c r="C26" t="s">
        <v>26</v>
      </c>
      <c r="D26">
        <v>7.5</v>
      </c>
      <c r="E26">
        <v>7.5</v>
      </c>
      <c r="F26" t="s">
        <v>26</v>
      </c>
      <c r="G26" t="s">
        <v>26</v>
      </c>
      <c r="H26">
        <v>6</v>
      </c>
      <c r="I26">
        <v>7.5</v>
      </c>
      <c r="J26" t="s">
        <v>26</v>
      </c>
      <c r="K26">
        <v>6</v>
      </c>
      <c r="L26">
        <v>7.5</v>
      </c>
      <c r="M26">
        <v>7</v>
      </c>
      <c r="N26">
        <v>6</v>
      </c>
      <c r="O26" t="s">
        <v>26</v>
      </c>
      <c r="P26" t="s">
        <v>26</v>
      </c>
      <c r="Q26" t="s">
        <v>26</v>
      </c>
      <c r="R26">
        <v>9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G26">
        <v>6.5</v>
      </c>
      <c r="AN26">
        <v>6</v>
      </c>
      <c r="AR26">
        <f t="shared" si="0"/>
        <v>12</v>
      </c>
      <c r="AS26" s="18">
        <f t="shared" si="1"/>
        <v>7.083333333333333</v>
      </c>
      <c r="AT26">
        <f t="shared" si="2"/>
        <v>1.0187633620614673</v>
      </c>
      <c r="AU26">
        <v>0</v>
      </c>
      <c r="AW26" t="e">
        <f t="shared" si="3"/>
        <v>#DIV/0!</v>
      </c>
    </row>
    <row r="27" spans="1:49" x14ac:dyDescent="0.3">
      <c r="A27" t="s">
        <v>45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>
        <v>7.5</v>
      </c>
      <c r="H27">
        <v>7.5</v>
      </c>
      <c r="I27" t="s">
        <v>26</v>
      </c>
      <c r="J27">
        <v>8.5</v>
      </c>
      <c r="K27">
        <v>8.5</v>
      </c>
      <c r="L27">
        <v>7.5</v>
      </c>
      <c r="M27">
        <v>7.5</v>
      </c>
      <c r="N27">
        <v>7.5</v>
      </c>
      <c r="O27">
        <v>9</v>
      </c>
      <c r="P27">
        <v>8.5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R27">
        <f t="shared" si="0"/>
        <v>9</v>
      </c>
      <c r="AS27" s="18">
        <f t="shared" si="1"/>
        <v>8</v>
      </c>
      <c r="AT27">
        <f t="shared" si="2"/>
        <v>0.61237243569579447</v>
      </c>
      <c r="AU27">
        <v>0</v>
      </c>
      <c r="AW27" t="e">
        <f t="shared" si="3"/>
        <v>#DIV/0!</v>
      </c>
    </row>
    <row r="28" spans="1:49" x14ac:dyDescent="0.3">
      <c r="A28" t="s">
        <v>17</v>
      </c>
      <c r="B28" t="s">
        <v>26</v>
      </c>
      <c r="C28">
        <v>5.5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>
        <v>4.5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>
        <v>5.5</v>
      </c>
      <c r="Z28">
        <v>5.5</v>
      </c>
      <c r="AA28" t="s">
        <v>26</v>
      </c>
      <c r="AB28">
        <v>5.5</v>
      </c>
      <c r="AC28">
        <v>5.5</v>
      </c>
      <c r="AD28">
        <v>4</v>
      </c>
      <c r="AH28">
        <v>4</v>
      </c>
      <c r="AR28">
        <f t="shared" si="0"/>
        <v>8</v>
      </c>
      <c r="AS28" s="18">
        <f t="shared" si="1"/>
        <v>5</v>
      </c>
      <c r="AT28">
        <f t="shared" si="2"/>
        <v>0.70710678118654757</v>
      </c>
      <c r="AU28">
        <v>0</v>
      </c>
      <c r="AW28" t="e">
        <f t="shared" si="3"/>
        <v>#DIV/0!</v>
      </c>
    </row>
    <row r="29" spans="1:49" x14ac:dyDescent="0.3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f t="shared" si="0"/>
        <v>7</v>
      </c>
      <c r="AS29" s="18">
        <f t="shared" si="1"/>
        <v>6.8571428571428568</v>
      </c>
      <c r="AT29">
        <f t="shared" si="2"/>
        <v>0.62678317052800869</v>
      </c>
      <c r="AU29">
        <v>0</v>
      </c>
      <c r="AW29" t="e">
        <f t="shared" si="3"/>
        <v>#DIV/0!</v>
      </c>
    </row>
    <row r="30" spans="1:49" x14ac:dyDescent="0.3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M30">
        <v>4.5</v>
      </c>
      <c r="AR30">
        <f t="shared" si="0"/>
        <v>8</v>
      </c>
      <c r="AS30" s="18">
        <f t="shared" si="1"/>
        <v>5.8125</v>
      </c>
      <c r="AT30">
        <f t="shared" si="2"/>
        <v>0.75297030865385772</v>
      </c>
      <c r="AU30">
        <v>0</v>
      </c>
      <c r="AW30" t="e">
        <f t="shared" si="3"/>
        <v>#DIV/0!</v>
      </c>
    </row>
    <row r="31" spans="1:49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R31">
        <f t="shared" si="0"/>
        <v>6</v>
      </c>
      <c r="AS31" s="18">
        <f t="shared" si="1"/>
        <v>6.916666666666667</v>
      </c>
      <c r="AT31">
        <f t="shared" si="2"/>
        <v>0.49159604012508756</v>
      </c>
      <c r="AU31">
        <v>0</v>
      </c>
      <c r="AW31" t="e">
        <f t="shared" si="3"/>
        <v>#DIV/0!</v>
      </c>
    </row>
    <row r="32" spans="1:49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K32">
        <v>5</v>
      </c>
      <c r="AO32">
        <v>4</v>
      </c>
      <c r="AR32">
        <f t="shared" si="0"/>
        <v>9</v>
      </c>
      <c r="AS32" s="18">
        <f t="shared" si="1"/>
        <v>4.7777777777777777</v>
      </c>
      <c r="AT32">
        <f t="shared" si="2"/>
        <v>1.0034662148993572</v>
      </c>
      <c r="AU32">
        <v>0</v>
      </c>
      <c r="AW32">
        <f t="shared" si="3"/>
        <v>4.75</v>
      </c>
    </row>
    <row r="33" spans="1:49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R33">
        <f t="shared" si="0"/>
        <v>4</v>
      </c>
      <c r="AS33" s="18">
        <f t="shared" si="1"/>
        <v>7.625</v>
      </c>
      <c r="AT33">
        <f t="shared" si="2"/>
        <v>0.62915286960589578</v>
      </c>
      <c r="AU33">
        <v>0</v>
      </c>
      <c r="AW33" t="e">
        <f t="shared" si="3"/>
        <v>#DIV/0!</v>
      </c>
    </row>
    <row r="34" spans="1:49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R34">
        <f t="shared" ref="AR34:AR39" si="4">COUNT(B34:AQ34)</f>
        <v>4</v>
      </c>
      <c r="AS34" s="18">
        <f t="shared" ref="AS34:AS39" si="5">AVERAGE(B34:AQ34)</f>
        <v>6</v>
      </c>
      <c r="AT34">
        <f t="shared" ref="AT34:AT39" si="6">IF(AR34&gt;1,_xlfn.STDEV.S(B34:AQ34),"")</f>
        <v>0.70710678118654757</v>
      </c>
      <c r="AU34">
        <v>0</v>
      </c>
      <c r="AW34" t="e">
        <f t="shared" si="3"/>
        <v>#DIV/0!</v>
      </c>
    </row>
    <row r="35" spans="1:49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O35">
        <v>5.5</v>
      </c>
      <c r="AR35">
        <f t="shared" si="4"/>
        <v>4</v>
      </c>
      <c r="AS35" s="18">
        <f t="shared" si="5"/>
        <v>6.5</v>
      </c>
      <c r="AT35">
        <f t="shared" si="6"/>
        <v>0.9128709291752769</v>
      </c>
      <c r="AU35">
        <v>0</v>
      </c>
      <c r="AW35" t="e">
        <f t="shared" si="3"/>
        <v>#DIV/0!</v>
      </c>
    </row>
    <row r="36" spans="1:49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R36">
        <f t="shared" si="4"/>
        <v>3</v>
      </c>
      <c r="AS36" s="18">
        <f t="shared" si="5"/>
        <v>5.333333333333333</v>
      </c>
      <c r="AT36">
        <f t="shared" si="6"/>
        <v>1.1547005383792526</v>
      </c>
      <c r="AU36">
        <v>0</v>
      </c>
      <c r="AW36" t="e">
        <f t="shared" si="3"/>
        <v>#DIV/0!</v>
      </c>
    </row>
    <row r="37" spans="1:49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v>3.5</v>
      </c>
      <c r="AR37">
        <f t="shared" si="4"/>
        <v>4</v>
      </c>
      <c r="AS37" s="18">
        <f t="shared" si="5"/>
        <v>4.5</v>
      </c>
      <c r="AT37">
        <f t="shared" si="6"/>
        <v>0.81649658092772603</v>
      </c>
      <c r="AU37">
        <v>0</v>
      </c>
      <c r="AW37">
        <f t="shared" si="3"/>
        <v>3.5</v>
      </c>
    </row>
    <row r="38" spans="1:49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R38">
        <f t="shared" si="4"/>
        <v>3</v>
      </c>
      <c r="AS38" s="18">
        <f t="shared" si="5"/>
        <v>4.166666666666667</v>
      </c>
      <c r="AT38">
        <f t="shared" si="6"/>
        <v>0.28867513459481287</v>
      </c>
      <c r="AU38">
        <v>0</v>
      </c>
      <c r="AW38" t="e">
        <f t="shared" si="3"/>
        <v>#DIV/0!</v>
      </c>
    </row>
    <row r="39" spans="1:49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R39">
        <f t="shared" si="4"/>
        <v>3</v>
      </c>
      <c r="AS39" s="18">
        <f t="shared" si="5"/>
        <v>1.8333333333333333</v>
      </c>
      <c r="AT39">
        <f t="shared" si="6"/>
        <v>1.0408329997330663</v>
      </c>
      <c r="AU39">
        <v>0</v>
      </c>
      <c r="AW39" t="e">
        <f t="shared" si="3"/>
        <v>#DIV/0!</v>
      </c>
    </row>
    <row r="40" spans="1:49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R40">
        <f t="shared" ref="AR40:AR57" si="7">COUNT(B40:AQ40)</f>
        <v>3</v>
      </c>
      <c r="AS40" s="18">
        <f t="shared" ref="AS40:AS57" si="8">AVERAGE(B40:AQ40)</f>
        <v>7.666666666666667</v>
      </c>
      <c r="AT40">
        <f t="shared" ref="AT40:AT57" si="9">IF(AR40&gt;1,_xlfn.STDEV.S(B40:AQ40),"")</f>
        <v>1.1547005383792495</v>
      </c>
      <c r="AU40">
        <v>0</v>
      </c>
      <c r="AW40" t="e">
        <f t="shared" ref="AW40:AW57" si="10">AVERAGE(AI40:AK40)</f>
        <v>#DIV/0!</v>
      </c>
    </row>
    <row r="41" spans="1:49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R41">
        <f t="shared" si="7"/>
        <v>3</v>
      </c>
      <c r="AS41" s="18">
        <f t="shared" si="8"/>
        <v>4.5</v>
      </c>
      <c r="AT41">
        <f t="shared" si="9"/>
        <v>1.7320508075688772</v>
      </c>
      <c r="AU41">
        <v>0</v>
      </c>
      <c r="AW41" t="e">
        <f t="shared" si="10"/>
        <v>#DIV/0!</v>
      </c>
    </row>
    <row r="42" spans="1:49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R42">
        <f t="shared" si="7"/>
        <v>2</v>
      </c>
      <c r="AS42" s="18">
        <f t="shared" si="8"/>
        <v>7.25</v>
      </c>
      <c r="AT42">
        <f t="shared" si="9"/>
        <v>0.35355339059327379</v>
      </c>
      <c r="AU42">
        <v>0</v>
      </c>
      <c r="AW42" t="e">
        <f t="shared" si="10"/>
        <v>#DIV/0!</v>
      </c>
    </row>
    <row r="43" spans="1:49" x14ac:dyDescent="0.3">
      <c r="A43" t="s">
        <v>344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N43">
        <v>2.5</v>
      </c>
      <c r="AR43">
        <f t="shared" si="7"/>
        <v>3</v>
      </c>
      <c r="AS43" s="18">
        <f t="shared" si="8"/>
        <v>3.1666666666666665</v>
      </c>
      <c r="AT43">
        <f t="shared" si="9"/>
        <v>1.1547005383792517</v>
      </c>
      <c r="AU43">
        <v>0</v>
      </c>
      <c r="AW43" t="e">
        <f t="shared" si="10"/>
        <v>#DIV/0!</v>
      </c>
    </row>
    <row r="44" spans="1:49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R44">
        <f t="shared" si="7"/>
        <v>2</v>
      </c>
      <c r="AS44" s="18">
        <f t="shared" si="8"/>
        <v>2</v>
      </c>
      <c r="AT44">
        <f t="shared" si="9"/>
        <v>0.70710678118654757</v>
      </c>
      <c r="AU44">
        <v>0</v>
      </c>
      <c r="AW44" t="e">
        <f t="shared" si="10"/>
        <v>#DIV/0!</v>
      </c>
    </row>
    <row r="45" spans="1:49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R45">
        <f t="shared" si="7"/>
        <v>2</v>
      </c>
      <c r="AS45" s="18">
        <f t="shared" si="8"/>
        <v>5.25</v>
      </c>
      <c r="AT45">
        <f t="shared" si="9"/>
        <v>0.35355339059327379</v>
      </c>
      <c r="AU45">
        <v>0</v>
      </c>
      <c r="AW45" t="e">
        <f t="shared" si="10"/>
        <v>#DIV/0!</v>
      </c>
    </row>
    <row r="46" spans="1:49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R46">
        <f t="shared" si="7"/>
        <v>1</v>
      </c>
      <c r="AS46" s="18">
        <f t="shared" si="8"/>
        <v>9</v>
      </c>
      <c r="AT46" t="str">
        <f t="shared" si="9"/>
        <v/>
      </c>
      <c r="AU46">
        <v>0</v>
      </c>
      <c r="AW46" t="e">
        <f t="shared" si="10"/>
        <v>#DIV/0!</v>
      </c>
    </row>
    <row r="47" spans="1:49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R47">
        <f t="shared" si="7"/>
        <v>1</v>
      </c>
      <c r="AS47" s="18">
        <f t="shared" si="8"/>
        <v>7</v>
      </c>
      <c r="AT47" t="str">
        <f t="shared" si="9"/>
        <v/>
      </c>
      <c r="AU47">
        <v>0</v>
      </c>
      <c r="AW47" t="e">
        <f t="shared" si="10"/>
        <v>#DIV/0!</v>
      </c>
    </row>
    <row r="48" spans="1:49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R48">
        <f t="shared" si="7"/>
        <v>1</v>
      </c>
      <c r="AS48" s="18">
        <f t="shared" si="8"/>
        <v>7</v>
      </c>
      <c r="AT48" t="str">
        <f t="shared" si="9"/>
        <v/>
      </c>
      <c r="AU48">
        <v>0</v>
      </c>
      <c r="AW48" t="e">
        <f t="shared" si="10"/>
        <v>#DIV/0!</v>
      </c>
    </row>
    <row r="49" spans="1:49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R49">
        <f t="shared" si="7"/>
        <v>1</v>
      </c>
      <c r="AS49" s="18">
        <f t="shared" si="8"/>
        <v>7</v>
      </c>
      <c r="AT49" t="str">
        <f t="shared" si="9"/>
        <v/>
      </c>
      <c r="AU49">
        <v>0</v>
      </c>
      <c r="AW49" t="e">
        <f t="shared" si="10"/>
        <v>#DIV/0!</v>
      </c>
    </row>
    <row r="50" spans="1:49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R50">
        <f t="shared" si="7"/>
        <v>1</v>
      </c>
      <c r="AS50" s="18">
        <f t="shared" si="8"/>
        <v>6</v>
      </c>
      <c r="AT50" t="str">
        <f t="shared" si="9"/>
        <v/>
      </c>
      <c r="AU50">
        <v>0</v>
      </c>
      <c r="AW50" t="e">
        <f t="shared" si="10"/>
        <v>#DIV/0!</v>
      </c>
    </row>
    <row r="51" spans="1:49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R51">
        <f t="shared" si="7"/>
        <v>1</v>
      </c>
      <c r="AS51" s="18">
        <f t="shared" si="8"/>
        <v>4.5</v>
      </c>
      <c r="AT51" t="str">
        <f t="shared" si="9"/>
        <v/>
      </c>
      <c r="AU51">
        <v>0</v>
      </c>
      <c r="AW51" t="e">
        <f t="shared" si="10"/>
        <v>#DIV/0!</v>
      </c>
    </row>
    <row r="52" spans="1:49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R52">
        <f t="shared" si="7"/>
        <v>1</v>
      </c>
      <c r="AS52" s="18">
        <f t="shared" si="8"/>
        <v>4.5</v>
      </c>
      <c r="AT52" t="str">
        <f t="shared" si="9"/>
        <v/>
      </c>
      <c r="AU52">
        <v>0</v>
      </c>
      <c r="AW52" t="e">
        <f t="shared" si="10"/>
        <v>#DIV/0!</v>
      </c>
    </row>
    <row r="53" spans="1:49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R53">
        <f t="shared" si="7"/>
        <v>1</v>
      </c>
      <c r="AS53" s="18">
        <f t="shared" si="8"/>
        <v>4</v>
      </c>
      <c r="AT53" t="str">
        <f t="shared" si="9"/>
        <v/>
      </c>
      <c r="AU53">
        <v>0</v>
      </c>
      <c r="AW53" t="e">
        <f t="shared" si="10"/>
        <v>#DIV/0!</v>
      </c>
    </row>
    <row r="54" spans="1:49" x14ac:dyDescent="0.3">
      <c r="A54" t="s">
        <v>341</v>
      </c>
      <c r="AJ54">
        <v>5</v>
      </c>
      <c r="AN54">
        <v>5.5</v>
      </c>
      <c r="AO54">
        <v>4.5</v>
      </c>
      <c r="AR54">
        <f t="shared" si="7"/>
        <v>3</v>
      </c>
      <c r="AS54" s="18">
        <f t="shared" si="8"/>
        <v>5</v>
      </c>
      <c r="AT54">
        <f t="shared" si="9"/>
        <v>0.5</v>
      </c>
      <c r="AU54">
        <v>0</v>
      </c>
      <c r="AW54">
        <f t="shared" si="10"/>
        <v>5</v>
      </c>
    </row>
    <row r="55" spans="1:49" x14ac:dyDescent="0.3">
      <c r="A55" t="s">
        <v>340</v>
      </c>
      <c r="AJ55">
        <v>7</v>
      </c>
      <c r="AR55">
        <f t="shared" si="7"/>
        <v>1</v>
      </c>
      <c r="AS55" s="18">
        <f t="shared" si="8"/>
        <v>7</v>
      </c>
      <c r="AT55" t="str">
        <f t="shared" si="9"/>
        <v/>
      </c>
      <c r="AU55">
        <v>0</v>
      </c>
      <c r="AW55">
        <f t="shared" si="10"/>
        <v>7</v>
      </c>
    </row>
    <row r="56" spans="1:49" x14ac:dyDescent="0.3">
      <c r="A56" t="s">
        <v>345</v>
      </c>
      <c r="AJ56">
        <v>4.5</v>
      </c>
      <c r="AR56">
        <f t="shared" si="7"/>
        <v>1</v>
      </c>
      <c r="AS56" s="18">
        <f t="shared" si="8"/>
        <v>4.5</v>
      </c>
      <c r="AT56" t="str">
        <f t="shared" si="9"/>
        <v/>
      </c>
      <c r="AU56">
        <v>0</v>
      </c>
      <c r="AW56">
        <f t="shared" si="10"/>
        <v>4.5</v>
      </c>
    </row>
    <row r="57" spans="1:49" x14ac:dyDescent="0.3">
      <c r="A57" t="s">
        <v>343</v>
      </c>
      <c r="AM57">
        <v>6</v>
      </c>
      <c r="AR57">
        <f t="shared" si="7"/>
        <v>1</v>
      </c>
      <c r="AS57" s="18">
        <f t="shared" si="8"/>
        <v>6</v>
      </c>
      <c r="AT57" t="str">
        <f t="shared" si="9"/>
        <v/>
      </c>
      <c r="AU57">
        <v>0</v>
      </c>
      <c r="AW57" t="e">
        <f t="shared" si="10"/>
        <v>#DIV/0!</v>
      </c>
    </row>
    <row r="58" spans="1:49" x14ac:dyDescent="0.3">
      <c r="A58" t="s">
        <v>346</v>
      </c>
      <c r="AN58">
        <v>3</v>
      </c>
      <c r="AR58">
        <f t="shared" ref="AR58:AR59" si="11">COUNT(B58:AQ58)</f>
        <v>1</v>
      </c>
      <c r="AS58" s="18">
        <f t="shared" ref="AS58:AS59" si="12">AVERAGE(B58:AQ58)</f>
        <v>3</v>
      </c>
      <c r="AT58" t="str">
        <f t="shared" ref="AT58:AT59" si="13">IF(AR58&gt;1,_xlfn.STDEV.S(B58:AQ58),"")</f>
        <v/>
      </c>
      <c r="AU58">
        <v>0</v>
      </c>
    </row>
    <row r="59" spans="1:49" x14ac:dyDescent="0.3">
      <c r="A59" t="s">
        <v>347</v>
      </c>
      <c r="AN59">
        <v>5.5</v>
      </c>
      <c r="AO59">
        <v>5</v>
      </c>
      <c r="AR59">
        <f t="shared" si="11"/>
        <v>2</v>
      </c>
      <c r="AS59" s="18">
        <f t="shared" si="12"/>
        <v>5.25</v>
      </c>
      <c r="AT59">
        <f t="shared" si="13"/>
        <v>0.35355339059327379</v>
      </c>
      <c r="AU59">
        <v>0</v>
      </c>
    </row>
  </sheetData>
  <autoFilter ref="A1:AU54" xr:uid="{7217F6E2-94B9-43BA-8347-6F8651201F03}">
    <sortState ref="A2:AU56">
      <sortCondition descending="1" ref="AU1:AU54"/>
    </sortState>
  </autoFilter>
  <conditionalFormatting sqref="AA2:AP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59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P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P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O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O49 AB51:AO51 AD53:AO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O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O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4"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61"/>
  <sheetViews>
    <sheetView workbookViewId="0">
      <selection activeCell="I20" sqref="I20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1.88671875" bestFit="1" customWidth="1"/>
    <col min="11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342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21">
        <v>86.12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21">
        <v>86.12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  <c r="J15" s="21">
        <v>86.12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  <c r="J20" s="21">
        <v>86.12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21">
        <v>25</v>
      </c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0" x14ac:dyDescent="0.3">
      <c r="A49" t="s">
        <v>80</v>
      </c>
      <c r="G49" s="19">
        <v>25</v>
      </c>
      <c r="H49" s="19"/>
      <c r="I49" s="19"/>
    </row>
    <row r="50" spans="1:10" x14ac:dyDescent="0.3">
      <c r="A50" t="s">
        <v>83</v>
      </c>
      <c r="G50" s="19"/>
      <c r="H50" s="19">
        <v>25</v>
      </c>
      <c r="I50" s="19"/>
    </row>
    <row r="51" spans="1:10" x14ac:dyDescent="0.3">
      <c r="A51" t="s">
        <v>86</v>
      </c>
      <c r="G51" s="19"/>
      <c r="H51" s="19">
        <v>25</v>
      </c>
      <c r="I51" s="19"/>
    </row>
    <row r="52" spans="1:10" x14ac:dyDescent="0.3">
      <c r="A52" t="s">
        <v>85</v>
      </c>
      <c r="G52" s="19"/>
      <c r="H52" s="19">
        <v>25</v>
      </c>
      <c r="I52" s="19">
        <v>50</v>
      </c>
    </row>
    <row r="53" spans="1:10" x14ac:dyDescent="0.3">
      <c r="A53" t="s">
        <v>81</v>
      </c>
      <c r="G53" s="19"/>
      <c r="H53" s="19">
        <v>25</v>
      </c>
      <c r="I53" s="19"/>
    </row>
    <row r="54" spans="1:10" x14ac:dyDescent="0.3">
      <c r="A54" t="s">
        <v>84</v>
      </c>
      <c r="G54" s="19"/>
      <c r="H54" s="19">
        <v>50</v>
      </c>
      <c r="I54" s="19">
        <v>77.78</v>
      </c>
      <c r="J54" s="19">
        <v>86.12</v>
      </c>
    </row>
    <row r="55" spans="1:10" x14ac:dyDescent="0.3">
      <c r="A55" t="s">
        <v>341</v>
      </c>
      <c r="G55" s="19"/>
      <c r="H55" s="19"/>
      <c r="I55" s="19"/>
      <c r="J55" s="21">
        <v>25</v>
      </c>
    </row>
    <row r="56" spans="1:10" x14ac:dyDescent="0.3">
      <c r="A56" t="s">
        <v>340</v>
      </c>
      <c r="G56" s="19"/>
      <c r="H56" s="19"/>
      <c r="I56" s="19"/>
      <c r="J56" s="19">
        <v>25</v>
      </c>
    </row>
    <row r="57" spans="1:10" x14ac:dyDescent="0.3">
      <c r="A57" t="s">
        <v>339</v>
      </c>
      <c r="G57" s="19"/>
      <c r="H57" s="19"/>
      <c r="I57" s="19"/>
      <c r="J57" s="19">
        <v>25</v>
      </c>
    </row>
    <row r="59" spans="1:10" x14ac:dyDescent="0.3">
      <c r="A59" t="s">
        <v>74</v>
      </c>
      <c r="B59" s="20">
        <f>SUM(B3:B28)</f>
        <v>1716.6666666666665</v>
      </c>
      <c r="C59" s="20">
        <f>SUM(C3:C35)</f>
        <v>1729.2800000000002</v>
      </c>
      <c r="D59" s="20">
        <f>SUM(D3:D38)</f>
        <v>1754.2800000000002</v>
      </c>
      <c r="E59" s="20">
        <f>SUM(E3:E41)</f>
        <v>1697.26</v>
      </c>
      <c r="F59" s="20">
        <f>SUM(F3:F44)</f>
        <v>1772.26</v>
      </c>
      <c r="G59" s="20">
        <f>SUM(G3:G49)</f>
        <v>1722.2599999999998</v>
      </c>
      <c r="H59" s="20">
        <f>SUM(H3:H54)</f>
        <v>1715.41</v>
      </c>
      <c r="I59" s="20">
        <f>SUM(I3:I54)</f>
        <v>1722.2599999999998</v>
      </c>
      <c r="J59" s="20">
        <f>SUM(J3:J57)</f>
        <v>1714.0399999999995</v>
      </c>
    </row>
    <row r="60" spans="1:10" x14ac:dyDescent="0.3">
      <c r="A60" t="s">
        <v>75</v>
      </c>
      <c r="B60" s="20">
        <f>25*12+83.34*17</f>
        <v>1716.78</v>
      </c>
      <c r="C60" s="20">
        <f>22*25+70.84*17</f>
        <v>1754.28</v>
      </c>
      <c r="D60" s="20">
        <f>20*25+70.84*17</f>
        <v>1704.28</v>
      </c>
      <c r="E60" s="20">
        <f>15*25+77.78*17</f>
        <v>1697.26</v>
      </c>
      <c r="F60" s="20">
        <f>18*25+77.78*17</f>
        <v>1772.26</v>
      </c>
      <c r="G60" s="23">
        <f>17*77.78+25*16</f>
        <v>1722.26</v>
      </c>
      <c r="H60" s="23">
        <f>11*25+84.73*17</f>
        <v>1715.41</v>
      </c>
      <c r="I60" s="23">
        <f>16*25+77.78*16</f>
        <v>1644.48</v>
      </c>
      <c r="J60" s="23">
        <f>8*25+86.12*13</f>
        <v>1319.56</v>
      </c>
    </row>
    <row r="61" spans="1:10" x14ac:dyDescent="0.3">
      <c r="B61" s="24">
        <f t="shared" ref="B61:G61" si="1">B60/B59</f>
        <v>1.0000660194174757</v>
      </c>
      <c r="C61" s="24">
        <f t="shared" si="1"/>
        <v>1.0144568837897852</v>
      </c>
      <c r="D61" s="24">
        <f t="shared" si="1"/>
        <v>0.97149827849602099</v>
      </c>
      <c r="E61" s="24">
        <f t="shared" si="1"/>
        <v>1</v>
      </c>
      <c r="F61" s="24">
        <f t="shared" si="1"/>
        <v>1</v>
      </c>
      <c r="G61" s="24">
        <f t="shared" si="1"/>
        <v>1.0000000000000002</v>
      </c>
      <c r="H61" s="24">
        <f t="shared" ref="H61:I61" si="2">H60/H59</f>
        <v>1</v>
      </c>
      <c r="I61" s="24">
        <f t="shared" si="2"/>
        <v>0.95483840999616798</v>
      </c>
      <c r="J61" s="24">
        <f t="shared" ref="J61" si="3">J60/J59</f>
        <v>0.76985367902732749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9"/>
  <sheetViews>
    <sheetView topLeftCell="A88" workbookViewId="0">
      <selection activeCell="D119" sqref="D119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344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344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344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344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345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345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343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343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346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344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344</v>
      </c>
      <c r="I115" s="11">
        <v>5</v>
      </c>
      <c r="J115" s="2">
        <v>5</v>
      </c>
      <c r="K115" s="2" t="s">
        <v>1</v>
      </c>
      <c r="L115" s="2" t="s">
        <v>347</v>
      </c>
      <c r="M115" s="2" t="s">
        <v>20</v>
      </c>
      <c r="N115" s="2" t="s">
        <v>341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347</v>
      </c>
      <c r="E116" s="2" t="s">
        <v>20</v>
      </c>
      <c r="F116" s="2" t="s">
        <v>341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346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347</v>
      </c>
      <c r="I117" s="9">
        <v>5</v>
      </c>
      <c r="J117" s="10">
        <v>1</v>
      </c>
      <c r="K117" s="10" t="s">
        <v>1</v>
      </c>
      <c r="L117" s="10" t="s">
        <v>341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341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V59"/>
  <sheetViews>
    <sheetView topLeftCell="A10" zoomScaleNormal="100" workbookViewId="0">
      <pane xSplit="1" topLeftCell="B1" activePane="topRight" state="frozen"/>
      <selection pane="topRight" activeCell="V12" sqref="V12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2" width="9.5546875" bestFit="1" customWidth="1"/>
  </cols>
  <sheetData>
    <row r="1" spans="1:22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</row>
    <row r="2" spans="1:22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2" x14ac:dyDescent="0.3">
      <c r="A3" t="s">
        <v>24</v>
      </c>
    </row>
    <row r="4" spans="1:22" x14ac:dyDescent="0.3">
      <c r="A4" t="s">
        <v>347</v>
      </c>
      <c r="U4">
        <v>3</v>
      </c>
      <c r="V4">
        <v>1</v>
      </c>
    </row>
    <row r="5" spans="1:22" x14ac:dyDescent="0.3">
      <c r="A5" t="s">
        <v>77</v>
      </c>
      <c r="G5">
        <v>3</v>
      </c>
    </row>
    <row r="6" spans="1:22" x14ac:dyDescent="0.3">
      <c r="A6" t="s">
        <v>7</v>
      </c>
      <c r="K6">
        <v>1</v>
      </c>
    </row>
    <row r="7" spans="1:22" x14ac:dyDescent="0.3">
      <c r="A7" t="s">
        <v>48</v>
      </c>
    </row>
    <row r="8" spans="1:22" x14ac:dyDescent="0.3">
      <c r="A8" t="s">
        <v>18</v>
      </c>
    </row>
    <row r="9" spans="1:22" x14ac:dyDescent="0.3">
      <c r="A9" t="s">
        <v>25</v>
      </c>
      <c r="C9">
        <v>1</v>
      </c>
      <c r="E9">
        <v>1</v>
      </c>
      <c r="G9">
        <v>1</v>
      </c>
      <c r="J9">
        <v>3</v>
      </c>
      <c r="K9">
        <v>3</v>
      </c>
      <c r="M9">
        <v>1</v>
      </c>
      <c r="R9">
        <v>1</v>
      </c>
      <c r="V9">
        <v>1</v>
      </c>
    </row>
    <row r="10" spans="1:22" x14ac:dyDescent="0.3">
      <c r="A10" t="s">
        <v>14</v>
      </c>
      <c r="E10">
        <v>1</v>
      </c>
      <c r="F10">
        <v>1</v>
      </c>
      <c r="J10">
        <v>1</v>
      </c>
      <c r="P10">
        <v>1</v>
      </c>
      <c r="S10">
        <v>1</v>
      </c>
    </row>
    <row r="11" spans="1:22" x14ac:dyDescent="0.3">
      <c r="A11" t="s">
        <v>54</v>
      </c>
      <c r="C11">
        <v>2</v>
      </c>
      <c r="D11">
        <v>3</v>
      </c>
      <c r="V11">
        <v>2</v>
      </c>
    </row>
    <row r="12" spans="1:22" x14ac:dyDescent="0.3">
      <c r="A12" t="s">
        <v>66</v>
      </c>
      <c r="D12">
        <v>2</v>
      </c>
      <c r="I12">
        <v>3</v>
      </c>
      <c r="J12">
        <v>1</v>
      </c>
      <c r="T12">
        <v>1</v>
      </c>
    </row>
    <row r="13" spans="1:22" x14ac:dyDescent="0.3">
      <c r="A13" t="s">
        <v>84</v>
      </c>
      <c r="I13">
        <v>2</v>
      </c>
      <c r="J13">
        <v>1</v>
      </c>
      <c r="L13">
        <v>3</v>
      </c>
      <c r="N13">
        <v>2</v>
      </c>
      <c r="O13">
        <v>2</v>
      </c>
      <c r="P13">
        <v>1</v>
      </c>
      <c r="S13">
        <v>2</v>
      </c>
      <c r="V13">
        <v>4</v>
      </c>
    </row>
    <row r="14" spans="1:22" x14ac:dyDescent="0.3">
      <c r="A14" t="s">
        <v>15</v>
      </c>
      <c r="F14">
        <v>1</v>
      </c>
      <c r="H14">
        <v>2</v>
      </c>
      <c r="I14">
        <v>1</v>
      </c>
    </row>
    <row r="15" spans="1:22" x14ac:dyDescent="0.3">
      <c r="A15" t="s">
        <v>6</v>
      </c>
      <c r="B15">
        <v>3</v>
      </c>
      <c r="E15">
        <v>2</v>
      </c>
      <c r="H15">
        <v>1</v>
      </c>
      <c r="L15">
        <v>2</v>
      </c>
      <c r="M15">
        <v>2</v>
      </c>
      <c r="N15">
        <v>6</v>
      </c>
      <c r="O15">
        <v>1</v>
      </c>
      <c r="Q15">
        <v>3</v>
      </c>
      <c r="R15">
        <v>1</v>
      </c>
      <c r="S15">
        <v>1</v>
      </c>
      <c r="T15">
        <v>3</v>
      </c>
      <c r="U15">
        <v>3</v>
      </c>
      <c r="V15">
        <v>6</v>
      </c>
    </row>
    <row r="16" spans="1:22" x14ac:dyDescent="0.3">
      <c r="A16" t="s">
        <v>343</v>
      </c>
      <c r="T16">
        <v>4</v>
      </c>
    </row>
    <row r="17" spans="1:21" x14ac:dyDescent="0.3">
      <c r="A17" t="s">
        <v>52</v>
      </c>
    </row>
    <row r="18" spans="1:21" x14ac:dyDescent="0.3">
      <c r="A18" t="s">
        <v>78</v>
      </c>
    </row>
    <row r="19" spans="1:21" x14ac:dyDescent="0.3">
      <c r="A19" t="s">
        <v>12</v>
      </c>
      <c r="N19">
        <v>2</v>
      </c>
      <c r="U19">
        <v>1</v>
      </c>
    </row>
    <row r="20" spans="1:21" x14ac:dyDescent="0.3">
      <c r="A20" t="s">
        <v>4</v>
      </c>
      <c r="E20">
        <v>1</v>
      </c>
      <c r="F20">
        <v>3</v>
      </c>
      <c r="H20">
        <v>1</v>
      </c>
      <c r="J20">
        <v>1</v>
      </c>
      <c r="K20">
        <v>3</v>
      </c>
      <c r="P20">
        <v>3</v>
      </c>
      <c r="U20">
        <v>3</v>
      </c>
    </row>
    <row r="21" spans="1:21" x14ac:dyDescent="0.3">
      <c r="A21" t="s">
        <v>1</v>
      </c>
      <c r="B21">
        <v>1</v>
      </c>
      <c r="C21">
        <v>1</v>
      </c>
      <c r="D21">
        <v>1</v>
      </c>
      <c r="E21">
        <v>1</v>
      </c>
      <c r="F21">
        <v>2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1</v>
      </c>
      <c r="P21">
        <v>2</v>
      </c>
      <c r="R21">
        <v>1</v>
      </c>
      <c r="T21">
        <v>1</v>
      </c>
      <c r="U21">
        <v>2</v>
      </c>
    </row>
    <row r="22" spans="1:21" x14ac:dyDescent="0.3">
      <c r="A22" t="s">
        <v>79</v>
      </c>
      <c r="G22">
        <v>1</v>
      </c>
    </row>
    <row r="23" spans="1:21" x14ac:dyDescent="0.3">
      <c r="A23" t="s">
        <v>9</v>
      </c>
      <c r="C23">
        <v>1</v>
      </c>
      <c r="D23">
        <v>1</v>
      </c>
      <c r="G23">
        <v>2</v>
      </c>
      <c r="H23">
        <v>2</v>
      </c>
      <c r="I23">
        <v>1</v>
      </c>
      <c r="J23">
        <v>1</v>
      </c>
      <c r="K23">
        <v>2</v>
      </c>
      <c r="L23">
        <v>5</v>
      </c>
      <c r="M23">
        <v>1</v>
      </c>
      <c r="O23">
        <v>4</v>
      </c>
      <c r="P23">
        <v>1</v>
      </c>
      <c r="Q23">
        <v>2</v>
      </c>
      <c r="T23">
        <v>6</v>
      </c>
    </row>
    <row r="24" spans="1:21" x14ac:dyDescent="0.3">
      <c r="A24" t="s">
        <v>20</v>
      </c>
      <c r="B24">
        <v>1</v>
      </c>
      <c r="D24">
        <v>1</v>
      </c>
      <c r="F24">
        <v>2</v>
      </c>
      <c r="G24">
        <v>2</v>
      </c>
      <c r="H24">
        <v>4</v>
      </c>
      <c r="J24">
        <v>2</v>
      </c>
      <c r="K24">
        <v>2</v>
      </c>
      <c r="L24">
        <v>1</v>
      </c>
      <c r="M24">
        <v>1</v>
      </c>
      <c r="P24">
        <v>1</v>
      </c>
      <c r="Q24">
        <v>1</v>
      </c>
      <c r="R24">
        <v>3</v>
      </c>
      <c r="S24">
        <v>2</v>
      </c>
      <c r="T24">
        <v>2</v>
      </c>
      <c r="U24">
        <v>2</v>
      </c>
    </row>
    <row r="25" spans="1:21" x14ac:dyDescent="0.3">
      <c r="A25" t="s">
        <v>80</v>
      </c>
      <c r="F25">
        <v>1</v>
      </c>
    </row>
    <row r="26" spans="1:21" x14ac:dyDescent="0.3">
      <c r="A26" t="s">
        <v>61</v>
      </c>
      <c r="D26">
        <v>1</v>
      </c>
    </row>
    <row r="27" spans="1:21" x14ac:dyDescent="0.3">
      <c r="A27" t="s">
        <v>19</v>
      </c>
      <c r="B27">
        <v>2</v>
      </c>
      <c r="C27">
        <v>1</v>
      </c>
      <c r="D27">
        <v>1</v>
      </c>
      <c r="F27">
        <v>4</v>
      </c>
      <c r="G27">
        <v>3</v>
      </c>
      <c r="H27">
        <v>1</v>
      </c>
      <c r="I27">
        <v>1</v>
      </c>
      <c r="M27">
        <v>2</v>
      </c>
      <c r="N27">
        <v>3</v>
      </c>
      <c r="T27">
        <v>1</v>
      </c>
    </row>
    <row r="28" spans="1:21" x14ac:dyDescent="0.3">
      <c r="A28" t="s">
        <v>43</v>
      </c>
    </row>
    <row r="29" spans="1:21" x14ac:dyDescent="0.3">
      <c r="A29" t="s">
        <v>68</v>
      </c>
      <c r="E29">
        <v>1</v>
      </c>
      <c r="I29">
        <v>1</v>
      </c>
      <c r="N29">
        <v>1</v>
      </c>
    </row>
    <row r="30" spans="1:21" x14ac:dyDescent="0.3">
      <c r="A30" t="s">
        <v>53</v>
      </c>
      <c r="N30">
        <v>1</v>
      </c>
    </row>
    <row r="31" spans="1:21" x14ac:dyDescent="0.3">
      <c r="A31" t="s">
        <v>346</v>
      </c>
      <c r="U31">
        <v>1</v>
      </c>
    </row>
    <row r="32" spans="1:21" x14ac:dyDescent="0.3">
      <c r="A32" t="s">
        <v>344</v>
      </c>
    </row>
    <row r="33" spans="1:22" x14ac:dyDescent="0.3">
      <c r="A33" t="s">
        <v>348</v>
      </c>
    </row>
    <row r="34" spans="1:22" x14ac:dyDescent="0.3">
      <c r="A34" t="s">
        <v>10</v>
      </c>
      <c r="B34">
        <v>2</v>
      </c>
      <c r="C34">
        <v>3</v>
      </c>
      <c r="F34">
        <v>2</v>
      </c>
      <c r="I34">
        <v>2</v>
      </c>
      <c r="J34">
        <v>2</v>
      </c>
      <c r="K34">
        <v>1</v>
      </c>
      <c r="L34">
        <v>1</v>
      </c>
      <c r="M34">
        <v>1</v>
      </c>
      <c r="O34">
        <v>2</v>
      </c>
      <c r="R34">
        <v>3</v>
      </c>
      <c r="S34">
        <v>1</v>
      </c>
      <c r="T34">
        <v>1</v>
      </c>
      <c r="V34">
        <v>1</v>
      </c>
    </row>
    <row r="35" spans="1:22" x14ac:dyDescent="0.3">
      <c r="A35" t="s">
        <v>46</v>
      </c>
      <c r="B35">
        <v>1</v>
      </c>
      <c r="O35">
        <v>3</v>
      </c>
      <c r="P35">
        <v>1</v>
      </c>
      <c r="Q35">
        <v>2</v>
      </c>
    </row>
    <row r="36" spans="1:22" x14ac:dyDescent="0.3">
      <c r="A36" t="s">
        <v>3</v>
      </c>
      <c r="F36">
        <v>3</v>
      </c>
      <c r="L36">
        <v>1</v>
      </c>
      <c r="S36">
        <v>3</v>
      </c>
    </row>
    <row r="37" spans="1:22" x14ac:dyDescent="0.3">
      <c r="A37" t="s">
        <v>56</v>
      </c>
      <c r="C37">
        <v>3</v>
      </c>
      <c r="E37">
        <v>2</v>
      </c>
      <c r="F37">
        <v>1</v>
      </c>
      <c r="G37">
        <v>2</v>
      </c>
      <c r="I37">
        <v>1</v>
      </c>
      <c r="J37">
        <v>1</v>
      </c>
      <c r="K37">
        <v>1</v>
      </c>
      <c r="L37">
        <v>1</v>
      </c>
      <c r="M37">
        <v>1</v>
      </c>
      <c r="P37">
        <v>1</v>
      </c>
      <c r="R37">
        <v>1</v>
      </c>
      <c r="S37">
        <v>4</v>
      </c>
      <c r="T37">
        <v>1</v>
      </c>
      <c r="V37">
        <v>1</v>
      </c>
    </row>
    <row r="38" spans="1:22" x14ac:dyDescent="0.3">
      <c r="A38" t="s">
        <v>60</v>
      </c>
      <c r="B38">
        <v>2</v>
      </c>
    </row>
    <row r="39" spans="1:22" x14ac:dyDescent="0.3">
      <c r="A39" t="s">
        <v>341</v>
      </c>
      <c r="Q39">
        <v>1</v>
      </c>
      <c r="U39">
        <v>1</v>
      </c>
    </row>
    <row r="40" spans="1:22" x14ac:dyDescent="0.3">
      <c r="A40" t="s">
        <v>340</v>
      </c>
    </row>
    <row r="41" spans="1:22" x14ac:dyDescent="0.3">
      <c r="A41" t="s">
        <v>11</v>
      </c>
    </row>
    <row r="42" spans="1:22" x14ac:dyDescent="0.3">
      <c r="A42" t="s">
        <v>55</v>
      </c>
      <c r="B42">
        <v>2</v>
      </c>
      <c r="C42">
        <v>1</v>
      </c>
      <c r="D42">
        <v>1</v>
      </c>
      <c r="E42">
        <v>1</v>
      </c>
      <c r="F42">
        <v>3</v>
      </c>
      <c r="G42">
        <v>2</v>
      </c>
      <c r="H42">
        <v>3</v>
      </c>
      <c r="J42">
        <v>1</v>
      </c>
      <c r="K42">
        <v>1</v>
      </c>
      <c r="M42">
        <v>3</v>
      </c>
      <c r="N42">
        <v>4</v>
      </c>
    </row>
    <row r="43" spans="1:22" x14ac:dyDescent="0.3">
      <c r="A43" t="s">
        <v>21</v>
      </c>
    </row>
    <row r="44" spans="1:22" x14ac:dyDescent="0.3">
      <c r="A44" t="s">
        <v>81</v>
      </c>
      <c r="G44">
        <v>3</v>
      </c>
      <c r="K44">
        <v>1</v>
      </c>
    </row>
    <row r="45" spans="1:22" x14ac:dyDescent="0.3">
      <c r="A45" t="s">
        <v>63</v>
      </c>
      <c r="B45">
        <v>2</v>
      </c>
      <c r="D45">
        <v>1</v>
      </c>
    </row>
    <row r="46" spans="1:22" x14ac:dyDescent="0.3">
      <c r="A46" t="s">
        <v>83</v>
      </c>
    </row>
    <row r="47" spans="1:22" x14ac:dyDescent="0.3">
      <c r="A47" t="s">
        <v>22</v>
      </c>
    </row>
    <row r="48" spans="1:22" x14ac:dyDescent="0.3">
      <c r="A48" t="s">
        <v>44</v>
      </c>
      <c r="N48">
        <v>3</v>
      </c>
      <c r="S48">
        <v>2</v>
      </c>
    </row>
    <row r="49" spans="1:22" x14ac:dyDescent="0.3">
      <c r="A49" t="s">
        <v>8</v>
      </c>
      <c r="B49">
        <v>1</v>
      </c>
      <c r="H49">
        <v>1</v>
      </c>
      <c r="J49">
        <v>2</v>
      </c>
      <c r="Q49">
        <v>2</v>
      </c>
    </row>
    <row r="50" spans="1:22" x14ac:dyDescent="0.3">
      <c r="A50" t="s">
        <v>82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2</v>
      </c>
      <c r="I50">
        <v>3</v>
      </c>
      <c r="J50">
        <v>4</v>
      </c>
      <c r="L50">
        <v>4</v>
      </c>
      <c r="M50">
        <v>1</v>
      </c>
      <c r="N50">
        <v>2</v>
      </c>
      <c r="O50">
        <v>1</v>
      </c>
      <c r="P50">
        <v>1</v>
      </c>
      <c r="Q50">
        <v>1</v>
      </c>
      <c r="R50">
        <v>3</v>
      </c>
      <c r="S50">
        <v>3</v>
      </c>
      <c r="U50">
        <v>3</v>
      </c>
      <c r="V50">
        <v>1</v>
      </c>
    </row>
    <row r="51" spans="1:22" x14ac:dyDescent="0.3">
      <c r="A51" t="s">
        <v>49</v>
      </c>
      <c r="G51">
        <v>2</v>
      </c>
    </row>
    <row r="52" spans="1:22" x14ac:dyDescent="0.3">
      <c r="A52" t="s">
        <v>85</v>
      </c>
      <c r="K52">
        <v>4</v>
      </c>
      <c r="L52">
        <v>2</v>
      </c>
      <c r="M52">
        <v>5</v>
      </c>
    </row>
    <row r="53" spans="1:22" x14ac:dyDescent="0.3">
      <c r="A53" t="s">
        <v>5</v>
      </c>
      <c r="B53">
        <v>1</v>
      </c>
      <c r="C53">
        <v>2</v>
      </c>
      <c r="D53">
        <v>2</v>
      </c>
      <c r="E53">
        <v>3</v>
      </c>
      <c r="F53">
        <v>2</v>
      </c>
      <c r="G53">
        <v>3</v>
      </c>
      <c r="H53">
        <v>1</v>
      </c>
      <c r="M53">
        <v>4</v>
      </c>
      <c r="N53">
        <v>6</v>
      </c>
      <c r="P53">
        <v>2</v>
      </c>
      <c r="Q53">
        <v>1</v>
      </c>
      <c r="R53">
        <v>2</v>
      </c>
      <c r="S53">
        <v>3</v>
      </c>
      <c r="V53">
        <v>2</v>
      </c>
    </row>
    <row r="54" spans="1:22" x14ac:dyDescent="0.3">
      <c r="A54" t="s">
        <v>45</v>
      </c>
      <c r="K54">
        <v>1</v>
      </c>
    </row>
    <row r="55" spans="1:22" x14ac:dyDescent="0.3">
      <c r="A55" t="s">
        <v>23</v>
      </c>
      <c r="B55">
        <v>1</v>
      </c>
      <c r="D55">
        <v>1</v>
      </c>
      <c r="E55">
        <v>3</v>
      </c>
      <c r="O55">
        <v>2</v>
      </c>
      <c r="P55">
        <v>2</v>
      </c>
      <c r="Q55">
        <v>1</v>
      </c>
      <c r="R55">
        <v>1</v>
      </c>
    </row>
    <row r="56" spans="1:22" x14ac:dyDescent="0.3">
      <c r="A56" t="s">
        <v>17</v>
      </c>
      <c r="F56">
        <v>2</v>
      </c>
      <c r="J56">
        <v>1</v>
      </c>
      <c r="K56">
        <v>1</v>
      </c>
    </row>
    <row r="57" spans="1:22" x14ac:dyDescent="0.3">
      <c r="A57" t="s">
        <v>86</v>
      </c>
      <c r="K57">
        <v>5</v>
      </c>
    </row>
    <row r="58" spans="1:22" x14ac:dyDescent="0.3">
      <c r="A58" t="s">
        <v>16</v>
      </c>
      <c r="C58">
        <v>4</v>
      </c>
      <c r="D58">
        <v>3</v>
      </c>
      <c r="F58">
        <v>2</v>
      </c>
      <c r="G58">
        <v>5</v>
      </c>
      <c r="H58">
        <v>3</v>
      </c>
      <c r="I58">
        <v>2</v>
      </c>
      <c r="J58">
        <v>5</v>
      </c>
      <c r="K58">
        <v>3</v>
      </c>
      <c r="L58">
        <v>2</v>
      </c>
      <c r="M58">
        <v>3</v>
      </c>
      <c r="O58">
        <v>5</v>
      </c>
      <c r="P58">
        <v>5</v>
      </c>
      <c r="Q58">
        <v>3</v>
      </c>
      <c r="R58">
        <v>2</v>
      </c>
      <c r="S58">
        <v>3</v>
      </c>
      <c r="T58">
        <v>1</v>
      </c>
      <c r="U58">
        <v>1</v>
      </c>
      <c r="V58">
        <v>3</v>
      </c>
    </row>
    <row r="59" spans="1:22" x14ac:dyDescent="0.3">
      <c r="A59" t="s">
        <v>47</v>
      </c>
    </row>
  </sheetData>
  <autoFilter ref="A1:Q58" xr:uid="{9919274B-1AF9-4264-8D2F-634AEA90C214}">
    <sortState ref="A2:Q59">
      <sortCondition ref="A1:A5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2025-03-24T21:36:50Z</dcterms:modified>
</cp:coreProperties>
</file>