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3" documentId="14_{98364A46-010F-4A4A-AA37-5A188387D7F2}" xr6:coauthVersionLast="36" xr6:coauthVersionMax="36" xr10:uidLastSave="{9FFFDEF2-60D3-4A8A-94ED-B075E7C97A4F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artilharia!$A$1:$AB$69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notas!$A$1:$BJ$69</definedName>
  </definedNames>
  <calcPr calcId="191029"/>
</workbook>
</file>

<file path=xl/calcChain.xml><?xml version="1.0" encoding="utf-8"?>
<calcChain xmlns="http://schemas.openxmlformats.org/spreadsheetml/2006/main">
  <c r="N73" i="4" l="1"/>
  <c r="M73" i="4"/>
  <c r="L73" i="4" l="1"/>
  <c r="P6" i="4"/>
  <c r="P7" i="4"/>
  <c r="P8" i="4" s="1"/>
  <c r="M72" i="4"/>
  <c r="N72" i="4"/>
  <c r="N74" i="4" l="1"/>
  <c r="BH69" i="1"/>
  <c r="BG69" i="1"/>
  <c r="BI69" i="1" s="1"/>
  <c r="BG68" i="1" l="1"/>
  <c r="BI68" i="1" s="1"/>
  <c r="BH68" i="1"/>
  <c r="BH67" i="1"/>
  <c r="BG67" i="1" l="1"/>
  <c r="BI67" i="1" s="1"/>
  <c r="M74" i="4" l="1"/>
  <c r="BG65" i="1" l="1"/>
  <c r="BI65" i="1" s="1"/>
  <c r="BH65" i="1"/>
  <c r="BG66" i="1"/>
  <c r="BI66" i="1" s="1"/>
  <c r="BH66" i="1"/>
  <c r="K73" i="4" l="1"/>
  <c r="L72" i="4" l="1"/>
  <c r="L74" i="4" l="1"/>
  <c r="BG64" i="1"/>
  <c r="BI64" i="1" s="1"/>
  <c r="BH64" i="1"/>
  <c r="BG62" i="1" l="1"/>
  <c r="BI62" i="1" s="1"/>
  <c r="BH62" i="1"/>
  <c r="BG63" i="1"/>
  <c r="BI63" i="1" s="1"/>
  <c r="BH63" i="1"/>
  <c r="BG61" i="1" l="1"/>
  <c r="BI61" i="1" s="1"/>
  <c r="BH61" i="1"/>
  <c r="BL16" i="1" l="1"/>
  <c r="J73" i="4" l="1"/>
  <c r="I73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2" i="4" s="1"/>
  <c r="K2" i="4"/>
  <c r="K74" i="4" l="1"/>
  <c r="BG60" i="1"/>
  <c r="BI60" i="1" s="1"/>
  <c r="BH60" i="1"/>
  <c r="BG59" i="1" l="1"/>
  <c r="BI59" i="1" s="1"/>
  <c r="BH59" i="1"/>
  <c r="BG19" i="1"/>
  <c r="BI19" i="1" s="1"/>
  <c r="BH19" i="1"/>
  <c r="BG43" i="1" l="1"/>
  <c r="BI43" i="1" s="1"/>
  <c r="BH43" i="1"/>
  <c r="BL40" i="1"/>
  <c r="BG44" i="1"/>
  <c r="BI44" i="1" s="1"/>
  <c r="BH44" i="1"/>
  <c r="BL41" i="1"/>
  <c r="BG45" i="1"/>
  <c r="BI45" i="1" s="1"/>
  <c r="BH45" i="1"/>
  <c r="BL42" i="1"/>
  <c r="BG46" i="1"/>
  <c r="BI46" i="1" s="1"/>
  <c r="BH46" i="1"/>
  <c r="BL43" i="1"/>
  <c r="BG47" i="1"/>
  <c r="BI47" i="1" s="1"/>
  <c r="BH47" i="1"/>
  <c r="BL44" i="1"/>
  <c r="BG48" i="1"/>
  <c r="BI48" i="1" s="1"/>
  <c r="BH48" i="1"/>
  <c r="BL45" i="1"/>
  <c r="BG51" i="1"/>
  <c r="BI51" i="1" s="1"/>
  <c r="BH51" i="1"/>
  <c r="BL46" i="1"/>
  <c r="BG52" i="1"/>
  <c r="BI52" i="1" s="1"/>
  <c r="BH52" i="1"/>
  <c r="BL47" i="1"/>
  <c r="BG53" i="1"/>
  <c r="BI53" i="1" s="1"/>
  <c r="BH53" i="1"/>
  <c r="BL48" i="1"/>
  <c r="BG54" i="1"/>
  <c r="BI54" i="1" s="1"/>
  <c r="BH54" i="1"/>
  <c r="BL49" i="1"/>
  <c r="BG55" i="1"/>
  <c r="BI55" i="1" s="1"/>
  <c r="BH55" i="1"/>
  <c r="BL50" i="1"/>
  <c r="BG56" i="1"/>
  <c r="BI56" i="1" s="1"/>
  <c r="BH56" i="1"/>
  <c r="BL51" i="1"/>
  <c r="BG57" i="1"/>
  <c r="BI57" i="1" s="1"/>
  <c r="BH57" i="1"/>
  <c r="BL52" i="1"/>
  <c r="BG58" i="1"/>
  <c r="BI58" i="1" s="1"/>
  <c r="BH58" i="1"/>
  <c r="BL53" i="1"/>
  <c r="BG34" i="1"/>
  <c r="BI34" i="1" s="1"/>
  <c r="BH34" i="1"/>
  <c r="BL54" i="1"/>
  <c r="BG49" i="1"/>
  <c r="BI49" i="1" s="1"/>
  <c r="BH49" i="1"/>
  <c r="BL55" i="1"/>
  <c r="BG40" i="1"/>
  <c r="BI40" i="1" s="1"/>
  <c r="BH40" i="1"/>
  <c r="BL56" i="1"/>
  <c r="BG50" i="1"/>
  <c r="BI50" i="1" s="1"/>
  <c r="BH50" i="1"/>
  <c r="BL57" i="1"/>
  <c r="J72" i="4" l="1"/>
  <c r="J74" i="4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2" i="1"/>
  <c r="E73" i="4" l="1"/>
  <c r="G73" i="4" l="1"/>
  <c r="H73" i="4"/>
  <c r="I72" i="4" l="1"/>
  <c r="I74" i="4" s="1"/>
  <c r="D73" i="4" l="1"/>
  <c r="C73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3" i="4"/>
  <c r="H72" i="4"/>
  <c r="H7" i="6" l="1"/>
  <c r="I6" i="6"/>
  <c r="J6" i="6" s="1"/>
  <c r="H74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G15" i="1"/>
  <c r="BI15" i="1" s="1"/>
  <c r="BH15" i="1"/>
  <c r="H9" i="6" l="1"/>
  <c r="I8" i="6"/>
  <c r="J8" i="6" s="1"/>
  <c r="AH52" i="3"/>
  <c r="AI52" i="3"/>
  <c r="AH53" i="3"/>
  <c r="AI53" i="3"/>
  <c r="H10" i="6" l="1"/>
  <c r="I9" i="6"/>
  <c r="J9" i="6" s="1"/>
  <c r="G72" i="4"/>
  <c r="BG32" i="1"/>
  <c r="BI32" i="1" s="1"/>
  <c r="BH32" i="1"/>
  <c r="BG21" i="1"/>
  <c r="BI21" i="1" s="1"/>
  <c r="BH21" i="1"/>
  <c r="BG33" i="1"/>
  <c r="BI33" i="1" s="1"/>
  <c r="BH33" i="1"/>
  <c r="BG11" i="1"/>
  <c r="BI11" i="1" s="1"/>
  <c r="BH11" i="1"/>
  <c r="I10" i="6" l="1"/>
  <c r="J10" i="6" s="1"/>
  <c r="H11" i="6"/>
  <c r="G74" i="4"/>
  <c r="BG2" i="1"/>
  <c r="B73" i="4"/>
  <c r="E72" i="4"/>
  <c r="D72" i="4"/>
  <c r="C72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4" i="4" l="1"/>
  <c r="F72" i="4"/>
  <c r="H12" i="6"/>
  <c r="I11" i="6"/>
  <c r="J11" i="6" s="1"/>
  <c r="C74" i="4"/>
  <c r="D74" i="4"/>
  <c r="B72" i="4"/>
  <c r="B74" i="4" s="1"/>
  <c r="F74" i="4"/>
  <c r="BH6" i="1"/>
  <c r="BG6" i="1"/>
  <c r="BI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G16" i="1"/>
  <c r="BI16" i="1" s="1"/>
  <c r="BH16" i="1"/>
  <c r="I15" i="6" l="1"/>
  <c r="J15" i="6" s="1"/>
  <c r="H16" i="6"/>
  <c r="BH22" i="1"/>
  <c r="BG22" i="1"/>
  <c r="BI22" i="1" s="1"/>
  <c r="H17" i="6" l="1"/>
  <c r="I16" i="6"/>
  <c r="J16" i="6" s="1"/>
  <c r="BH26" i="1"/>
  <c r="BG26" i="1"/>
  <c r="BI26" i="1" s="1"/>
  <c r="BH35" i="1"/>
  <c r="BG35" i="1"/>
  <c r="BI35" i="1" s="1"/>
  <c r="BH17" i="1"/>
  <c r="BG17" i="1"/>
  <c r="BI17" i="1" s="1"/>
  <c r="BH42" i="1"/>
  <c r="BG42" i="1"/>
  <c r="BI42" i="1" s="1"/>
  <c r="BH30" i="1"/>
  <c r="BG30" i="1"/>
  <c r="BI30" i="1" s="1"/>
  <c r="BH29" i="1"/>
  <c r="BG29" i="1"/>
  <c r="BI29" i="1" s="1"/>
  <c r="BH23" i="1"/>
  <c r="BG23" i="1"/>
  <c r="BI23" i="1" s="1"/>
  <c r="BH4" i="1"/>
  <c r="BG4" i="1"/>
  <c r="BI4" i="1" s="1"/>
  <c r="BH5" i="1"/>
  <c r="BG5" i="1"/>
  <c r="BI5" i="1" s="1"/>
  <c r="BH37" i="1"/>
  <c r="BG37" i="1"/>
  <c r="BI37" i="1" s="1"/>
  <c r="BH20" i="1"/>
  <c r="BG20" i="1"/>
  <c r="BI20" i="1" s="1"/>
  <c r="BH31" i="1"/>
  <c r="BG31" i="1"/>
  <c r="BI31" i="1" s="1"/>
  <c r="BH13" i="1"/>
  <c r="BG13" i="1"/>
  <c r="BI13" i="1" s="1"/>
  <c r="BH3" i="1"/>
  <c r="BG3" i="1"/>
  <c r="BI3" i="1" s="1"/>
  <c r="BH25" i="1"/>
  <c r="BG25" i="1"/>
  <c r="BI25" i="1" s="1"/>
  <c r="BH12" i="1"/>
  <c r="BG12" i="1"/>
  <c r="BI12" i="1" s="1"/>
  <c r="BH39" i="1"/>
  <c r="BG39" i="1"/>
  <c r="BI39" i="1" s="1"/>
  <c r="BH7" i="1"/>
  <c r="BG7" i="1"/>
  <c r="BI7" i="1" s="1"/>
  <c r="BH14" i="1"/>
  <c r="BG14" i="1"/>
  <c r="BI14" i="1" s="1"/>
  <c r="BH9" i="1"/>
  <c r="BG9" i="1"/>
  <c r="BI9" i="1" s="1"/>
  <c r="BH28" i="1"/>
  <c r="BG28" i="1"/>
  <c r="BI28" i="1" s="1"/>
  <c r="BH8" i="1"/>
  <c r="BG8" i="1"/>
  <c r="BI8" i="1" s="1"/>
  <c r="BH36" i="1"/>
  <c r="BG36" i="1"/>
  <c r="BI36" i="1" s="1"/>
  <c r="BH2" i="1"/>
  <c r="BI2" i="1"/>
  <c r="BH38" i="1"/>
  <c r="BG38" i="1"/>
  <c r="BI38" i="1" s="1"/>
  <c r="BH18" i="1"/>
  <c r="BG18" i="1"/>
  <c r="BI18" i="1" s="1"/>
  <c r="BH10" i="1"/>
  <c r="BG10" i="1"/>
  <c r="BI10" i="1" s="1"/>
  <c r="BH27" i="1"/>
  <c r="BG27" i="1"/>
  <c r="BI27" i="1" s="1"/>
  <c r="BH41" i="1"/>
  <c r="BG41" i="1"/>
  <c r="BI41" i="1" s="1"/>
  <c r="BH24" i="1"/>
  <c r="BG24" i="1"/>
  <c r="BI24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<sst xmlns="http://schemas.openxmlformats.org/spreadsheetml/2006/main" count="3851" uniqueCount="369">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</sst>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9"/>
  <sheetViews>
    <sheetView tabSelected="1" zoomScale="85" zoomScaleNormal="85" workbookViewId="0">
      <pane xSplit="1" topLeftCell="AI1" activePane="topRight" state="frozen"/>
      <selection pane="topRight" activeCell="BD11" sqref="BD11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7" width="9.5546875" customWidth="1"/>
  </cols>
  <sheetData>
    <row r="1" spans="1:64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/>
      <c r="BG1" t="s">
        <v>57</v>
      </c>
      <c r="BH1" t="s">
        <v>58</v>
      </c>
      <c r="BI1" t="s">
        <v>59</v>
      </c>
      <c r="BJ1" t="s">
        <v>62</v>
      </c>
    </row>
    <row r="2" spans="1:64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G2">
        <f t="shared" ref="BG2:BG33" si="0">COUNT(B2:BF2)</f>
        <v>52</v>
      </c>
      <c r="BH2" s="18">
        <f t="shared" ref="BH2:BH33" si="1">AVERAGE(B2:BF2)</f>
        <v>5.8557692307692308</v>
      </c>
      <c r="BI2">
        <f t="shared" ref="BI2:BI33" si="2">IF(BG2&gt;1,_xlfn.STDEV.S(B2:BF2),"")</f>
        <v>1.1260574048576262</v>
      </c>
      <c r="BJ2">
        <v>1</v>
      </c>
      <c r="BL2">
        <f>AVERAGE(AI2:AK2)</f>
        <v>5.333333333333333</v>
      </c>
    </row>
    <row r="3" spans="1:64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G3">
        <f t="shared" si="0"/>
        <v>52</v>
      </c>
      <c r="BH3" s="18">
        <f t="shared" si="1"/>
        <v>5.5</v>
      </c>
      <c r="BI3">
        <f t="shared" si="2"/>
        <v>0.9128709291752769</v>
      </c>
      <c r="BJ3">
        <v>1</v>
      </c>
      <c r="BL3">
        <f t="shared" ref="BL3:BL39" si="3">AVERAGE(AI3:AK3)</f>
        <v>5</v>
      </c>
    </row>
    <row r="4" spans="1:64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G4">
        <f t="shared" si="0"/>
        <v>48</v>
      </c>
      <c r="BH4" s="18">
        <f t="shared" si="1"/>
        <v>5.875</v>
      </c>
      <c r="BI4">
        <f t="shared" si="2"/>
        <v>0.89025456555378679</v>
      </c>
      <c r="BJ4">
        <v>1</v>
      </c>
      <c r="BL4">
        <f t="shared" si="3"/>
        <v>5.333333333333333</v>
      </c>
    </row>
    <row r="5" spans="1:64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V5">
        <v>4</v>
      </c>
      <c r="AW5">
        <v>4.5</v>
      </c>
      <c r="AX5">
        <v>4.5</v>
      </c>
      <c r="AY5">
        <v>5</v>
      </c>
      <c r="AZ5">
        <v>4</v>
      </c>
      <c r="BA5">
        <v>5</v>
      </c>
      <c r="BB5">
        <v>5</v>
      </c>
      <c r="BC5">
        <v>6</v>
      </c>
      <c r="BG5">
        <f t="shared" si="0"/>
        <v>44</v>
      </c>
      <c r="BH5" s="18">
        <f t="shared" si="1"/>
        <v>5.5909090909090908</v>
      </c>
      <c r="BI5">
        <f t="shared" si="2"/>
        <v>0.91672272235549923</v>
      </c>
      <c r="BJ5">
        <v>1</v>
      </c>
      <c r="BL5">
        <f t="shared" si="3"/>
        <v>6</v>
      </c>
    </row>
    <row r="6" spans="1:64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G6">
        <f t="shared" si="0"/>
        <v>44</v>
      </c>
      <c r="BH6" s="18">
        <f t="shared" si="1"/>
        <v>6.8522727272727275</v>
      </c>
      <c r="BI6">
        <f t="shared" si="2"/>
        <v>1.1987374436355025</v>
      </c>
      <c r="BJ6">
        <v>1</v>
      </c>
      <c r="BL6">
        <f t="shared" si="3"/>
        <v>6.166666666666667</v>
      </c>
    </row>
    <row r="7" spans="1:64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G7">
        <f t="shared" si="0"/>
        <v>43</v>
      </c>
      <c r="BH7" s="18">
        <f t="shared" si="1"/>
        <v>6.2790697674418601</v>
      </c>
      <c r="BI7">
        <f t="shared" si="2"/>
        <v>0.95307975470373774</v>
      </c>
      <c r="BJ7">
        <v>1</v>
      </c>
      <c r="BL7">
        <f t="shared" si="3"/>
        <v>5.5</v>
      </c>
    </row>
    <row r="8" spans="1:64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G8">
        <f t="shared" si="0"/>
        <v>41</v>
      </c>
      <c r="BH8" s="18">
        <f t="shared" si="1"/>
        <v>6.0975609756097562</v>
      </c>
      <c r="BI8">
        <f t="shared" si="2"/>
        <v>1.0678220368764739</v>
      </c>
      <c r="BJ8">
        <v>1</v>
      </c>
      <c r="BL8">
        <f t="shared" si="3"/>
        <v>5.25</v>
      </c>
    </row>
    <row r="9" spans="1:64" x14ac:dyDescent="0.3">
      <c r="A9" t="s">
        <v>14</v>
      </c>
      <c r="B9">
        <v>7</v>
      </c>
      <c r="C9" t="s">
        <v>26</v>
      </c>
      <c r="D9">
        <v>7.5</v>
      </c>
      <c r="E9" t="s">
        <v>26</v>
      </c>
      <c r="F9">
        <v>6</v>
      </c>
      <c r="G9">
        <v>7</v>
      </c>
      <c r="H9">
        <v>4.5</v>
      </c>
      <c r="I9">
        <v>5.5</v>
      </c>
      <c r="J9" t="s">
        <v>26</v>
      </c>
      <c r="K9">
        <v>6</v>
      </c>
      <c r="L9">
        <v>6</v>
      </c>
      <c r="M9">
        <v>6</v>
      </c>
      <c r="N9" t="s">
        <v>26</v>
      </c>
      <c r="O9">
        <v>6</v>
      </c>
      <c r="P9">
        <v>5.5</v>
      </c>
      <c r="Q9">
        <v>5.5</v>
      </c>
      <c r="R9">
        <v>6</v>
      </c>
      <c r="S9">
        <v>4.5</v>
      </c>
      <c r="T9">
        <v>7</v>
      </c>
      <c r="U9" t="s">
        <v>26</v>
      </c>
      <c r="V9">
        <v>6</v>
      </c>
      <c r="W9" t="s">
        <v>26</v>
      </c>
      <c r="X9">
        <v>7</v>
      </c>
      <c r="Y9">
        <v>6</v>
      </c>
      <c r="Z9" t="s">
        <v>26</v>
      </c>
      <c r="AA9">
        <v>6</v>
      </c>
      <c r="AB9">
        <v>5.5</v>
      </c>
      <c r="AC9">
        <v>6</v>
      </c>
      <c r="AD9">
        <v>5.5</v>
      </c>
      <c r="AI9">
        <v>5</v>
      </c>
      <c r="AL9">
        <v>5.5</v>
      </c>
      <c r="AM9">
        <v>5</v>
      </c>
      <c r="AN9">
        <v>5</v>
      </c>
      <c r="AO9">
        <v>5</v>
      </c>
      <c r="AP9">
        <v>5</v>
      </c>
      <c r="AQ9">
        <v>5</v>
      </c>
      <c r="AR9">
        <v>4.5</v>
      </c>
      <c r="AS9">
        <v>5.5</v>
      </c>
      <c r="AT9">
        <v>5.5</v>
      </c>
      <c r="AV9">
        <v>5</v>
      </c>
      <c r="AY9">
        <v>4.5</v>
      </c>
      <c r="AZ9">
        <v>5</v>
      </c>
      <c r="BB9">
        <v>5</v>
      </c>
      <c r="BC9">
        <v>6</v>
      </c>
      <c r="BD9">
        <v>6</v>
      </c>
      <c r="BG9">
        <f t="shared" si="0"/>
        <v>38</v>
      </c>
      <c r="BH9" s="18">
        <f t="shared" si="1"/>
        <v>5.6447368421052628</v>
      </c>
      <c r="BI9">
        <f t="shared" si="2"/>
        <v>0.76146990443663021</v>
      </c>
      <c r="BJ9">
        <v>1</v>
      </c>
      <c r="BL9">
        <f t="shared" si="3"/>
        <v>5</v>
      </c>
    </row>
    <row r="10" spans="1:64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O10">
        <v>5.5</v>
      </c>
      <c r="AP10">
        <v>5.5</v>
      </c>
      <c r="AQ10">
        <v>4</v>
      </c>
      <c r="AR10">
        <v>3.5</v>
      </c>
      <c r="AT10">
        <v>5</v>
      </c>
      <c r="AU10">
        <v>4</v>
      </c>
      <c r="AX10">
        <v>5.5</v>
      </c>
      <c r="AY10">
        <v>4.5</v>
      </c>
      <c r="AZ10">
        <v>4.5</v>
      </c>
      <c r="BA10">
        <v>5</v>
      </c>
      <c r="BC10">
        <v>4</v>
      </c>
      <c r="BG10">
        <f t="shared" si="0"/>
        <v>36</v>
      </c>
      <c r="BH10" s="18">
        <f t="shared" si="1"/>
        <v>4.5277777777777777</v>
      </c>
      <c r="BI10">
        <f t="shared" si="2"/>
        <v>1.0619688214715988</v>
      </c>
      <c r="BJ10">
        <v>1</v>
      </c>
      <c r="BL10">
        <f t="shared" si="3"/>
        <v>5</v>
      </c>
    </row>
    <row r="11" spans="1:64" x14ac:dyDescent="0.3">
      <c r="A11" t="s">
        <v>16</v>
      </c>
      <c r="B11">
        <v>7.5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>
        <v>7</v>
      </c>
      <c r="W11">
        <v>7</v>
      </c>
      <c r="X11">
        <v>6</v>
      </c>
      <c r="Y11">
        <v>7</v>
      </c>
      <c r="Z11">
        <v>7.5</v>
      </c>
      <c r="AA11">
        <v>7</v>
      </c>
      <c r="AB11">
        <v>7</v>
      </c>
      <c r="AC11">
        <v>7.5</v>
      </c>
      <c r="AD11">
        <v>7</v>
      </c>
      <c r="AE11">
        <v>6</v>
      </c>
      <c r="AF11">
        <v>6.5</v>
      </c>
      <c r="AH11">
        <v>6.5</v>
      </c>
      <c r="AI11">
        <v>6.5</v>
      </c>
      <c r="AJ11">
        <v>5.5</v>
      </c>
      <c r="AK11">
        <v>5.5</v>
      </c>
      <c r="AL11">
        <v>6</v>
      </c>
      <c r="AM11">
        <v>5</v>
      </c>
      <c r="AN11">
        <v>5</v>
      </c>
      <c r="AO11">
        <v>5</v>
      </c>
      <c r="AP11">
        <v>5.5</v>
      </c>
      <c r="AQ11">
        <v>5.5</v>
      </c>
      <c r="AR11">
        <v>6</v>
      </c>
      <c r="AS11">
        <v>5</v>
      </c>
      <c r="AT11">
        <v>5.5</v>
      </c>
      <c r="AV11">
        <v>4.5</v>
      </c>
      <c r="AX11">
        <v>6</v>
      </c>
      <c r="AY11">
        <v>5.5</v>
      </c>
      <c r="AZ11">
        <v>6.5</v>
      </c>
      <c r="BA11">
        <v>5</v>
      </c>
      <c r="BB11">
        <v>5</v>
      </c>
      <c r="BC11">
        <v>9.5</v>
      </c>
      <c r="BD11">
        <v>5.5</v>
      </c>
      <c r="BG11">
        <f t="shared" si="0"/>
        <v>33</v>
      </c>
      <c r="BH11" s="18">
        <f t="shared" si="1"/>
        <v>6.1515151515151514</v>
      </c>
      <c r="BI11">
        <f t="shared" si="2"/>
        <v>1.049440687974198</v>
      </c>
      <c r="BJ11">
        <v>1</v>
      </c>
      <c r="BL11">
        <f t="shared" si="3"/>
        <v>5.833333333333333</v>
      </c>
    </row>
    <row r="12" spans="1:64" x14ac:dyDescent="0.3">
      <c r="A12" t="s">
        <v>19</v>
      </c>
      <c r="B12">
        <v>10</v>
      </c>
      <c r="C12" t="s">
        <v>26</v>
      </c>
      <c r="D12">
        <v>7</v>
      </c>
      <c r="E12">
        <v>7</v>
      </c>
      <c r="F12">
        <v>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>
        <v>6</v>
      </c>
      <c r="N12">
        <v>6</v>
      </c>
      <c r="O12">
        <v>6</v>
      </c>
      <c r="P12">
        <v>6</v>
      </c>
      <c r="Q12">
        <v>7</v>
      </c>
      <c r="R12" t="s">
        <v>26</v>
      </c>
      <c r="S12" t="s">
        <v>26</v>
      </c>
      <c r="T12">
        <v>6</v>
      </c>
      <c r="U12">
        <v>6</v>
      </c>
      <c r="V12">
        <v>7</v>
      </c>
      <c r="W12">
        <v>6</v>
      </c>
      <c r="X12" t="s">
        <v>26</v>
      </c>
      <c r="Y12">
        <v>8.5</v>
      </c>
      <c r="Z12">
        <v>6</v>
      </c>
      <c r="AA12">
        <v>6</v>
      </c>
      <c r="AB12">
        <v>5.5</v>
      </c>
      <c r="AC12" t="s">
        <v>26</v>
      </c>
      <c r="AD12" t="s">
        <v>26</v>
      </c>
      <c r="AE12">
        <v>6</v>
      </c>
      <c r="AF12">
        <v>6.5</v>
      </c>
      <c r="AG12">
        <v>6.5</v>
      </c>
      <c r="AL12">
        <v>4.5</v>
      </c>
      <c r="AM12">
        <v>5.5</v>
      </c>
      <c r="AQ12">
        <v>5</v>
      </c>
      <c r="AT12">
        <v>5.5</v>
      </c>
      <c r="AU12">
        <v>5.5</v>
      </c>
      <c r="AV12">
        <v>5</v>
      </c>
      <c r="AW12">
        <v>5</v>
      </c>
      <c r="AX12">
        <v>5.5</v>
      </c>
      <c r="AZ12">
        <v>5.5</v>
      </c>
      <c r="BA12">
        <v>5</v>
      </c>
      <c r="BC12">
        <v>7</v>
      </c>
      <c r="BG12">
        <f t="shared" si="0"/>
        <v>31</v>
      </c>
      <c r="BH12" s="18">
        <f t="shared" si="1"/>
        <v>6.129032258064516</v>
      </c>
      <c r="BI12">
        <f t="shared" si="2"/>
        <v>1.0798745446847355</v>
      </c>
      <c r="BJ12">
        <v>1</v>
      </c>
      <c r="BL12" t="e">
        <f t="shared" si="3"/>
        <v>#DIV/0!</v>
      </c>
    </row>
    <row r="13" spans="1:64" x14ac:dyDescent="0.3">
      <c r="A13" t="s">
        <v>55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>
        <v>6</v>
      </c>
      <c r="P13" t="s">
        <v>26</v>
      </c>
      <c r="Q13">
        <v>4.5</v>
      </c>
      <c r="R13" t="s">
        <v>26</v>
      </c>
      <c r="S13" t="s">
        <v>26</v>
      </c>
      <c r="T13">
        <v>7</v>
      </c>
      <c r="U13">
        <v>7</v>
      </c>
      <c r="V13">
        <v>6</v>
      </c>
      <c r="W13">
        <v>6</v>
      </c>
      <c r="X13">
        <v>6</v>
      </c>
      <c r="Y13">
        <v>7.5</v>
      </c>
      <c r="Z13">
        <v>6</v>
      </c>
      <c r="AA13">
        <v>6</v>
      </c>
      <c r="AB13" t="s">
        <v>26</v>
      </c>
      <c r="AC13">
        <v>6</v>
      </c>
      <c r="AD13">
        <v>7</v>
      </c>
      <c r="AF13">
        <v>7</v>
      </c>
      <c r="AG13">
        <v>7</v>
      </c>
      <c r="AQ13">
        <v>7</v>
      </c>
      <c r="AR13">
        <v>6.5</v>
      </c>
      <c r="AS13">
        <v>5</v>
      </c>
      <c r="AT13">
        <v>5</v>
      </c>
      <c r="AU13">
        <v>5</v>
      </c>
      <c r="AV13">
        <v>5</v>
      </c>
      <c r="AW13">
        <v>5</v>
      </c>
      <c r="AZ13">
        <v>5.5</v>
      </c>
      <c r="BC13">
        <v>4.5</v>
      </c>
      <c r="BG13">
        <f t="shared" si="0"/>
        <v>23</v>
      </c>
      <c r="BH13" s="18">
        <f t="shared" si="1"/>
        <v>5.9782608695652177</v>
      </c>
      <c r="BI13">
        <f t="shared" si="2"/>
        <v>0.91052258807742392</v>
      </c>
      <c r="BJ13">
        <v>1</v>
      </c>
      <c r="BL13" t="e">
        <f t="shared" si="3"/>
        <v>#DIV/0!</v>
      </c>
    </row>
    <row r="14" spans="1:64" x14ac:dyDescent="0.3">
      <c r="A14" t="s">
        <v>66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6</v>
      </c>
      <c r="W14">
        <v>6</v>
      </c>
      <c r="X14" t="s">
        <v>26</v>
      </c>
      <c r="Y14">
        <v>6</v>
      </c>
      <c r="Z14" t="s">
        <v>26</v>
      </c>
      <c r="AA14" t="s">
        <v>26</v>
      </c>
      <c r="AB14">
        <v>7</v>
      </c>
      <c r="AC14">
        <v>6</v>
      </c>
      <c r="AD14" t="s">
        <v>26</v>
      </c>
      <c r="AE14">
        <v>6</v>
      </c>
      <c r="AF14">
        <v>5</v>
      </c>
      <c r="AM14">
        <v>4.5</v>
      </c>
      <c r="AP14">
        <v>5</v>
      </c>
      <c r="AQ14">
        <v>4.5</v>
      </c>
      <c r="AR14">
        <v>5</v>
      </c>
      <c r="AS14">
        <v>4.5</v>
      </c>
      <c r="AT14">
        <v>4.5</v>
      </c>
      <c r="AU14">
        <v>4</v>
      </c>
      <c r="AV14">
        <v>5</v>
      </c>
      <c r="AW14">
        <v>4.5</v>
      </c>
      <c r="AX14">
        <v>5</v>
      </c>
      <c r="AY14">
        <v>5</v>
      </c>
      <c r="AZ14">
        <v>5</v>
      </c>
      <c r="BA14">
        <v>4.5</v>
      </c>
      <c r="BB14">
        <v>4.5</v>
      </c>
      <c r="BG14">
        <f t="shared" si="0"/>
        <v>21</v>
      </c>
      <c r="BH14" s="18">
        <f t="shared" si="1"/>
        <v>5.1190476190476186</v>
      </c>
      <c r="BI14">
        <f t="shared" si="2"/>
        <v>0.75671596231284044</v>
      </c>
      <c r="BJ14">
        <v>1</v>
      </c>
      <c r="BL14" t="e">
        <f t="shared" si="3"/>
        <v>#DIV/0!</v>
      </c>
    </row>
    <row r="15" spans="1:64" x14ac:dyDescent="0.3">
      <c r="A15" t="s">
        <v>84</v>
      </c>
      <c r="B15" t="s">
        <v>26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>
        <v>4.5</v>
      </c>
      <c r="AC15">
        <v>6</v>
      </c>
      <c r="AD15" t="s">
        <v>26</v>
      </c>
      <c r="AE15">
        <v>6.5</v>
      </c>
      <c r="AF15">
        <v>6</v>
      </c>
      <c r="AG15">
        <v>6.5</v>
      </c>
      <c r="AH15">
        <v>5</v>
      </c>
      <c r="AI15">
        <v>5.5</v>
      </c>
      <c r="AL15">
        <v>5</v>
      </c>
      <c r="AO15">
        <v>5.5</v>
      </c>
      <c r="AP15">
        <v>6</v>
      </c>
      <c r="AQ15">
        <v>5.5</v>
      </c>
      <c r="AT15">
        <v>4.5</v>
      </c>
      <c r="AU15">
        <v>5</v>
      </c>
      <c r="AV15">
        <v>5</v>
      </c>
      <c r="AW15">
        <v>4.5</v>
      </c>
      <c r="AX15">
        <v>5</v>
      </c>
      <c r="AZ15">
        <v>5</v>
      </c>
      <c r="BA15">
        <v>5.5</v>
      </c>
      <c r="BB15">
        <v>5.5</v>
      </c>
      <c r="BC15">
        <v>4</v>
      </c>
      <c r="BD15">
        <v>4.5</v>
      </c>
      <c r="BG15">
        <f t="shared" si="0"/>
        <v>21</v>
      </c>
      <c r="BH15" s="18">
        <f t="shared" si="1"/>
        <v>5.2619047619047619</v>
      </c>
      <c r="BI15">
        <f t="shared" si="2"/>
        <v>0.68225815530207679</v>
      </c>
      <c r="BJ15">
        <v>1</v>
      </c>
      <c r="BL15">
        <f t="shared" si="3"/>
        <v>5.5</v>
      </c>
    </row>
    <row r="16" spans="1:64" x14ac:dyDescent="0.3">
      <c r="A16" t="s">
        <v>82</v>
      </c>
      <c r="B16">
        <v>9</v>
      </c>
      <c r="C16" t="s">
        <v>26</v>
      </c>
      <c r="D16">
        <v>7.5</v>
      </c>
      <c r="E16">
        <v>7</v>
      </c>
      <c r="F16">
        <v>6</v>
      </c>
      <c r="G16">
        <v>7</v>
      </c>
      <c r="H16">
        <v>6</v>
      </c>
      <c r="I16">
        <v>7</v>
      </c>
      <c r="J16">
        <v>7</v>
      </c>
      <c r="K16">
        <v>7</v>
      </c>
      <c r="L16">
        <v>6</v>
      </c>
      <c r="M16">
        <v>6</v>
      </c>
      <c r="N16">
        <v>7</v>
      </c>
      <c r="O16">
        <v>7</v>
      </c>
      <c r="P16">
        <v>7</v>
      </c>
      <c r="Q16">
        <v>7</v>
      </c>
      <c r="R16">
        <v>7.5</v>
      </c>
      <c r="S16">
        <v>7</v>
      </c>
      <c r="T16">
        <v>7.5</v>
      </c>
      <c r="U16">
        <v>7</v>
      </c>
      <c r="V16">
        <v>7</v>
      </c>
      <c r="W16">
        <v>7</v>
      </c>
      <c r="X16">
        <v>6</v>
      </c>
      <c r="Y16">
        <v>6</v>
      </c>
      <c r="Z16">
        <v>6</v>
      </c>
      <c r="AA16">
        <v>7</v>
      </c>
      <c r="AB16">
        <v>7</v>
      </c>
      <c r="AC16">
        <v>7</v>
      </c>
      <c r="AD16" t="s">
        <v>26</v>
      </c>
      <c r="AE16">
        <v>7</v>
      </c>
      <c r="AF16">
        <v>6</v>
      </c>
      <c r="AG16">
        <v>6</v>
      </c>
      <c r="AH16">
        <v>5</v>
      </c>
      <c r="AI16">
        <v>6.5</v>
      </c>
      <c r="AJ16">
        <v>5.5</v>
      </c>
      <c r="AK16">
        <v>6.5</v>
      </c>
      <c r="AL16">
        <v>5.5</v>
      </c>
      <c r="AN16">
        <v>6.5</v>
      </c>
      <c r="AO16">
        <v>5.5</v>
      </c>
      <c r="AP16">
        <v>6</v>
      </c>
      <c r="AV16">
        <v>5</v>
      </c>
      <c r="AY16">
        <v>6</v>
      </c>
      <c r="BA16">
        <v>5</v>
      </c>
      <c r="BB16">
        <v>6</v>
      </c>
      <c r="BC16">
        <v>5</v>
      </c>
      <c r="BD16">
        <v>6.5</v>
      </c>
      <c r="BG16">
        <f t="shared" si="0"/>
        <v>44</v>
      </c>
      <c r="BH16" s="18">
        <f t="shared" si="1"/>
        <v>6.4772727272727275</v>
      </c>
      <c r="BI16">
        <f t="shared" si="2"/>
        <v>0.81379491055683273</v>
      </c>
      <c r="BJ16">
        <v>1</v>
      </c>
      <c r="BL16">
        <f>AVERAGE(AI16:AK16)</f>
        <v>6.166666666666667</v>
      </c>
    </row>
    <row r="17" spans="1:64" x14ac:dyDescent="0.3">
      <c r="A17" t="s">
        <v>44</v>
      </c>
      <c r="B17" t="s">
        <v>26</v>
      </c>
      <c r="C17" t="s">
        <v>26</v>
      </c>
      <c r="D17" t="s">
        <v>26</v>
      </c>
      <c r="E17" t="s">
        <v>26</v>
      </c>
      <c r="F17">
        <v>5.5</v>
      </c>
      <c r="G17">
        <v>4.5</v>
      </c>
      <c r="H17">
        <v>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6</v>
      </c>
      <c r="R17" t="s">
        <v>26</v>
      </c>
      <c r="S17">
        <v>6</v>
      </c>
      <c r="T17">
        <v>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G17">
        <v>6.5</v>
      </c>
      <c r="AI17">
        <v>4</v>
      </c>
      <c r="AJ17">
        <v>3.5</v>
      </c>
      <c r="AK17">
        <v>3</v>
      </c>
      <c r="AL17">
        <v>5</v>
      </c>
      <c r="AN17">
        <v>5</v>
      </c>
      <c r="AO17">
        <v>5</v>
      </c>
      <c r="AW17">
        <v>4.5</v>
      </c>
      <c r="AX17">
        <v>4.5</v>
      </c>
      <c r="AY17">
        <v>4.5</v>
      </c>
      <c r="AZ17">
        <v>4.5</v>
      </c>
      <c r="BB17">
        <v>5.5</v>
      </c>
      <c r="BC17">
        <v>2.5</v>
      </c>
      <c r="BG17">
        <f t="shared" si="0"/>
        <v>19</v>
      </c>
      <c r="BH17" s="18">
        <f t="shared" si="1"/>
        <v>4.8421052631578947</v>
      </c>
      <c r="BI17">
        <f t="shared" si="2"/>
        <v>1.0808000069257777</v>
      </c>
      <c r="BJ17">
        <v>1</v>
      </c>
      <c r="BL17">
        <f t="shared" si="3"/>
        <v>3.5</v>
      </c>
    </row>
    <row r="18" spans="1:64" x14ac:dyDescent="0.3">
      <c r="A18" t="s">
        <v>15</v>
      </c>
      <c r="B18">
        <v>7</v>
      </c>
      <c r="C18">
        <v>5.5</v>
      </c>
      <c r="D18" t="s">
        <v>26</v>
      </c>
      <c r="E18" t="s">
        <v>26</v>
      </c>
      <c r="F18" t="s">
        <v>26</v>
      </c>
      <c r="G18">
        <v>6</v>
      </c>
      <c r="H18">
        <v>4.5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>
        <v>6</v>
      </c>
      <c r="Q18">
        <v>5.5</v>
      </c>
      <c r="R18">
        <v>7</v>
      </c>
      <c r="S18">
        <v>6</v>
      </c>
      <c r="T18">
        <v>6</v>
      </c>
      <c r="U18">
        <v>7</v>
      </c>
      <c r="V18">
        <v>5.5</v>
      </c>
      <c r="W18">
        <v>6</v>
      </c>
      <c r="X18">
        <v>5.5</v>
      </c>
      <c r="Y18">
        <v>7</v>
      </c>
      <c r="Z18" t="s">
        <v>26</v>
      </c>
      <c r="AA18">
        <v>7</v>
      </c>
      <c r="AB18">
        <v>6</v>
      </c>
      <c r="AC18" t="s">
        <v>26</v>
      </c>
      <c r="AD18">
        <v>6</v>
      </c>
      <c r="BB18">
        <v>3.5</v>
      </c>
      <c r="BC18">
        <v>4</v>
      </c>
      <c r="BD18">
        <v>5</v>
      </c>
      <c r="BG18">
        <f t="shared" si="0"/>
        <v>20</v>
      </c>
      <c r="BH18" s="18">
        <f t="shared" si="1"/>
        <v>5.8</v>
      </c>
      <c r="BI18">
        <f t="shared" si="2"/>
        <v>0.99207385124081959</v>
      </c>
      <c r="BJ18">
        <v>1</v>
      </c>
      <c r="BL18" t="e">
        <f t="shared" si="3"/>
        <v>#DIV/0!</v>
      </c>
    </row>
    <row r="19" spans="1:64" x14ac:dyDescent="0.3">
      <c r="A19" t="s">
        <v>346</v>
      </c>
      <c r="AN19">
        <v>5.5</v>
      </c>
      <c r="AO19">
        <v>5</v>
      </c>
      <c r="AQ19">
        <v>6</v>
      </c>
      <c r="AS19">
        <v>5</v>
      </c>
      <c r="AT19">
        <v>5</v>
      </c>
      <c r="AU19">
        <v>6</v>
      </c>
      <c r="AW19">
        <v>5</v>
      </c>
      <c r="AX19">
        <v>4.5</v>
      </c>
      <c r="AY19">
        <v>6</v>
      </c>
      <c r="AZ19">
        <v>5.5</v>
      </c>
      <c r="BA19">
        <v>5</v>
      </c>
      <c r="BC19">
        <v>4.5</v>
      </c>
      <c r="BG19">
        <f t="shared" si="0"/>
        <v>12</v>
      </c>
      <c r="BH19" s="18">
        <f t="shared" si="1"/>
        <v>5.25</v>
      </c>
      <c r="BI19">
        <f t="shared" si="2"/>
        <v>0.54355730650460898</v>
      </c>
      <c r="BJ19">
        <v>1</v>
      </c>
      <c r="BL19" t="e">
        <f t="shared" si="3"/>
        <v>#DIV/0!</v>
      </c>
    </row>
    <row r="20" spans="1:64" x14ac:dyDescent="0.3">
      <c r="A20" t="s">
        <v>11</v>
      </c>
      <c r="B20">
        <v>5.5</v>
      </c>
      <c r="C20" t="s">
        <v>26</v>
      </c>
      <c r="D20">
        <v>7.5</v>
      </c>
      <c r="E20">
        <v>7.5</v>
      </c>
      <c r="F20">
        <v>7.5</v>
      </c>
      <c r="G20">
        <v>5.5</v>
      </c>
      <c r="H20" t="s">
        <v>26</v>
      </c>
      <c r="I20">
        <v>4.5</v>
      </c>
      <c r="J20">
        <v>7</v>
      </c>
      <c r="K20">
        <v>6</v>
      </c>
      <c r="L20" t="s">
        <v>26</v>
      </c>
      <c r="M20" t="s">
        <v>26</v>
      </c>
      <c r="N20">
        <v>6</v>
      </c>
      <c r="O20">
        <v>5.5</v>
      </c>
      <c r="P20">
        <v>6</v>
      </c>
      <c r="Q20" t="s">
        <v>26</v>
      </c>
      <c r="R20" t="s">
        <v>26</v>
      </c>
      <c r="S20">
        <v>4.5</v>
      </c>
      <c r="T20">
        <v>7</v>
      </c>
      <c r="U20" t="s">
        <v>26</v>
      </c>
      <c r="V20" t="s">
        <v>26</v>
      </c>
      <c r="W20" t="s">
        <v>26</v>
      </c>
      <c r="X20">
        <v>6</v>
      </c>
      <c r="Y20">
        <v>6</v>
      </c>
      <c r="Z20" t="s">
        <v>26</v>
      </c>
      <c r="AA20">
        <v>4.5</v>
      </c>
      <c r="AB20" t="s">
        <v>26</v>
      </c>
      <c r="AC20">
        <v>7</v>
      </c>
      <c r="AD20" t="s">
        <v>26</v>
      </c>
      <c r="AE20">
        <v>3</v>
      </c>
      <c r="AF20">
        <v>6</v>
      </c>
      <c r="AG20">
        <v>4.5</v>
      </c>
      <c r="AH20">
        <v>6</v>
      </c>
      <c r="AI20">
        <v>6</v>
      </c>
      <c r="AJ20">
        <v>5.5</v>
      </c>
      <c r="AK20">
        <v>7</v>
      </c>
      <c r="AL20">
        <v>5</v>
      </c>
      <c r="AM20">
        <v>4.5</v>
      </c>
      <c r="AN20">
        <v>4.5</v>
      </c>
      <c r="AO20">
        <v>5</v>
      </c>
      <c r="AP20">
        <v>5</v>
      </c>
      <c r="AR20">
        <v>5.5</v>
      </c>
      <c r="AS20">
        <v>5.5</v>
      </c>
      <c r="AT20">
        <v>5</v>
      </c>
      <c r="AU20">
        <v>6</v>
      </c>
      <c r="AV20">
        <v>5</v>
      </c>
      <c r="AX20">
        <v>5</v>
      </c>
      <c r="AY20">
        <v>4.5</v>
      </c>
      <c r="BD20">
        <v>4</v>
      </c>
      <c r="BG20">
        <f t="shared" si="0"/>
        <v>37</v>
      </c>
      <c r="BH20" s="18">
        <f t="shared" si="1"/>
        <v>5.5675675675675675</v>
      </c>
      <c r="BI20">
        <f t="shared" si="2"/>
        <v>1.055160349597805</v>
      </c>
      <c r="BJ20">
        <v>0</v>
      </c>
      <c r="BL20">
        <f t="shared" si="3"/>
        <v>6.166666666666667</v>
      </c>
    </row>
    <row r="21" spans="1:64" x14ac:dyDescent="0.3">
      <c r="A21" t="s">
        <v>368</v>
      </c>
      <c r="B21">
        <v>8.5</v>
      </c>
      <c r="C21" t="s">
        <v>26</v>
      </c>
      <c r="D21" t="s">
        <v>26</v>
      </c>
      <c r="E21">
        <v>7</v>
      </c>
      <c r="F21">
        <v>7</v>
      </c>
      <c r="G21" t="s">
        <v>26</v>
      </c>
      <c r="H21">
        <v>10</v>
      </c>
      <c r="I21">
        <v>7</v>
      </c>
      <c r="J21" t="s">
        <v>26</v>
      </c>
      <c r="K21">
        <v>6</v>
      </c>
      <c r="L21">
        <v>7</v>
      </c>
      <c r="M21">
        <v>6</v>
      </c>
      <c r="N21">
        <v>6</v>
      </c>
      <c r="O21">
        <v>6</v>
      </c>
      <c r="P21">
        <v>7</v>
      </c>
      <c r="Q21">
        <v>5.5</v>
      </c>
      <c r="R21">
        <v>7.5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 t="s">
        <v>26</v>
      </c>
      <c r="Z21">
        <v>6</v>
      </c>
      <c r="AA21">
        <v>6</v>
      </c>
      <c r="AB21" t="s">
        <v>26</v>
      </c>
      <c r="AC21">
        <v>6</v>
      </c>
      <c r="AD21" t="s">
        <v>26</v>
      </c>
      <c r="AF21">
        <v>7</v>
      </c>
      <c r="AG21">
        <v>5.5</v>
      </c>
      <c r="AH21">
        <v>5.5</v>
      </c>
      <c r="AI21">
        <v>5.5</v>
      </c>
      <c r="AJ21">
        <v>5.5</v>
      </c>
      <c r="AK21">
        <v>6.5</v>
      </c>
      <c r="AL21">
        <v>4.5</v>
      </c>
      <c r="AV21">
        <v>4.5</v>
      </c>
      <c r="AW21">
        <v>4.5</v>
      </c>
      <c r="AX21">
        <v>5</v>
      </c>
      <c r="AY21">
        <v>5.5</v>
      </c>
      <c r="AZ21">
        <v>5.5</v>
      </c>
      <c r="BA21">
        <v>5</v>
      </c>
      <c r="BD21">
        <v>4.5</v>
      </c>
      <c r="BG21">
        <f t="shared" si="0"/>
        <v>36</v>
      </c>
      <c r="BH21" s="18">
        <f t="shared" si="1"/>
        <v>6.2222222222222223</v>
      </c>
      <c r="BI21">
        <f t="shared" si="2"/>
        <v>1.1553876556899132</v>
      </c>
      <c r="BJ21">
        <v>0</v>
      </c>
      <c r="BL21">
        <f t="shared" si="3"/>
        <v>5.833333333333333</v>
      </c>
    </row>
    <row r="22" spans="1:64" x14ac:dyDescent="0.3">
      <c r="A22" t="s">
        <v>56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>
        <v>5.5</v>
      </c>
      <c r="R22" t="s">
        <v>26</v>
      </c>
      <c r="S22">
        <v>7</v>
      </c>
      <c r="T22" t="s">
        <v>26</v>
      </c>
      <c r="U22" t="s">
        <v>26</v>
      </c>
      <c r="V22">
        <v>7</v>
      </c>
      <c r="W22" t="s">
        <v>26</v>
      </c>
      <c r="X22">
        <v>6</v>
      </c>
      <c r="Y22">
        <v>7</v>
      </c>
      <c r="Z22">
        <v>7</v>
      </c>
      <c r="AA22" t="s">
        <v>26</v>
      </c>
      <c r="AB22">
        <v>7</v>
      </c>
      <c r="AC22">
        <v>4.5</v>
      </c>
      <c r="AD22">
        <v>7</v>
      </c>
      <c r="AE22">
        <v>6</v>
      </c>
      <c r="AF22">
        <v>5</v>
      </c>
      <c r="AG22">
        <v>6.5</v>
      </c>
      <c r="AH22">
        <v>6.5</v>
      </c>
      <c r="AI22">
        <v>6.5</v>
      </c>
      <c r="AJ22">
        <v>5</v>
      </c>
      <c r="AK22">
        <v>5</v>
      </c>
      <c r="AL22">
        <v>6</v>
      </c>
      <c r="AM22">
        <v>5</v>
      </c>
      <c r="AO22">
        <v>5</v>
      </c>
      <c r="AP22">
        <v>5.5</v>
      </c>
      <c r="AQ22">
        <v>4.5</v>
      </c>
      <c r="AR22">
        <v>5</v>
      </c>
      <c r="AS22">
        <v>5</v>
      </c>
      <c r="AT22">
        <v>5</v>
      </c>
      <c r="AU22">
        <v>6</v>
      </c>
      <c r="AV22">
        <v>4.5</v>
      </c>
      <c r="AW22">
        <v>5</v>
      </c>
      <c r="BG22">
        <f t="shared" si="0"/>
        <v>27</v>
      </c>
      <c r="BH22" s="18">
        <f t="shared" si="1"/>
        <v>5.7407407407407405</v>
      </c>
      <c r="BI22">
        <f t="shared" si="2"/>
        <v>0.90267093384844077</v>
      </c>
      <c r="BJ22">
        <v>0</v>
      </c>
      <c r="BL22">
        <f t="shared" si="3"/>
        <v>5.5</v>
      </c>
    </row>
    <row r="23" spans="1:64" x14ac:dyDescent="0.3">
      <c r="A23" t="s">
        <v>8</v>
      </c>
      <c r="B23">
        <v>6</v>
      </c>
      <c r="C23" t="s">
        <v>26</v>
      </c>
      <c r="D23">
        <v>4</v>
      </c>
      <c r="E23" t="s">
        <v>26</v>
      </c>
      <c r="F23" t="s">
        <v>26</v>
      </c>
      <c r="G23">
        <v>5.5</v>
      </c>
      <c r="H23">
        <v>4</v>
      </c>
      <c r="I23">
        <v>4.5</v>
      </c>
      <c r="J23">
        <v>7</v>
      </c>
      <c r="K23">
        <v>7</v>
      </c>
      <c r="L23" t="s">
        <v>26</v>
      </c>
      <c r="M23" t="s">
        <v>26</v>
      </c>
      <c r="N23" t="s">
        <v>26</v>
      </c>
      <c r="O23">
        <v>5.5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>
        <v>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>
        <v>7</v>
      </c>
      <c r="AB23" t="s">
        <v>26</v>
      </c>
      <c r="AC23">
        <v>7</v>
      </c>
      <c r="AD23" t="s">
        <v>26</v>
      </c>
      <c r="AI23">
        <v>5</v>
      </c>
      <c r="AJ23">
        <v>5</v>
      </c>
      <c r="AN23">
        <v>5</v>
      </c>
      <c r="AP23">
        <v>5.5</v>
      </c>
      <c r="AQ23">
        <v>4</v>
      </c>
      <c r="AV23">
        <v>4.5</v>
      </c>
      <c r="BG23">
        <f t="shared" si="0"/>
        <v>17</v>
      </c>
      <c r="BH23" s="18">
        <f t="shared" si="1"/>
        <v>5.4411764705882355</v>
      </c>
      <c r="BI23">
        <f t="shared" si="2"/>
        <v>1.0880365478290537</v>
      </c>
      <c r="BJ23">
        <v>0</v>
      </c>
      <c r="BL23">
        <f t="shared" si="3"/>
        <v>5</v>
      </c>
    </row>
    <row r="24" spans="1:64" x14ac:dyDescent="0.3">
      <c r="A24" t="s">
        <v>2</v>
      </c>
      <c r="B24">
        <v>7</v>
      </c>
      <c r="C24" t="s">
        <v>26</v>
      </c>
      <c r="D24">
        <v>4.5</v>
      </c>
      <c r="E24">
        <v>4.5</v>
      </c>
      <c r="F24">
        <v>5.5</v>
      </c>
      <c r="G24">
        <v>5.5</v>
      </c>
      <c r="H24">
        <v>7</v>
      </c>
      <c r="I24" t="s">
        <v>26</v>
      </c>
      <c r="J24">
        <v>6</v>
      </c>
      <c r="K24">
        <v>6</v>
      </c>
      <c r="L24">
        <v>5.5</v>
      </c>
      <c r="M24">
        <v>6</v>
      </c>
      <c r="N24" t="s">
        <v>26</v>
      </c>
      <c r="O24">
        <v>5.5</v>
      </c>
      <c r="P24">
        <v>6</v>
      </c>
      <c r="Q24">
        <v>4.5</v>
      </c>
      <c r="R24">
        <v>6</v>
      </c>
      <c r="S24">
        <v>7</v>
      </c>
      <c r="T24">
        <v>5.5</v>
      </c>
      <c r="U24">
        <v>5.5</v>
      </c>
      <c r="V24">
        <v>5.5</v>
      </c>
      <c r="W24">
        <v>5.5</v>
      </c>
      <c r="X24">
        <v>6</v>
      </c>
      <c r="Y24">
        <v>5.5</v>
      </c>
      <c r="Z24" t="s">
        <v>26</v>
      </c>
      <c r="AA24">
        <v>7</v>
      </c>
      <c r="AB24">
        <v>6</v>
      </c>
      <c r="AC24">
        <v>6</v>
      </c>
      <c r="AD24" t="s">
        <v>26</v>
      </c>
      <c r="AE24">
        <v>7</v>
      </c>
      <c r="AH24">
        <v>6.5</v>
      </c>
      <c r="AI24">
        <v>4.5</v>
      </c>
      <c r="AK24">
        <v>5</v>
      </c>
      <c r="AL24">
        <v>5</v>
      </c>
      <c r="AM24">
        <v>5.5</v>
      </c>
      <c r="AN24">
        <v>4</v>
      </c>
      <c r="AT24">
        <v>4.5</v>
      </c>
      <c r="AZ24">
        <v>4.5</v>
      </c>
      <c r="BC24">
        <v>4</v>
      </c>
      <c r="BG24">
        <f t="shared" si="0"/>
        <v>34</v>
      </c>
      <c r="BH24" s="18">
        <f t="shared" si="1"/>
        <v>5.5735294117647056</v>
      </c>
      <c r="BI24">
        <f t="shared" si="2"/>
        <v>0.87153950293107318</v>
      </c>
      <c r="BJ24">
        <v>0</v>
      </c>
      <c r="BL24">
        <f t="shared" si="3"/>
        <v>4.75</v>
      </c>
    </row>
    <row r="25" spans="1:64" x14ac:dyDescent="0.3">
      <c r="A25" t="s">
        <v>3</v>
      </c>
      <c r="B25">
        <v>7.5</v>
      </c>
      <c r="C25">
        <v>6</v>
      </c>
      <c r="D25">
        <v>7.5</v>
      </c>
      <c r="E25">
        <v>4</v>
      </c>
      <c r="F25">
        <v>6</v>
      </c>
      <c r="G25">
        <v>5.5</v>
      </c>
      <c r="H25">
        <v>4.5</v>
      </c>
      <c r="I25">
        <v>5.5</v>
      </c>
      <c r="J25">
        <v>5.5</v>
      </c>
      <c r="K25" t="s">
        <v>26</v>
      </c>
      <c r="L25" t="s">
        <v>26</v>
      </c>
      <c r="M25" t="s">
        <v>26</v>
      </c>
      <c r="N25" t="s">
        <v>26</v>
      </c>
      <c r="O25">
        <v>7</v>
      </c>
      <c r="P25">
        <v>6</v>
      </c>
      <c r="Q25">
        <v>6</v>
      </c>
      <c r="R25">
        <v>7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>
        <v>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>
        <v>6.5</v>
      </c>
      <c r="AI25">
        <v>5</v>
      </c>
      <c r="AL25">
        <v>5.5</v>
      </c>
      <c r="AU25">
        <v>5</v>
      </c>
      <c r="BA25">
        <v>5</v>
      </c>
      <c r="BG25">
        <f t="shared" si="0"/>
        <v>19</v>
      </c>
      <c r="BH25" s="18">
        <f t="shared" si="1"/>
        <v>5.8421052631578947</v>
      </c>
      <c r="BI25">
        <f t="shared" si="2"/>
        <v>0.95819030206465661</v>
      </c>
      <c r="BJ25">
        <v>0</v>
      </c>
      <c r="BL25">
        <f t="shared" si="3"/>
        <v>5</v>
      </c>
    </row>
    <row r="26" spans="1:64" x14ac:dyDescent="0.3">
      <c r="A26" t="s">
        <v>46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>
        <v>6</v>
      </c>
      <c r="I26">
        <v>5.5</v>
      </c>
      <c r="J26">
        <v>5.5</v>
      </c>
      <c r="K26">
        <v>4</v>
      </c>
      <c r="L26" t="s">
        <v>26</v>
      </c>
      <c r="M26">
        <v>4</v>
      </c>
      <c r="N26">
        <v>4.5</v>
      </c>
      <c r="O26">
        <v>7.5</v>
      </c>
      <c r="P26">
        <v>7</v>
      </c>
      <c r="Q26">
        <v>4.5</v>
      </c>
      <c r="R26" t="s">
        <v>26</v>
      </c>
      <c r="S26" t="s">
        <v>26</v>
      </c>
      <c r="T26" t="s">
        <v>26</v>
      </c>
      <c r="U26">
        <v>5.5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H26">
        <v>5</v>
      </c>
      <c r="AI26">
        <v>5.5</v>
      </c>
      <c r="AJ26">
        <v>3.5</v>
      </c>
      <c r="BG26">
        <f t="shared" si="0"/>
        <v>13</v>
      </c>
      <c r="BH26" s="18">
        <f t="shared" si="1"/>
        <v>5.2307692307692308</v>
      </c>
      <c r="BI26">
        <f t="shared" si="2"/>
        <v>1.1657505560686472</v>
      </c>
      <c r="BJ26">
        <v>0</v>
      </c>
      <c r="BL26">
        <f t="shared" si="3"/>
        <v>4.5</v>
      </c>
    </row>
    <row r="27" spans="1:64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G27">
        <f t="shared" si="0"/>
        <v>13</v>
      </c>
      <c r="BH27" s="18">
        <f t="shared" si="1"/>
        <v>4.4615384615384617</v>
      </c>
      <c r="BI27">
        <f t="shared" si="2"/>
        <v>1.875961292039569</v>
      </c>
      <c r="BJ27">
        <v>0</v>
      </c>
      <c r="BL27" t="e">
        <f t="shared" si="3"/>
        <v>#DIV/0!</v>
      </c>
    </row>
    <row r="28" spans="1:64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G28">
        <f t="shared" si="0"/>
        <v>13</v>
      </c>
      <c r="BH28" s="18">
        <f t="shared" si="1"/>
        <v>6.9230769230769234</v>
      </c>
      <c r="BI28">
        <f t="shared" si="2"/>
        <v>1.1336914969498575</v>
      </c>
      <c r="BJ28">
        <v>0</v>
      </c>
      <c r="BL28" t="e">
        <f t="shared" si="3"/>
        <v>#DIV/0!</v>
      </c>
    </row>
    <row r="29" spans="1:64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G29">
        <f t="shared" si="0"/>
        <v>13</v>
      </c>
      <c r="BH29" s="18">
        <f t="shared" si="1"/>
        <v>4.5</v>
      </c>
      <c r="BI29">
        <f t="shared" si="2"/>
        <v>1.0801234497346435</v>
      </c>
      <c r="BJ29">
        <v>0</v>
      </c>
      <c r="BL29">
        <f t="shared" si="3"/>
        <v>4.75</v>
      </c>
    </row>
    <row r="30" spans="1:64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U30">
        <v>5.5</v>
      </c>
      <c r="AW30">
        <v>4.5</v>
      </c>
      <c r="BB30">
        <v>5.5</v>
      </c>
      <c r="BG30">
        <f t="shared" si="0"/>
        <v>11</v>
      </c>
      <c r="BH30" s="18">
        <f t="shared" si="1"/>
        <v>6.2727272727272725</v>
      </c>
      <c r="BI30">
        <f t="shared" si="2"/>
        <v>0.98396230526469797</v>
      </c>
      <c r="BJ30">
        <v>0</v>
      </c>
      <c r="BL30" t="e">
        <f t="shared" si="3"/>
        <v>#DIV/0!</v>
      </c>
    </row>
    <row r="31" spans="1:64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S31">
        <v>5</v>
      </c>
      <c r="AT31">
        <v>5</v>
      </c>
      <c r="AX31">
        <v>6</v>
      </c>
      <c r="AY31">
        <v>4.5</v>
      </c>
      <c r="BB31">
        <v>5</v>
      </c>
      <c r="BD31">
        <v>5.5</v>
      </c>
      <c r="BG31">
        <f t="shared" si="0"/>
        <v>12</v>
      </c>
      <c r="BH31" s="18">
        <f t="shared" si="1"/>
        <v>6.041666666666667</v>
      </c>
      <c r="BI31">
        <f t="shared" si="2"/>
        <v>1.0326121628122924</v>
      </c>
      <c r="BJ31">
        <v>0</v>
      </c>
      <c r="BL31" t="e">
        <f t="shared" si="3"/>
        <v>#DIV/0!</v>
      </c>
    </row>
    <row r="32" spans="1:64" x14ac:dyDescent="0.3">
      <c r="A32" t="s">
        <v>45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>
        <v>7.5</v>
      </c>
      <c r="H32">
        <v>7.5</v>
      </c>
      <c r="I32" t="s">
        <v>26</v>
      </c>
      <c r="J32">
        <v>8.5</v>
      </c>
      <c r="K32">
        <v>8.5</v>
      </c>
      <c r="L32">
        <v>7.5</v>
      </c>
      <c r="M32">
        <v>7.5</v>
      </c>
      <c r="N32">
        <v>7.5</v>
      </c>
      <c r="O32">
        <v>9</v>
      </c>
      <c r="P32">
        <v>8.5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BG32">
        <f t="shared" si="0"/>
        <v>9</v>
      </c>
      <c r="BH32" s="18">
        <f t="shared" si="1"/>
        <v>8</v>
      </c>
      <c r="BI32">
        <f t="shared" si="2"/>
        <v>0.61237243569579447</v>
      </c>
      <c r="BJ32">
        <v>0</v>
      </c>
      <c r="BL32" t="e">
        <f t="shared" si="3"/>
        <v>#DIV/0!</v>
      </c>
    </row>
    <row r="33" spans="1:64" x14ac:dyDescent="0.3">
      <c r="A33" t="s">
        <v>17</v>
      </c>
      <c r="B33" t="s">
        <v>26</v>
      </c>
      <c r="C33">
        <v>5.5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4.5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>
        <v>5.5</v>
      </c>
      <c r="Z33">
        <v>5.5</v>
      </c>
      <c r="AA33" t="s">
        <v>26</v>
      </c>
      <c r="AB33">
        <v>5.5</v>
      </c>
      <c r="AC33">
        <v>5.5</v>
      </c>
      <c r="AD33">
        <v>4</v>
      </c>
      <c r="AH33">
        <v>4</v>
      </c>
      <c r="BG33">
        <f t="shared" si="0"/>
        <v>8</v>
      </c>
      <c r="BH33" s="18">
        <f t="shared" si="1"/>
        <v>5</v>
      </c>
      <c r="BI33">
        <f t="shared" si="2"/>
        <v>0.70710678118654757</v>
      </c>
      <c r="BJ33">
        <v>0</v>
      </c>
      <c r="BL33" t="e">
        <f t="shared" si="3"/>
        <v>#DIV/0!</v>
      </c>
    </row>
    <row r="34" spans="1:64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G34">
        <f t="shared" ref="BG34:BG65" si="4">COUNT(B34:BF34)</f>
        <v>7</v>
      </c>
      <c r="BH34" s="18">
        <f t="shared" ref="BH34:BH69" si="5">AVERAGE(B34:BF34)</f>
        <v>5.0714285714285712</v>
      </c>
      <c r="BI34">
        <f t="shared" ref="BI34:BI69" si="6">IF(BG34&gt;1,_xlfn.STDEV.S(B34:BF34),"")</f>
        <v>0.34503277967117707</v>
      </c>
      <c r="BJ34">
        <v>0</v>
      </c>
      <c r="BL34">
        <f t="shared" si="3"/>
        <v>5</v>
      </c>
    </row>
    <row r="35" spans="1:64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G35">
        <f t="shared" si="4"/>
        <v>5</v>
      </c>
      <c r="BH35" s="18">
        <f t="shared" si="5"/>
        <v>4.5</v>
      </c>
      <c r="BI35">
        <f t="shared" si="6"/>
        <v>0.70710678118654757</v>
      </c>
      <c r="BJ35">
        <v>0</v>
      </c>
      <c r="BL35">
        <f t="shared" si="3"/>
        <v>3.5</v>
      </c>
    </row>
    <row r="36" spans="1:64" x14ac:dyDescent="0.3">
      <c r="A36" t="s">
        <v>24</v>
      </c>
      <c r="B36" t="s">
        <v>26</v>
      </c>
      <c r="C36" t="s">
        <v>26</v>
      </c>
      <c r="D36" t="s">
        <v>26</v>
      </c>
      <c r="E36">
        <v>7.5</v>
      </c>
      <c r="F36" t="s">
        <v>26</v>
      </c>
      <c r="G36" t="s">
        <v>26</v>
      </c>
      <c r="H36" t="s">
        <v>26</v>
      </c>
      <c r="I36" t="s">
        <v>26</v>
      </c>
      <c r="J36">
        <v>8.5</v>
      </c>
      <c r="K36" t="s">
        <v>26</v>
      </c>
      <c r="L36">
        <v>7.5</v>
      </c>
      <c r="M36" t="s">
        <v>26</v>
      </c>
      <c r="N36">
        <v>7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BG36">
        <f t="shared" si="4"/>
        <v>4</v>
      </c>
      <c r="BH36" s="18">
        <f t="shared" si="5"/>
        <v>7.625</v>
      </c>
      <c r="BI36">
        <f t="shared" si="6"/>
        <v>0.62915286960589578</v>
      </c>
      <c r="BJ36">
        <v>0</v>
      </c>
      <c r="BL36" t="e">
        <f t="shared" si="3"/>
        <v>#DIV/0!</v>
      </c>
    </row>
    <row r="37" spans="1:64" x14ac:dyDescent="0.3">
      <c r="A37" t="s">
        <v>61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>
        <v>7</v>
      </c>
      <c r="S37">
        <v>5.5</v>
      </c>
      <c r="T37">
        <v>5.5</v>
      </c>
      <c r="U37" t="s">
        <v>26</v>
      </c>
      <c r="V37" t="s">
        <v>26</v>
      </c>
      <c r="W37">
        <v>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G37">
        <f t="shared" si="4"/>
        <v>4</v>
      </c>
      <c r="BH37" s="18">
        <f t="shared" si="5"/>
        <v>6</v>
      </c>
      <c r="BI37">
        <f t="shared" si="6"/>
        <v>0.70710678118654757</v>
      </c>
      <c r="BJ37">
        <v>0</v>
      </c>
      <c r="BL37" t="e">
        <f t="shared" si="3"/>
        <v>#DIV/0!</v>
      </c>
    </row>
    <row r="38" spans="1:64" x14ac:dyDescent="0.3">
      <c r="A38" t="s">
        <v>54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>
        <v>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>
        <v>7</v>
      </c>
      <c r="W38">
        <v>7.5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O38">
        <v>5.5</v>
      </c>
      <c r="BG38">
        <f t="shared" si="4"/>
        <v>4</v>
      </c>
      <c r="BH38" s="18">
        <f t="shared" si="5"/>
        <v>6.5</v>
      </c>
      <c r="BI38">
        <f t="shared" si="6"/>
        <v>0.9128709291752769</v>
      </c>
      <c r="BJ38">
        <v>0</v>
      </c>
      <c r="BL38" t="e">
        <f t="shared" si="3"/>
        <v>#DIV/0!</v>
      </c>
    </row>
    <row r="39" spans="1:64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U39">
        <v>4</v>
      </c>
      <c r="BG39">
        <f t="shared" si="4"/>
        <v>4</v>
      </c>
      <c r="BH39" s="18">
        <f t="shared" si="5"/>
        <v>2.375</v>
      </c>
      <c r="BI39">
        <f t="shared" si="6"/>
        <v>1.3768926368215255</v>
      </c>
      <c r="BJ39">
        <v>0</v>
      </c>
      <c r="BL39" t="e">
        <f t="shared" si="3"/>
        <v>#DIV/0!</v>
      </c>
    </row>
    <row r="40" spans="1:64" x14ac:dyDescent="0.3">
      <c r="A40" t="s">
        <v>344</v>
      </c>
      <c r="AJ40">
        <v>4.5</v>
      </c>
      <c r="AQ40">
        <v>3.5</v>
      </c>
      <c r="AR40">
        <v>3.5</v>
      </c>
      <c r="AY40">
        <v>5.5</v>
      </c>
      <c r="BG40">
        <f t="shared" si="4"/>
        <v>4</v>
      </c>
      <c r="BH40" s="18">
        <f t="shared" si="5"/>
        <v>4.25</v>
      </c>
      <c r="BI40">
        <f t="shared" si="6"/>
        <v>0.9574271077563381</v>
      </c>
      <c r="BJ40">
        <v>0</v>
      </c>
      <c r="BL40">
        <f t="shared" ref="BL40:BL57" si="7">AVERAGE(AI40:AK40)</f>
        <v>4.5</v>
      </c>
    </row>
    <row r="41" spans="1:64" x14ac:dyDescent="0.3">
      <c r="A41" t="s">
        <v>18</v>
      </c>
      <c r="B41" t="s">
        <v>26</v>
      </c>
      <c r="C41">
        <v>4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>
        <v>6</v>
      </c>
      <c r="R41">
        <v>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BG41">
        <f t="shared" si="4"/>
        <v>3</v>
      </c>
      <c r="BH41" s="18">
        <f t="shared" si="5"/>
        <v>5.333333333333333</v>
      </c>
      <c r="BI41">
        <f t="shared" si="6"/>
        <v>1.1547005383792526</v>
      </c>
      <c r="BJ41">
        <v>0</v>
      </c>
      <c r="BL41" t="e">
        <f t="shared" si="7"/>
        <v>#DIV/0!</v>
      </c>
    </row>
    <row r="42" spans="1:64" x14ac:dyDescent="0.3">
      <c r="A42" t="s">
        <v>60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4.5</v>
      </c>
      <c r="S42" t="s">
        <v>26</v>
      </c>
      <c r="T42">
        <v>4</v>
      </c>
      <c r="U42">
        <v>4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G42">
        <f t="shared" si="4"/>
        <v>3</v>
      </c>
      <c r="BH42" s="18">
        <f t="shared" si="5"/>
        <v>4.166666666666667</v>
      </c>
      <c r="BI42">
        <f t="shared" si="6"/>
        <v>0.28867513459481287</v>
      </c>
      <c r="BJ42">
        <v>0</v>
      </c>
      <c r="BL42" t="e">
        <f t="shared" si="7"/>
        <v>#DIV/0!</v>
      </c>
    </row>
    <row r="43" spans="1:64" x14ac:dyDescent="0.3">
      <c r="A43" t="s">
        <v>85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>
        <v>7</v>
      </c>
      <c r="AE43">
        <v>7</v>
      </c>
      <c r="AF43">
        <v>9</v>
      </c>
      <c r="BG43">
        <f t="shared" si="4"/>
        <v>3</v>
      </c>
      <c r="BH43" s="18">
        <f t="shared" si="5"/>
        <v>7.666666666666667</v>
      </c>
      <c r="BI43">
        <f t="shared" si="6"/>
        <v>1.1547005383792495</v>
      </c>
      <c r="BJ43">
        <v>0</v>
      </c>
      <c r="BL43" t="e">
        <f t="shared" si="7"/>
        <v>#DIV/0!</v>
      </c>
    </row>
    <row r="44" spans="1:64" x14ac:dyDescent="0.3">
      <c r="A44" t="s">
        <v>49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>
        <v>5.5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5.5</v>
      </c>
      <c r="AA44" t="s">
        <v>26</v>
      </c>
      <c r="AB44" t="s">
        <v>26</v>
      </c>
      <c r="AC44" t="s">
        <v>26</v>
      </c>
      <c r="AD44" t="s">
        <v>26</v>
      </c>
      <c r="AG44">
        <v>2.5</v>
      </c>
      <c r="BG44">
        <f t="shared" si="4"/>
        <v>3</v>
      </c>
      <c r="BH44" s="18">
        <f t="shared" si="5"/>
        <v>4.5</v>
      </c>
      <c r="BI44">
        <f t="shared" si="6"/>
        <v>1.7320508075688772</v>
      </c>
      <c r="BJ44">
        <v>0</v>
      </c>
      <c r="BL44" t="e">
        <f t="shared" si="7"/>
        <v>#DIV/0!</v>
      </c>
    </row>
    <row r="45" spans="1:64" x14ac:dyDescent="0.3">
      <c r="A45" t="s">
        <v>81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7</v>
      </c>
      <c r="AA45" t="s">
        <v>26</v>
      </c>
      <c r="AB45" t="s">
        <v>26</v>
      </c>
      <c r="AC45" t="s">
        <v>26</v>
      </c>
      <c r="AD45">
        <v>7.5</v>
      </c>
      <c r="AS45">
        <v>5</v>
      </c>
      <c r="BG45">
        <f t="shared" si="4"/>
        <v>3</v>
      </c>
      <c r="BH45" s="18">
        <f t="shared" si="5"/>
        <v>6.5</v>
      </c>
      <c r="BI45">
        <f t="shared" si="6"/>
        <v>1.3228756555322954</v>
      </c>
      <c r="BJ45">
        <v>0</v>
      </c>
      <c r="BL45" t="e">
        <f t="shared" si="7"/>
        <v>#DIV/0!</v>
      </c>
    </row>
    <row r="46" spans="1:64" x14ac:dyDescent="0.3">
      <c r="A46" t="s">
        <v>343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>
        <v>2.5</v>
      </c>
      <c r="K46" t="s">
        <v>26</v>
      </c>
      <c r="L46" t="s">
        <v>26</v>
      </c>
      <c r="M46">
        <v>4.5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N46">
        <v>2.5</v>
      </c>
      <c r="BG46">
        <f t="shared" si="4"/>
        <v>3</v>
      </c>
      <c r="BH46" s="18">
        <f t="shared" si="5"/>
        <v>3.1666666666666665</v>
      </c>
      <c r="BI46">
        <f t="shared" si="6"/>
        <v>1.1547005383792517</v>
      </c>
      <c r="BJ46">
        <v>0</v>
      </c>
      <c r="BL46" t="e">
        <f t="shared" si="7"/>
        <v>#DIV/0!</v>
      </c>
    </row>
    <row r="47" spans="1:64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G47">
        <f t="shared" si="4"/>
        <v>2</v>
      </c>
      <c r="BH47" s="18">
        <f t="shared" si="5"/>
        <v>2</v>
      </c>
      <c r="BI47">
        <f t="shared" si="6"/>
        <v>0.70710678118654757</v>
      </c>
      <c r="BJ47">
        <v>0</v>
      </c>
      <c r="BL47" t="e">
        <f t="shared" si="7"/>
        <v>#DIV/0!</v>
      </c>
    </row>
    <row r="48" spans="1:64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G48">
        <f t="shared" si="4"/>
        <v>2</v>
      </c>
      <c r="BH48" s="18">
        <f t="shared" si="5"/>
        <v>5.25</v>
      </c>
      <c r="BI48">
        <f t="shared" si="6"/>
        <v>0.35355339059327379</v>
      </c>
      <c r="BJ48">
        <v>0</v>
      </c>
      <c r="BL48" t="e">
        <f t="shared" si="7"/>
        <v>#DIV/0!</v>
      </c>
    </row>
    <row r="49" spans="1:64" x14ac:dyDescent="0.3">
      <c r="A49" t="s">
        <v>339</v>
      </c>
      <c r="AJ49">
        <v>7</v>
      </c>
      <c r="AW49">
        <v>4.5</v>
      </c>
      <c r="BG49">
        <f t="shared" si="4"/>
        <v>2</v>
      </c>
      <c r="BH49" s="18">
        <f t="shared" si="5"/>
        <v>5.75</v>
      </c>
      <c r="BI49">
        <f t="shared" si="6"/>
        <v>1.7677669529663689</v>
      </c>
      <c r="BJ49">
        <v>0</v>
      </c>
      <c r="BL49">
        <f t="shared" si="7"/>
        <v>7</v>
      </c>
    </row>
    <row r="50" spans="1:64" x14ac:dyDescent="0.3">
      <c r="A50" t="s">
        <v>342</v>
      </c>
      <c r="AM50">
        <v>6</v>
      </c>
      <c r="BA50">
        <v>4</v>
      </c>
      <c r="BG50">
        <f t="shared" si="4"/>
        <v>2</v>
      </c>
      <c r="BH50" s="18">
        <f t="shared" si="5"/>
        <v>5</v>
      </c>
      <c r="BI50">
        <f t="shared" si="6"/>
        <v>1.4142135623730951</v>
      </c>
      <c r="BJ50">
        <v>0</v>
      </c>
      <c r="BL50" t="e">
        <f t="shared" si="7"/>
        <v>#DIV/0!</v>
      </c>
    </row>
    <row r="51" spans="1:64" x14ac:dyDescent="0.3">
      <c r="A51" t="s">
        <v>86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>
        <v>9</v>
      </c>
      <c r="BG51">
        <f t="shared" si="4"/>
        <v>1</v>
      </c>
      <c r="BH51" s="18">
        <f t="shared" si="5"/>
        <v>9</v>
      </c>
      <c r="BI51" t="str">
        <f t="shared" si="6"/>
        <v/>
      </c>
      <c r="BJ51">
        <v>0</v>
      </c>
      <c r="BL51" t="e">
        <f t="shared" si="7"/>
        <v>#DIV/0!</v>
      </c>
    </row>
    <row r="52" spans="1:64" x14ac:dyDescent="0.3">
      <c r="A52" t="s">
        <v>77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7</v>
      </c>
      <c r="AA52" t="s">
        <v>26</v>
      </c>
      <c r="AB52" t="s">
        <v>26</v>
      </c>
      <c r="AC52" t="s">
        <v>26</v>
      </c>
      <c r="AD52" t="s">
        <v>26</v>
      </c>
      <c r="BG52">
        <f t="shared" si="4"/>
        <v>1</v>
      </c>
      <c r="BH52" s="18">
        <f t="shared" si="5"/>
        <v>7</v>
      </c>
      <c r="BI52" t="str">
        <f t="shared" si="6"/>
        <v/>
      </c>
      <c r="BJ52">
        <v>0</v>
      </c>
      <c r="BL52" t="e">
        <f t="shared" si="7"/>
        <v>#DIV/0!</v>
      </c>
    </row>
    <row r="53" spans="1:64" x14ac:dyDescent="0.3">
      <c r="A53" t="s">
        <v>354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7</v>
      </c>
      <c r="AA53" t="s">
        <v>26</v>
      </c>
      <c r="AB53" t="s">
        <v>26</v>
      </c>
      <c r="AC53" t="s">
        <v>26</v>
      </c>
      <c r="AD53" t="s">
        <v>26</v>
      </c>
      <c r="BG53">
        <f t="shared" si="4"/>
        <v>1</v>
      </c>
      <c r="BH53" s="18">
        <f t="shared" si="5"/>
        <v>7</v>
      </c>
      <c r="BI53" t="str">
        <f t="shared" si="6"/>
        <v/>
      </c>
      <c r="BJ53">
        <v>0</v>
      </c>
      <c r="BL53" t="e">
        <f t="shared" si="7"/>
        <v>#DIV/0!</v>
      </c>
    </row>
    <row r="54" spans="1:64" x14ac:dyDescent="0.3">
      <c r="A54" t="s">
        <v>80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>
        <v>7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BG54">
        <f t="shared" si="4"/>
        <v>1</v>
      </c>
      <c r="BH54" s="18">
        <f t="shared" si="5"/>
        <v>7</v>
      </c>
      <c r="BI54" t="str">
        <f t="shared" si="6"/>
        <v/>
      </c>
      <c r="BJ54">
        <v>0</v>
      </c>
      <c r="BL54" t="e">
        <f t="shared" si="7"/>
        <v>#DIV/0!</v>
      </c>
    </row>
    <row r="55" spans="1:64" x14ac:dyDescent="0.3">
      <c r="A55" t="s">
        <v>52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>
        <v>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BG55">
        <f t="shared" si="4"/>
        <v>1</v>
      </c>
      <c r="BH55" s="18">
        <f t="shared" si="5"/>
        <v>6</v>
      </c>
      <c r="BI55" t="str">
        <f t="shared" si="6"/>
        <v/>
      </c>
      <c r="BJ55">
        <v>0</v>
      </c>
      <c r="BL55" t="e">
        <f t="shared" si="7"/>
        <v>#DIV/0!</v>
      </c>
    </row>
    <row r="56" spans="1:64" x14ac:dyDescent="0.3">
      <c r="A56" t="s">
        <v>47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>
        <v>4.5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G56">
        <f t="shared" si="4"/>
        <v>1</v>
      </c>
      <c r="BH56" s="18">
        <f t="shared" si="5"/>
        <v>4.5</v>
      </c>
      <c r="BI56" t="str">
        <f t="shared" si="6"/>
        <v/>
      </c>
      <c r="BJ56">
        <v>0</v>
      </c>
      <c r="BL56" t="e">
        <f t="shared" si="7"/>
        <v>#DIV/0!</v>
      </c>
    </row>
    <row r="57" spans="1:64" x14ac:dyDescent="0.3">
      <c r="A57" t="s">
        <v>78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4.5</v>
      </c>
      <c r="AA57" t="s">
        <v>26</v>
      </c>
      <c r="AB57" t="s">
        <v>26</v>
      </c>
      <c r="AC57" t="s">
        <v>26</v>
      </c>
      <c r="AD57" t="s">
        <v>26</v>
      </c>
      <c r="BG57">
        <f t="shared" si="4"/>
        <v>1</v>
      </c>
      <c r="BH57" s="18">
        <f t="shared" si="5"/>
        <v>4.5</v>
      </c>
      <c r="BI57" t="str">
        <f t="shared" si="6"/>
        <v/>
      </c>
      <c r="BJ57">
        <v>0</v>
      </c>
      <c r="BL57" t="e">
        <f t="shared" si="7"/>
        <v>#DIV/0!</v>
      </c>
    </row>
    <row r="58" spans="1:64" x14ac:dyDescent="0.3">
      <c r="A58" t="s">
        <v>83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>
        <v>4</v>
      </c>
      <c r="AC58" t="s">
        <v>26</v>
      </c>
      <c r="AD58" t="s">
        <v>26</v>
      </c>
      <c r="BG58">
        <f t="shared" si="4"/>
        <v>1</v>
      </c>
      <c r="BH58" s="18">
        <f t="shared" si="5"/>
        <v>4</v>
      </c>
      <c r="BI58" t="str">
        <f t="shared" si="6"/>
        <v/>
      </c>
      <c r="BJ58">
        <v>0</v>
      </c>
    </row>
    <row r="59" spans="1:64" x14ac:dyDescent="0.3">
      <c r="A59" t="s">
        <v>345</v>
      </c>
      <c r="AN59">
        <v>3</v>
      </c>
      <c r="BG59">
        <f t="shared" si="4"/>
        <v>1</v>
      </c>
      <c r="BH59" s="18">
        <f t="shared" si="5"/>
        <v>3</v>
      </c>
      <c r="BI59" t="str">
        <f t="shared" si="6"/>
        <v/>
      </c>
      <c r="BJ59">
        <v>0</v>
      </c>
    </row>
    <row r="60" spans="1:64" x14ac:dyDescent="0.3">
      <c r="A60" t="s">
        <v>348</v>
      </c>
      <c r="AP60">
        <v>5.5</v>
      </c>
      <c r="BG60">
        <f t="shared" si="4"/>
        <v>1</v>
      </c>
      <c r="BH60" s="18">
        <f t="shared" si="5"/>
        <v>5.5</v>
      </c>
      <c r="BI60" t="str">
        <f t="shared" si="6"/>
        <v/>
      </c>
      <c r="BJ60">
        <v>0</v>
      </c>
    </row>
    <row r="61" spans="1:64" x14ac:dyDescent="0.3">
      <c r="A61" t="s">
        <v>351</v>
      </c>
      <c r="AR61">
        <v>4</v>
      </c>
      <c r="BG61">
        <f t="shared" si="4"/>
        <v>1</v>
      </c>
      <c r="BH61" s="18">
        <f t="shared" si="5"/>
        <v>4</v>
      </c>
      <c r="BI61" t="str">
        <f t="shared" si="6"/>
        <v/>
      </c>
      <c r="BJ61">
        <v>0</v>
      </c>
    </row>
    <row r="62" spans="1:64" x14ac:dyDescent="0.3">
      <c r="A62" t="s">
        <v>352</v>
      </c>
      <c r="AS62">
        <v>5.5</v>
      </c>
      <c r="BG62">
        <f t="shared" si="4"/>
        <v>1</v>
      </c>
      <c r="BH62" s="18">
        <f t="shared" si="5"/>
        <v>5.5</v>
      </c>
      <c r="BI62" t="str">
        <f t="shared" si="6"/>
        <v/>
      </c>
      <c r="BJ62">
        <v>0</v>
      </c>
    </row>
    <row r="63" spans="1:64" x14ac:dyDescent="0.3">
      <c r="A63" t="s">
        <v>353</v>
      </c>
      <c r="AS63">
        <v>4.5</v>
      </c>
      <c r="BG63">
        <f t="shared" si="4"/>
        <v>1</v>
      </c>
      <c r="BH63" s="18">
        <f t="shared" si="5"/>
        <v>4.5</v>
      </c>
      <c r="BI63" t="str">
        <f t="shared" si="6"/>
        <v/>
      </c>
      <c r="BJ63">
        <v>0</v>
      </c>
    </row>
    <row r="64" spans="1:64" x14ac:dyDescent="0.3">
      <c r="A64" t="s">
        <v>355</v>
      </c>
      <c r="AU64">
        <v>5</v>
      </c>
      <c r="BG64">
        <f t="shared" si="4"/>
        <v>1</v>
      </c>
      <c r="BH64" s="18">
        <f t="shared" si="5"/>
        <v>5</v>
      </c>
      <c r="BI64" t="str">
        <f t="shared" si="6"/>
        <v/>
      </c>
      <c r="BJ64">
        <v>0</v>
      </c>
    </row>
    <row r="65" spans="1:62" x14ac:dyDescent="0.3">
      <c r="A65" t="s">
        <v>363</v>
      </c>
      <c r="AW65">
        <v>4.5</v>
      </c>
      <c r="BG65">
        <f t="shared" si="4"/>
        <v>1</v>
      </c>
      <c r="BH65" s="18">
        <f t="shared" si="5"/>
        <v>4.5</v>
      </c>
      <c r="BI65" t="str">
        <f t="shared" si="6"/>
        <v/>
      </c>
      <c r="BJ65">
        <v>0</v>
      </c>
    </row>
    <row r="66" spans="1:62" x14ac:dyDescent="0.3">
      <c r="A66" t="s">
        <v>362</v>
      </c>
      <c r="AW66">
        <v>5</v>
      </c>
      <c r="BG66">
        <f t="shared" ref="BG66:BG69" si="8">COUNT(B66:BF66)</f>
        <v>1</v>
      </c>
      <c r="BH66" s="18">
        <f t="shared" si="5"/>
        <v>5</v>
      </c>
      <c r="BI66" t="str">
        <f t="shared" si="6"/>
        <v/>
      </c>
      <c r="BJ66">
        <v>0</v>
      </c>
    </row>
    <row r="67" spans="1:62" x14ac:dyDescent="0.3">
      <c r="A67" t="s">
        <v>365</v>
      </c>
      <c r="BA67">
        <v>5.5</v>
      </c>
      <c r="BG67">
        <f t="shared" si="8"/>
        <v>1</v>
      </c>
      <c r="BH67" s="18">
        <f t="shared" si="5"/>
        <v>5.5</v>
      </c>
      <c r="BI67" t="str">
        <f t="shared" si="6"/>
        <v/>
      </c>
      <c r="BJ67">
        <v>0</v>
      </c>
    </row>
    <row r="68" spans="1:62" x14ac:dyDescent="0.3">
      <c r="A68" t="s">
        <v>366</v>
      </c>
      <c r="AZ68">
        <v>2.5</v>
      </c>
      <c r="BG68">
        <f t="shared" si="8"/>
        <v>1</v>
      </c>
      <c r="BH68" s="18">
        <f t="shared" si="5"/>
        <v>2.5</v>
      </c>
      <c r="BI68" t="str">
        <f t="shared" si="6"/>
        <v/>
      </c>
      <c r="BJ68">
        <v>0</v>
      </c>
    </row>
    <row r="69" spans="1:62" x14ac:dyDescent="0.3">
      <c r="A69" t="s">
        <v>367</v>
      </c>
      <c r="BB69">
        <v>3</v>
      </c>
      <c r="BG69">
        <f t="shared" si="8"/>
        <v>1</v>
      </c>
      <c r="BH69" s="18">
        <f t="shared" si="5"/>
        <v>3</v>
      </c>
      <c r="BI69" t="str">
        <f t="shared" si="6"/>
        <v/>
      </c>
      <c r="BJ69">
        <v>0</v>
      </c>
    </row>
  </sheetData>
  <autoFilter ref="A1:BJ69" xr:uid="{7217F6E2-94B9-43BA-8347-6F8651201F03}">
    <sortState ref="A2:BJ69">
      <sortCondition descending="1" ref="BJ1:BJ66"/>
    </sortState>
  </autoFilter>
  <conditionalFormatting sqref="BG2:BG6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6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2:BG6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2:BL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G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E67 AA2:BE3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E67 AA2:BE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E67 AA2:BE4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R74"/>
  <sheetViews>
    <sheetView workbookViewId="0">
      <pane xSplit="1" topLeftCell="C1" activePane="topRight" state="frozen"/>
      <selection activeCell="A31" sqref="A31"/>
      <selection pane="topRight" activeCell="N32" sqref="N32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8" max="18" width="9.5546875" bestFit="1" customWidth="1"/>
  </cols>
  <sheetData>
    <row r="1" spans="1:18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  <c r="N1" s="22" t="s">
        <v>69</v>
      </c>
      <c r="R1" t="s">
        <v>350</v>
      </c>
    </row>
    <row r="2" spans="1:18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R2" s="1">
        <v>45695</v>
      </c>
    </row>
    <row r="3" spans="1:18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</row>
    <row r="4" spans="1:18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21">
        <v>27</v>
      </c>
    </row>
    <row r="5" spans="1:18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</row>
    <row r="6" spans="1:18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P6">
        <f>13*27</f>
        <v>351</v>
      </c>
    </row>
    <row r="7" spans="1:18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P7">
        <f>1950-P6</f>
        <v>1599</v>
      </c>
    </row>
    <row r="8" spans="1:18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P8">
        <f>P7/18</f>
        <v>88.833333333333329</v>
      </c>
    </row>
    <row r="9" spans="1:18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8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</row>
    <row r="11" spans="1:18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</row>
    <row r="12" spans="1:18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</row>
    <row r="13" spans="1:18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</row>
    <row r="14" spans="1:18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21">
        <v>88.84</v>
      </c>
    </row>
    <row r="15" spans="1:18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</row>
    <row r="16" spans="1:18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</row>
    <row r="17" spans="1:14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</row>
    <row r="18" spans="1:14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</row>
    <row r="19" spans="1:14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</row>
    <row r="20" spans="1:14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</row>
    <row r="21" spans="1:14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4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4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4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</row>
    <row r="25" spans="1:14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4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</row>
    <row r="27" spans="1:14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4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  <c r="N28" s="21">
        <v>27</v>
      </c>
    </row>
    <row r="29" spans="1:14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4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4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4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21">
        <v>27</v>
      </c>
    </row>
    <row r="33" spans="1:14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4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4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4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4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</row>
    <row r="38" spans="1:14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4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4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4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4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</row>
    <row r="43" spans="1:14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4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</row>
    <row r="45" spans="1:14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4" x14ac:dyDescent="0.3">
      <c r="A46" s="31" t="s">
        <v>354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4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4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4" x14ac:dyDescent="0.3">
      <c r="A49" t="s">
        <v>80</v>
      </c>
      <c r="G49" s="19">
        <v>25</v>
      </c>
      <c r="H49" s="19"/>
      <c r="I49" s="19"/>
    </row>
    <row r="50" spans="1:14" x14ac:dyDescent="0.3">
      <c r="A50" t="s">
        <v>83</v>
      </c>
      <c r="G50" s="19"/>
      <c r="H50" s="19">
        <v>25</v>
      </c>
      <c r="I50" s="19"/>
    </row>
    <row r="51" spans="1:14" x14ac:dyDescent="0.3">
      <c r="A51" t="s">
        <v>86</v>
      </c>
      <c r="G51" s="19"/>
      <c r="H51" s="19">
        <v>25</v>
      </c>
      <c r="I51" s="19"/>
    </row>
    <row r="52" spans="1:14" x14ac:dyDescent="0.3">
      <c r="A52" t="s">
        <v>85</v>
      </c>
      <c r="G52" s="19"/>
      <c r="H52" s="19">
        <v>25</v>
      </c>
      <c r="I52" s="19">
        <v>50</v>
      </c>
    </row>
    <row r="53" spans="1:14" x14ac:dyDescent="0.3">
      <c r="A53" t="s">
        <v>81</v>
      </c>
      <c r="G53" s="19"/>
      <c r="H53" s="19">
        <v>25</v>
      </c>
      <c r="I53" s="19"/>
    </row>
    <row r="54" spans="1:14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</row>
    <row r="55" spans="1:14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4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4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4" x14ac:dyDescent="0.3">
      <c r="A58" t="s">
        <v>342</v>
      </c>
      <c r="G58"/>
      <c r="H58"/>
      <c r="I58"/>
      <c r="K58" s="19">
        <v>25</v>
      </c>
      <c r="L58" s="19"/>
      <c r="N58" s="21">
        <v>27</v>
      </c>
    </row>
    <row r="59" spans="1:14" x14ac:dyDescent="0.3">
      <c r="A59" t="s">
        <v>345</v>
      </c>
      <c r="G59"/>
      <c r="H59"/>
      <c r="I59"/>
      <c r="K59" s="19">
        <v>25</v>
      </c>
      <c r="L59" s="19"/>
    </row>
    <row r="60" spans="1:14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</row>
    <row r="61" spans="1:14" x14ac:dyDescent="0.3">
      <c r="A61" t="s">
        <v>348</v>
      </c>
      <c r="G61"/>
      <c r="H61"/>
      <c r="I61"/>
      <c r="K61" s="19">
        <v>25</v>
      </c>
      <c r="L61" s="19"/>
    </row>
    <row r="62" spans="1:14" x14ac:dyDescent="0.3">
      <c r="A62" t="s">
        <v>355</v>
      </c>
      <c r="G62"/>
      <c r="H62"/>
      <c r="I62"/>
      <c r="K62" s="19"/>
      <c r="L62" s="19">
        <v>25</v>
      </c>
    </row>
    <row r="63" spans="1:14" x14ac:dyDescent="0.3">
      <c r="A63" t="s">
        <v>357</v>
      </c>
      <c r="L63" s="19">
        <v>25</v>
      </c>
    </row>
    <row r="64" spans="1:14" x14ac:dyDescent="0.3">
      <c r="A64" t="s">
        <v>353</v>
      </c>
      <c r="L64" s="19">
        <v>25</v>
      </c>
    </row>
    <row r="65" spans="1:14" x14ac:dyDescent="0.3">
      <c r="A65" t="s">
        <v>351</v>
      </c>
      <c r="L65" s="19">
        <v>25</v>
      </c>
    </row>
    <row r="66" spans="1:14" x14ac:dyDescent="0.3">
      <c r="A66" t="s">
        <v>364</v>
      </c>
      <c r="L66" s="19"/>
      <c r="M66" s="19">
        <v>25</v>
      </c>
    </row>
    <row r="67" spans="1:14" x14ac:dyDescent="0.3">
      <c r="A67" t="s">
        <v>362</v>
      </c>
      <c r="L67" s="19"/>
      <c r="M67" s="19">
        <v>25</v>
      </c>
    </row>
    <row r="68" spans="1:14" x14ac:dyDescent="0.3">
      <c r="A68" t="s">
        <v>365</v>
      </c>
      <c r="L68" s="19"/>
      <c r="M68" s="19"/>
      <c r="N68" s="19">
        <v>27</v>
      </c>
    </row>
    <row r="69" spans="1:14" x14ac:dyDescent="0.3">
      <c r="A69" t="s">
        <v>366</v>
      </c>
      <c r="L69" s="19"/>
      <c r="M69" s="19"/>
      <c r="N69" s="21">
        <v>27</v>
      </c>
    </row>
    <row r="70" spans="1:14" x14ac:dyDescent="0.3">
      <c r="A70" t="s">
        <v>367</v>
      </c>
      <c r="L70" s="19"/>
      <c r="M70" s="19"/>
      <c r="N70" s="19">
        <v>27</v>
      </c>
    </row>
    <row r="72" spans="1:14" x14ac:dyDescent="0.3">
      <c r="A72" t="s">
        <v>74</v>
      </c>
      <c r="B72" s="20">
        <f>SUM(B3:B28)</f>
        <v>1716.6666666666665</v>
      </c>
      <c r="C72" s="20">
        <f>SUM(C3:C35)</f>
        <v>1729.2800000000002</v>
      </c>
      <c r="D72" s="20">
        <f>SUM(D3:D38)</f>
        <v>1754.2800000000002</v>
      </c>
      <c r="E72" s="20">
        <f>SUM(E3:E41)</f>
        <v>1697.26</v>
      </c>
      <c r="F72" s="20">
        <f>SUM(F3:F44)</f>
        <v>1772.26</v>
      </c>
      <c r="G72" s="20">
        <f>SUM(G3:G49)</f>
        <v>1722.2599999999998</v>
      </c>
      <c r="H72" s="20">
        <f>SUM(H3:H54)</f>
        <v>1715.41</v>
      </c>
      <c r="I72" s="20">
        <f>SUM(I3:I54)</f>
        <v>1722.2599999999998</v>
      </c>
      <c r="J72" s="20">
        <f>SUM(J3:J57)</f>
        <v>1714.0399999999995</v>
      </c>
      <c r="K72" s="20">
        <f>SUM(K3:K60)</f>
        <v>1716.6733333333332</v>
      </c>
      <c r="L72" s="20">
        <f>SUM(L3:L60)</f>
        <v>1620.8900000000003</v>
      </c>
      <c r="M72" s="20">
        <f>SUM(M3:M70)</f>
        <v>1723.6300000000003</v>
      </c>
      <c r="N72" s="20">
        <f>SUM(N3:N70)</f>
        <v>1861.2799999999997</v>
      </c>
    </row>
    <row r="73" spans="1:14" x14ac:dyDescent="0.3">
      <c r="A73" t="s">
        <v>75</v>
      </c>
      <c r="B73" s="20">
        <f>25*12+83.34*17</f>
        <v>1716.78</v>
      </c>
      <c r="C73" s="20">
        <f>22*25+70.84*17</f>
        <v>1754.28</v>
      </c>
      <c r="D73" s="20">
        <f>20*25+70.84*17</f>
        <v>1704.28</v>
      </c>
      <c r="E73" s="20">
        <f>15*25+77.78*17</f>
        <v>1697.26</v>
      </c>
      <c r="F73" s="20">
        <f>18*25+77.78*17</f>
        <v>1772.26</v>
      </c>
      <c r="G73" s="23">
        <f>17*77.78+25*16</f>
        <v>1722.26</v>
      </c>
      <c r="H73" s="23">
        <f>11*25+84.73*17</f>
        <v>1715.41</v>
      </c>
      <c r="I73" s="23">
        <f>17*25+77.78*17</f>
        <v>1747.26</v>
      </c>
      <c r="J73" s="23">
        <f>10*25+86.12*17</f>
        <v>1714.04</v>
      </c>
      <c r="K73" s="23">
        <f>12*25+83.33*17</f>
        <v>1716.61</v>
      </c>
      <c r="L73" s="23">
        <f>15*25+79.17*17</f>
        <v>1720.89</v>
      </c>
      <c r="M73" s="23">
        <f>17*25+76.39*17</f>
        <v>1723.63</v>
      </c>
      <c r="N73" s="23">
        <f>8*27+88.84*16</f>
        <v>1637.44</v>
      </c>
    </row>
    <row r="74" spans="1:14" x14ac:dyDescent="0.3">
      <c r="B74" s="24">
        <f t="shared" ref="B74:G74" si="1">B73/B72</f>
        <v>1.0000660194174757</v>
      </c>
      <c r="C74" s="24">
        <f t="shared" si="1"/>
        <v>1.0144568837897852</v>
      </c>
      <c r="D74" s="24">
        <f t="shared" si="1"/>
        <v>0.97149827849602099</v>
      </c>
      <c r="E74" s="24">
        <f t="shared" si="1"/>
        <v>1</v>
      </c>
      <c r="F74" s="24">
        <f t="shared" si="1"/>
        <v>1</v>
      </c>
      <c r="G74" s="24">
        <f t="shared" si="1"/>
        <v>1.0000000000000002</v>
      </c>
      <c r="H74" s="24">
        <f t="shared" ref="H74:I74" si="2">H73/H72</f>
        <v>1</v>
      </c>
      <c r="I74" s="24">
        <f t="shared" si="2"/>
        <v>1.0145158106209284</v>
      </c>
      <c r="J74" s="24">
        <f t="shared" ref="J74:K74" si="3">J73/J72</f>
        <v>1.0000000000000002</v>
      </c>
      <c r="K74" s="24">
        <f t="shared" si="3"/>
        <v>0.99996310693939061</v>
      </c>
      <c r="L74" s="24">
        <f t="shared" ref="L74:M74" si="4">L73/L72</f>
        <v>1.0616945011691106</v>
      </c>
      <c r="M74" s="24">
        <f t="shared" si="4"/>
        <v>0.99999999999999989</v>
      </c>
      <c r="N74" s="24">
        <f t="shared" ref="N74" si="5">N73/N72</f>
        <v>0.8797386744605864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4"/>
  <sheetViews>
    <sheetView topLeftCell="A132" workbookViewId="0">
      <selection activeCell="I163" sqref="I163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368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368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368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368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368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368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368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368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368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368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368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368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368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368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368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368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368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368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368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368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368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368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368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368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368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368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368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368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368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368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368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368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368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368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368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368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368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368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354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368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368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354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368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368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368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368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368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368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368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368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368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368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368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368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368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368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368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368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368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368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352</v>
      </c>
      <c r="E129" s="8" t="s">
        <v>353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354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354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352</v>
      </c>
      <c r="M131" s="8" t="s">
        <v>353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355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355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368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368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368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368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362</v>
      </c>
      <c r="M142" s="2" t="s">
        <v>363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362</v>
      </c>
      <c r="E143" s="2" t="s">
        <v>363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368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368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368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368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366</v>
      </c>
      <c r="M150" s="10" t="s">
        <v>5</v>
      </c>
      <c r="N150" s="10" t="s">
        <v>368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366</v>
      </c>
      <c r="E151" s="10" t="s">
        <v>5</v>
      </c>
      <c r="F151" s="10" t="s">
        <v>368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368</v>
      </c>
      <c r="E153" s="8" t="s">
        <v>10</v>
      </c>
      <c r="F153" s="8" t="s">
        <v>365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368</v>
      </c>
      <c r="M155" s="8" t="s">
        <v>10</v>
      </c>
      <c r="N155" s="8" t="s">
        <v>365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367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367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368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368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K69"/>
  <sheetViews>
    <sheetView zoomScaleNormal="100" workbookViewId="0">
      <pane xSplit="1" topLeftCell="L1" activePane="topRight" state="frozen"/>
      <selection pane="topRight" activeCell="AK69" sqref="AK69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</cols>
  <sheetData>
    <row r="1" spans="1:37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</row>
    <row r="2" spans="1:37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7" x14ac:dyDescent="0.3">
      <c r="A3" t="s">
        <v>24</v>
      </c>
    </row>
    <row r="4" spans="1:37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</row>
    <row r="5" spans="1:37" x14ac:dyDescent="0.3">
      <c r="A5" t="s">
        <v>366</v>
      </c>
    </row>
    <row r="6" spans="1:37" x14ac:dyDescent="0.3">
      <c r="A6" t="s">
        <v>77</v>
      </c>
      <c r="G6">
        <v>3</v>
      </c>
    </row>
    <row r="7" spans="1:37" x14ac:dyDescent="0.3">
      <c r="A7" t="s">
        <v>365</v>
      </c>
      <c r="AH7">
        <v>3</v>
      </c>
    </row>
    <row r="8" spans="1:37" x14ac:dyDescent="0.3">
      <c r="A8" t="s">
        <v>7</v>
      </c>
      <c r="K8">
        <v>1</v>
      </c>
    </row>
    <row r="9" spans="1:37" x14ac:dyDescent="0.3">
      <c r="A9" t="s">
        <v>354</v>
      </c>
      <c r="G9">
        <v>1</v>
      </c>
    </row>
    <row r="10" spans="1:37" x14ac:dyDescent="0.3">
      <c r="A10" t="s">
        <v>348</v>
      </c>
    </row>
    <row r="11" spans="1:37" x14ac:dyDescent="0.3">
      <c r="A11" t="s">
        <v>48</v>
      </c>
    </row>
    <row r="12" spans="1:37" x14ac:dyDescent="0.3">
      <c r="A12" t="s">
        <v>363</v>
      </c>
    </row>
    <row r="13" spans="1:37" x14ac:dyDescent="0.3">
      <c r="A13" t="s">
        <v>18</v>
      </c>
    </row>
    <row r="14" spans="1:37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37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</row>
    <row r="16" spans="1:37" x14ac:dyDescent="0.3">
      <c r="A16" t="s">
        <v>54</v>
      </c>
      <c r="C16">
        <v>2</v>
      </c>
      <c r="D16">
        <v>3</v>
      </c>
      <c r="V16">
        <v>2</v>
      </c>
    </row>
    <row r="17" spans="1:37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37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</row>
    <row r="19" spans="1:37" x14ac:dyDescent="0.3">
      <c r="A19" t="s">
        <v>15</v>
      </c>
      <c r="F19">
        <v>1</v>
      </c>
      <c r="H19">
        <v>2</v>
      </c>
      <c r="I19">
        <v>1</v>
      </c>
      <c r="AK19">
        <v>1</v>
      </c>
    </row>
    <row r="20" spans="1:37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</row>
    <row r="21" spans="1:37" x14ac:dyDescent="0.3">
      <c r="A21" t="s">
        <v>342</v>
      </c>
      <c r="T21">
        <v>4</v>
      </c>
      <c r="AH21">
        <v>1</v>
      </c>
      <c r="AK21">
        <v>1</v>
      </c>
    </row>
    <row r="22" spans="1:37" x14ac:dyDescent="0.3">
      <c r="A22" t="s">
        <v>52</v>
      </c>
    </row>
    <row r="23" spans="1:37" x14ac:dyDescent="0.3">
      <c r="A23" t="s">
        <v>78</v>
      </c>
    </row>
    <row r="24" spans="1:37" x14ac:dyDescent="0.3">
      <c r="A24" t="s">
        <v>12</v>
      </c>
      <c r="N24">
        <v>2</v>
      </c>
      <c r="U24">
        <v>1</v>
      </c>
      <c r="AI24">
        <v>1</v>
      </c>
    </row>
    <row r="25" spans="1:37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</row>
    <row r="26" spans="1:37" x14ac:dyDescent="0.3">
      <c r="A26" t="s">
        <v>362</v>
      </c>
      <c r="AD26">
        <v>2</v>
      </c>
    </row>
    <row r="27" spans="1:37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</row>
    <row r="28" spans="1:37" x14ac:dyDescent="0.3">
      <c r="A28" t="s">
        <v>352</v>
      </c>
      <c r="Z28">
        <v>1</v>
      </c>
    </row>
    <row r="29" spans="1:37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</row>
    <row r="30" spans="1:37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</row>
    <row r="31" spans="1:37" x14ac:dyDescent="0.3">
      <c r="A31" t="s">
        <v>80</v>
      </c>
      <c r="F31">
        <v>1</v>
      </c>
    </row>
    <row r="32" spans="1:37" x14ac:dyDescent="0.3">
      <c r="A32" t="s">
        <v>61</v>
      </c>
      <c r="D32">
        <v>1</v>
      </c>
    </row>
    <row r="33" spans="1:36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</row>
    <row r="34" spans="1:36" x14ac:dyDescent="0.3">
      <c r="A34" t="s">
        <v>43</v>
      </c>
    </row>
    <row r="35" spans="1:36" x14ac:dyDescent="0.3">
      <c r="A35" t="s">
        <v>68</v>
      </c>
      <c r="E35">
        <v>1</v>
      </c>
      <c r="I35">
        <v>1</v>
      </c>
      <c r="N35">
        <v>1</v>
      </c>
      <c r="W35">
        <v>2</v>
      </c>
    </row>
    <row r="36" spans="1:36" x14ac:dyDescent="0.3">
      <c r="A36" t="s">
        <v>53</v>
      </c>
      <c r="N36">
        <v>1</v>
      </c>
    </row>
    <row r="37" spans="1:36" x14ac:dyDescent="0.3">
      <c r="A37" t="s">
        <v>345</v>
      </c>
      <c r="U37">
        <v>1</v>
      </c>
    </row>
    <row r="38" spans="1:36" x14ac:dyDescent="0.3">
      <c r="A38" t="s">
        <v>343</v>
      </c>
    </row>
    <row r="39" spans="1:36" x14ac:dyDescent="0.3">
      <c r="A39" t="s">
        <v>347</v>
      </c>
      <c r="X39">
        <v>1</v>
      </c>
      <c r="Y39">
        <v>2</v>
      </c>
      <c r="AF39">
        <v>2</v>
      </c>
    </row>
    <row r="40" spans="1:36" x14ac:dyDescent="0.3">
      <c r="A40" t="s">
        <v>10</v>
      </c>
      <c r="B40">
        <v>2</v>
      </c>
      <c r="C40">
        <v>3</v>
      </c>
      <c r="F40">
        <v>2</v>
      </c>
      <c r="I40">
        <v>2</v>
      </c>
      <c r="J40">
        <v>2</v>
      </c>
      <c r="K40">
        <v>1</v>
      </c>
      <c r="L40">
        <v>1</v>
      </c>
      <c r="M40">
        <v>1</v>
      </c>
      <c r="O40">
        <v>2</v>
      </c>
      <c r="R40">
        <v>3</v>
      </c>
      <c r="S40">
        <v>1</v>
      </c>
      <c r="T40">
        <v>1</v>
      </c>
      <c r="V40">
        <v>1</v>
      </c>
      <c r="W40">
        <v>3</v>
      </c>
      <c r="X40">
        <v>1</v>
      </c>
      <c r="Y40">
        <v>1</v>
      </c>
      <c r="Z40">
        <v>1.5</v>
      </c>
      <c r="AC40">
        <v>1</v>
      </c>
      <c r="AD40">
        <v>2</v>
      </c>
      <c r="AE40">
        <v>1</v>
      </c>
      <c r="AF40">
        <v>2</v>
      </c>
      <c r="AH40">
        <v>2</v>
      </c>
    </row>
    <row r="41" spans="1:36" x14ac:dyDescent="0.3">
      <c r="A41" t="s">
        <v>46</v>
      </c>
      <c r="B41">
        <v>1</v>
      </c>
      <c r="O41">
        <v>3</v>
      </c>
      <c r="P41">
        <v>1</v>
      </c>
      <c r="Q41">
        <v>2</v>
      </c>
    </row>
    <row r="42" spans="1:36" x14ac:dyDescent="0.3">
      <c r="A42" t="s">
        <v>3</v>
      </c>
      <c r="F42">
        <v>3</v>
      </c>
      <c r="L42">
        <v>1</v>
      </c>
      <c r="S42">
        <v>3</v>
      </c>
      <c r="AH42">
        <v>1</v>
      </c>
    </row>
    <row r="43" spans="1:36" x14ac:dyDescent="0.3">
      <c r="A43" t="s">
        <v>351</v>
      </c>
    </row>
    <row r="44" spans="1:36" x14ac:dyDescent="0.3">
      <c r="A44" t="s">
        <v>56</v>
      </c>
      <c r="C44">
        <v>3</v>
      </c>
      <c r="E44">
        <v>2</v>
      </c>
      <c r="F44">
        <v>1</v>
      </c>
      <c r="G44">
        <v>2</v>
      </c>
      <c r="I44">
        <v>1</v>
      </c>
      <c r="J44">
        <v>1</v>
      </c>
      <c r="K44">
        <v>1</v>
      </c>
      <c r="L44">
        <v>1</v>
      </c>
      <c r="M44">
        <v>1</v>
      </c>
      <c r="P44">
        <v>1</v>
      </c>
      <c r="R44">
        <v>1</v>
      </c>
      <c r="S44">
        <v>4</v>
      </c>
      <c r="T44">
        <v>1</v>
      </c>
      <c r="V44">
        <v>1</v>
      </c>
      <c r="W44">
        <v>2</v>
      </c>
      <c r="Z44">
        <v>2</v>
      </c>
      <c r="AA44">
        <v>1</v>
      </c>
      <c r="AB44">
        <v>4</v>
      </c>
      <c r="AC44">
        <v>1</v>
      </c>
      <c r="AD44">
        <v>1</v>
      </c>
    </row>
    <row r="45" spans="1:36" x14ac:dyDescent="0.3">
      <c r="A45" t="s">
        <v>60</v>
      </c>
      <c r="B45">
        <v>2</v>
      </c>
    </row>
    <row r="46" spans="1:36" x14ac:dyDescent="0.3">
      <c r="A46" t="s">
        <v>340</v>
      </c>
      <c r="Q46">
        <v>1</v>
      </c>
      <c r="U46">
        <v>1</v>
      </c>
      <c r="W46">
        <v>1</v>
      </c>
      <c r="X46">
        <v>3</v>
      </c>
      <c r="Y46">
        <v>1</v>
      </c>
      <c r="Z46">
        <v>1</v>
      </c>
    </row>
    <row r="47" spans="1:36" x14ac:dyDescent="0.3">
      <c r="A47" t="s">
        <v>339</v>
      </c>
    </row>
    <row r="48" spans="1:36" x14ac:dyDescent="0.3">
      <c r="A48" t="s">
        <v>11</v>
      </c>
    </row>
    <row r="49" spans="1:37" x14ac:dyDescent="0.3">
      <c r="A49" t="s">
        <v>55</v>
      </c>
      <c r="B49">
        <v>2</v>
      </c>
      <c r="C49">
        <v>1</v>
      </c>
      <c r="D49">
        <v>1</v>
      </c>
      <c r="E49">
        <v>1</v>
      </c>
      <c r="F49">
        <v>3</v>
      </c>
      <c r="G49">
        <v>2</v>
      </c>
      <c r="H49">
        <v>3</v>
      </c>
      <c r="J49">
        <v>1</v>
      </c>
      <c r="K49">
        <v>1</v>
      </c>
      <c r="M49">
        <v>3</v>
      </c>
      <c r="N49">
        <v>4</v>
      </c>
      <c r="X49">
        <v>6</v>
      </c>
      <c r="Y49">
        <v>5</v>
      </c>
      <c r="Z49">
        <v>1</v>
      </c>
      <c r="AD49">
        <v>2</v>
      </c>
      <c r="AG49">
        <v>3</v>
      </c>
      <c r="AJ49">
        <v>2</v>
      </c>
    </row>
    <row r="50" spans="1:37" x14ac:dyDescent="0.3">
      <c r="A50" t="s">
        <v>21</v>
      </c>
    </row>
    <row r="51" spans="1:37" x14ac:dyDescent="0.3">
      <c r="A51" t="s">
        <v>81</v>
      </c>
      <c r="G51">
        <v>3</v>
      </c>
      <c r="K51">
        <v>1</v>
      </c>
    </row>
    <row r="52" spans="1:37" x14ac:dyDescent="0.3">
      <c r="A52" t="s">
        <v>63</v>
      </c>
      <c r="B52">
        <v>2</v>
      </c>
      <c r="D52">
        <v>1</v>
      </c>
      <c r="AF52">
        <v>2</v>
      </c>
    </row>
    <row r="53" spans="1:37" x14ac:dyDescent="0.3">
      <c r="A53" t="s">
        <v>83</v>
      </c>
    </row>
    <row r="54" spans="1:37" x14ac:dyDescent="0.3">
      <c r="A54" t="s">
        <v>22</v>
      </c>
      <c r="Y54">
        <v>1</v>
      </c>
      <c r="AB54">
        <v>2</v>
      </c>
      <c r="AD54">
        <v>3</v>
      </c>
      <c r="AI54">
        <v>1</v>
      </c>
    </row>
    <row r="55" spans="1:37" x14ac:dyDescent="0.3">
      <c r="A55" t="s">
        <v>44</v>
      </c>
      <c r="N55">
        <v>3</v>
      </c>
      <c r="S55">
        <v>2</v>
      </c>
      <c r="AG55">
        <v>2</v>
      </c>
      <c r="AI55">
        <v>1</v>
      </c>
    </row>
    <row r="56" spans="1:37" x14ac:dyDescent="0.3">
      <c r="A56" t="s">
        <v>8</v>
      </c>
      <c r="B56">
        <v>1</v>
      </c>
      <c r="H56">
        <v>1</v>
      </c>
      <c r="J56">
        <v>2</v>
      </c>
      <c r="Q56">
        <v>2</v>
      </c>
    </row>
    <row r="57" spans="1:37" x14ac:dyDescent="0.3">
      <c r="A57" t="s">
        <v>355</v>
      </c>
    </row>
    <row r="58" spans="1:37" x14ac:dyDescent="0.3">
      <c r="A58" t="s">
        <v>82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2</v>
      </c>
      <c r="I58">
        <v>3</v>
      </c>
      <c r="J58">
        <v>4</v>
      </c>
      <c r="L58">
        <v>4</v>
      </c>
      <c r="M58">
        <v>1</v>
      </c>
      <c r="N58">
        <v>2</v>
      </c>
      <c r="O58">
        <v>1</v>
      </c>
      <c r="P58">
        <v>1</v>
      </c>
      <c r="Q58">
        <v>1</v>
      </c>
      <c r="R58">
        <v>3</v>
      </c>
      <c r="S58">
        <v>3</v>
      </c>
      <c r="U58">
        <v>3</v>
      </c>
      <c r="V58">
        <v>1</v>
      </c>
      <c r="W58">
        <v>3</v>
      </c>
      <c r="AC58">
        <v>1</v>
      </c>
      <c r="AF58">
        <v>1</v>
      </c>
      <c r="AH58">
        <v>2</v>
      </c>
      <c r="AI58">
        <v>3</v>
      </c>
      <c r="AJ58">
        <v>1</v>
      </c>
      <c r="AK58">
        <v>4</v>
      </c>
    </row>
    <row r="59" spans="1:37" x14ac:dyDescent="0.3">
      <c r="A59" t="s">
        <v>49</v>
      </c>
      <c r="G59">
        <v>2</v>
      </c>
    </row>
    <row r="60" spans="1:37" x14ac:dyDescent="0.3">
      <c r="A60" t="s">
        <v>85</v>
      </c>
      <c r="K60">
        <v>4</v>
      </c>
      <c r="L60">
        <v>2</v>
      </c>
      <c r="M60">
        <v>5</v>
      </c>
    </row>
    <row r="61" spans="1:37" x14ac:dyDescent="0.3">
      <c r="A61" t="s">
        <v>5</v>
      </c>
      <c r="B61">
        <v>1</v>
      </c>
      <c r="C61">
        <v>2</v>
      </c>
      <c r="D61">
        <v>2</v>
      </c>
      <c r="E61">
        <v>3</v>
      </c>
      <c r="F61">
        <v>2</v>
      </c>
      <c r="G61">
        <v>3</v>
      </c>
      <c r="H61">
        <v>1</v>
      </c>
      <c r="M61">
        <v>4</v>
      </c>
      <c r="N61">
        <v>6</v>
      </c>
      <c r="P61">
        <v>2</v>
      </c>
      <c r="Q61">
        <v>1</v>
      </c>
      <c r="R61">
        <v>2</v>
      </c>
      <c r="S61">
        <v>3</v>
      </c>
      <c r="V61">
        <v>2</v>
      </c>
      <c r="W61">
        <v>1</v>
      </c>
      <c r="X61">
        <v>1</v>
      </c>
      <c r="Y61">
        <v>4</v>
      </c>
      <c r="Z61">
        <v>5</v>
      </c>
      <c r="AA61">
        <v>1</v>
      </c>
      <c r="AB61">
        <v>3</v>
      </c>
      <c r="AC61">
        <v>4</v>
      </c>
      <c r="AD61">
        <v>3</v>
      </c>
      <c r="AE61">
        <v>3</v>
      </c>
      <c r="AF61">
        <v>2</v>
      </c>
      <c r="AG61">
        <v>5</v>
      </c>
      <c r="AH61">
        <v>7</v>
      </c>
      <c r="AI61">
        <v>3</v>
      </c>
      <c r="AJ61">
        <v>1</v>
      </c>
      <c r="AK61">
        <v>1</v>
      </c>
    </row>
    <row r="62" spans="1:37" x14ac:dyDescent="0.3">
      <c r="A62" t="s">
        <v>45</v>
      </c>
      <c r="K62">
        <v>1</v>
      </c>
    </row>
    <row r="63" spans="1:37" x14ac:dyDescent="0.3">
      <c r="A63" t="s">
        <v>368</v>
      </c>
      <c r="B63">
        <v>1</v>
      </c>
      <c r="D63">
        <v>1</v>
      </c>
      <c r="E63">
        <v>3</v>
      </c>
      <c r="O63">
        <v>2</v>
      </c>
      <c r="P63">
        <v>2</v>
      </c>
      <c r="Q63">
        <v>1</v>
      </c>
      <c r="R63">
        <v>1</v>
      </c>
      <c r="AD63">
        <v>1</v>
      </c>
      <c r="AE63">
        <v>1</v>
      </c>
      <c r="AG63">
        <v>1</v>
      </c>
      <c r="AH63">
        <v>2</v>
      </c>
    </row>
    <row r="64" spans="1:37" x14ac:dyDescent="0.3">
      <c r="A64" t="s">
        <v>353</v>
      </c>
      <c r="Z64">
        <v>1</v>
      </c>
    </row>
    <row r="65" spans="1:37" x14ac:dyDescent="0.3">
      <c r="A65" t="s">
        <v>367</v>
      </c>
    </row>
    <row r="66" spans="1:37" x14ac:dyDescent="0.3">
      <c r="A66" t="s">
        <v>17</v>
      </c>
      <c r="F66">
        <v>2</v>
      </c>
      <c r="J66">
        <v>1</v>
      </c>
      <c r="K66">
        <v>1</v>
      </c>
    </row>
    <row r="67" spans="1:37" x14ac:dyDescent="0.3">
      <c r="A67" t="s">
        <v>86</v>
      </c>
      <c r="K67">
        <v>5</v>
      </c>
    </row>
    <row r="68" spans="1:37" x14ac:dyDescent="0.3">
      <c r="A68" t="s">
        <v>16</v>
      </c>
      <c r="C68">
        <v>4</v>
      </c>
      <c r="D68">
        <v>3</v>
      </c>
      <c r="F68">
        <v>2</v>
      </c>
      <c r="G68">
        <v>5</v>
      </c>
      <c r="H68">
        <v>3</v>
      </c>
      <c r="I68">
        <v>2</v>
      </c>
      <c r="J68">
        <v>5</v>
      </c>
      <c r="K68">
        <v>3</v>
      </c>
      <c r="L68">
        <v>2</v>
      </c>
      <c r="M68">
        <v>3</v>
      </c>
      <c r="O68">
        <v>5</v>
      </c>
      <c r="P68">
        <v>5</v>
      </c>
      <c r="Q68">
        <v>3</v>
      </c>
      <c r="R68">
        <v>2</v>
      </c>
      <c r="S68">
        <v>3</v>
      </c>
      <c r="T68">
        <v>1</v>
      </c>
      <c r="U68">
        <v>1</v>
      </c>
      <c r="V68">
        <v>3</v>
      </c>
      <c r="W68">
        <v>3</v>
      </c>
      <c r="X68">
        <v>5</v>
      </c>
      <c r="Y68">
        <v>4</v>
      </c>
      <c r="Z68">
        <v>1</v>
      </c>
      <c r="AA68">
        <v>3</v>
      </c>
      <c r="AC68">
        <v>1</v>
      </c>
      <c r="AE68">
        <v>4</v>
      </c>
      <c r="AF68">
        <v>2</v>
      </c>
      <c r="AG68">
        <v>3</v>
      </c>
      <c r="AH68">
        <v>2</v>
      </c>
      <c r="AI68">
        <v>2</v>
      </c>
      <c r="AJ68">
        <v>7</v>
      </c>
      <c r="AK68">
        <v>3</v>
      </c>
    </row>
    <row r="69" spans="1:37" x14ac:dyDescent="0.3">
      <c r="A69" t="s">
        <v>47</v>
      </c>
    </row>
  </sheetData>
  <autoFilter ref="A1:AB69" xr:uid="{130C2564-D265-4C41-A3E0-02A62EDAC91D}">
    <sortState ref="A2:AB69">
      <sortCondition ref="A1:A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360</v>
      </c>
      <c r="F19" s="53" t="s">
        <v>361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>SUM(B2:AG2)</f>
        <v>8</v>
      </c>
      <c r="AI2">
        <f>SUM(V2:AG2)</f>
        <v>3</v>
      </c>
    </row>
    <row r="3" spans="1:35" x14ac:dyDescent="0.3">
      <c r="A3" t="s">
        <v>24</v>
      </c>
      <c r="K3">
        <v>1</v>
      </c>
      <c r="M3">
        <v>1</v>
      </c>
      <c r="AH3">
        <f>SUM(B3:AG3)</f>
        <v>2</v>
      </c>
      <c r="AI3">
        <f>SUM(V3:AG3)</f>
        <v>0</v>
      </c>
    </row>
    <row r="4" spans="1:35" x14ac:dyDescent="0.3">
      <c r="A4" t="s">
        <v>77</v>
      </c>
      <c r="AA4">
        <v>3</v>
      </c>
      <c r="AH4">
        <f>SUM(B4:AG4)</f>
        <v>3</v>
      </c>
      <c r="AI4">
        <f>SUM(V4:AG4)</f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>SUM(B5:AG5)</f>
        <v>5</v>
      </c>
      <c r="AI5">
        <f>SUM(V5:AG5)</f>
        <v>1</v>
      </c>
    </row>
    <row r="6" spans="1:35" x14ac:dyDescent="0.3">
      <c r="A6" t="s">
        <v>48</v>
      </c>
      <c r="AH6">
        <f>SUM(B6:AG6)</f>
        <v>0</v>
      </c>
      <c r="AI6">
        <f>SUM(V6:AG6)</f>
        <v>0</v>
      </c>
    </row>
    <row r="7" spans="1:35" x14ac:dyDescent="0.3">
      <c r="A7" t="s">
        <v>18</v>
      </c>
      <c r="AH7">
        <f>SUM(B7:AG7)</f>
        <v>0</v>
      </c>
      <c r="AI7">
        <f>SUM(V7:AG7)</f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>SUM(B8:AG8)</f>
        <v>11</v>
      </c>
      <c r="AI8">
        <f>SUM(V8:AG8)</f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>SUM(B9:AG9)</f>
        <v>5</v>
      </c>
      <c r="AI9">
        <f>SUM(V9:AG9)</f>
        <v>3</v>
      </c>
    </row>
    <row r="10" spans="1:35" x14ac:dyDescent="0.3">
      <c r="A10" t="s">
        <v>54</v>
      </c>
      <c r="W10">
        <v>2</v>
      </c>
      <c r="X10">
        <v>3</v>
      </c>
      <c r="AH10">
        <f>SUM(B10:AG10)</f>
        <v>5</v>
      </c>
      <c r="AI10">
        <f>SUM(V10:AG10)</f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>SUM(B11:AG11)</f>
        <v>6</v>
      </c>
      <c r="AI11">
        <f>SUM(V11:AG11)</f>
        <v>6</v>
      </c>
    </row>
    <row r="12" spans="1:35" x14ac:dyDescent="0.3">
      <c r="A12" t="s">
        <v>84</v>
      </c>
      <c r="AC12">
        <v>2</v>
      </c>
      <c r="AD12">
        <v>1</v>
      </c>
      <c r="AH12">
        <f>SUM(B12:AG12)</f>
        <v>3</v>
      </c>
      <c r="AI12">
        <f>SUM(V12:AG12)</f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>SUM(B13:AG13)</f>
        <v>12</v>
      </c>
      <c r="AI13">
        <f>SUM(V13:AG13)</f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>SUM(B14:AG14)</f>
        <v>17</v>
      </c>
      <c r="AI14">
        <f>SUM(V14:AG14)</f>
        <v>6</v>
      </c>
    </row>
    <row r="15" spans="1:35" x14ac:dyDescent="0.3">
      <c r="A15" t="s">
        <v>52</v>
      </c>
      <c r="K15">
        <v>1</v>
      </c>
      <c r="AH15">
        <f>SUM(B15:AG15)</f>
        <v>1</v>
      </c>
      <c r="AI15">
        <f>SUM(V15:AG15)</f>
        <v>0</v>
      </c>
    </row>
    <row r="16" spans="1:35" x14ac:dyDescent="0.3">
      <c r="A16" t="s">
        <v>78</v>
      </c>
      <c r="AH16">
        <f>SUM(B16:AG16)</f>
        <v>0</v>
      </c>
      <c r="AI16">
        <f>SUM(V16:AG16)</f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>SUM(B17:AG17)</f>
        <v>5</v>
      </c>
      <c r="AI17">
        <f>SUM(V17:AG17)</f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>SUM(B18:AG18)</f>
        <v>13</v>
      </c>
      <c r="AI18">
        <f>SUM(V18:AG18)</f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>SUM(B19:AG19)</f>
        <v>18</v>
      </c>
      <c r="AI19">
        <f>SUM(V19:AG19)</f>
        <v>11</v>
      </c>
    </row>
    <row r="20" spans="1:35" x14ac:dyDescent="0.3">
      <c r="A20" t="s">
        <v>79</v>
      </c>
      <c r="AA20">
        <v>1</v>
      </c>
      <c r="AH20">
        <f>SUM(B20:AG20)</f>
        <v>1</v>
      </c>
      <c r="AI20">
        <f>SUM(V20:AG20)</f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>SUM(B21:AG21)</f>
        <v>17</v>
      </c>
      <c r="AI21">
        <f>SUM(V21:AG21)</f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>SUM(B22:AG22)</f>
        <v>20</v>
      </c>
      <c r="AI22">
        <f>SUM(V22:AG22)</f>
        <v>14</v>
      </c>
    </row>
    <row r="23" spans="1:35" x14ac:dyDescent="0.3">
      <c r="A23" t="s">
        <v>80</v>
      </c>
      <c r="Z23">
        <v>1</v>
      </c>
      <c r="AH23">
        <f>SUM(B23:AG23)</f>
        <v>1</v>
      </c>
      <c r="AI23">
        <f>SUM(V23:AG23)</f>
        <v>1</v>
      </c>
    </row>
    <row r="24" spans="1:35" x14ac:dyDescent="0.3">
      <c r="A24" t="s">
        <v>61</v>
      </c>
      <c r="X24">
        <v>1</v>
      </c>
      <c r="AH24">
        <f>SUM(B24:AG24)</f>
        <v>1</v>
      </c>
      <c r="AI24">
        <f>SUM(V24:AG24)</f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>SUM(B25:AG25)</f>
        <v>13</v>
      </c>
      <c r="AI25">
        <f>SUM(V25:AG25)</f>
        <v>13</v>
      </c>
    </row>
    <row r="26" spans="1:35" x14ac:dyDescent="0.3">
      <c r="A26" t="s">
        <v>43</v>
      </c>
      <c r="AH26">
        <f>SUM(B26:AG26)</f>
        <v>0</v>
      </c>
      <c r="AI26">
        <f>SUM(V26:AG26)</f>
        <v>0</v>
      </c>
    </row>
    <row r="27" spans="1:35" x14ac:dyDescent="0.3">
      <c r="A27" t="s">
        <v>68</v>
      </c>
      <c r="Y27">
        <v>1</v>
      </c>
      <c r="AC27">
        <v>1</v>
      </c>
      <c r="AH27">
        <f>SUM(B27:AG27)</f>
        <v>2</v>
      </c>
      <c r="AI27">
        <f>SUM(V27:AG27)</f>
        <v>2</v>
      </c>
    </row>
    <row r="28" spans="1:35" x14ac:dyDescent="0.3">
      <c r="A28" t="s">
        <v>53</v>
      </c>
      <c r="AH28">
        <f>SUM(B28:AG28)</f>
        <v>0</v>
      </c>
      <c r="AI28">
        <f>SUM(V28:AG28)</f>
        <v>0</v>
      </c>
    </row>
    <row r="29" spans="1:35" x14ac:dyDescent="0.3">
      <c r="A29" t="s">
        <v>51</v>
      </c>
      <c r="N29">
        <v>2</v>
      </c>
      <c r="AH29">
        <f>SUM(B29:AG29)</f>
        <v>2</v>
      </c>
      <c r="AI29">
        <f>SUM(V29:AG29)</f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>SUM(B30:AG30)</f>
        <v>19</v>
      </c>
      <c r="AI30">
        <f>SUM(V30:AG30)</f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>SUM(B31:AG31)</f>
        <v>7</v>
      </c>
      <c r="AI31">
        <f>SUM(V31:AG31)</f>
        <v>1</v>
      </c>
    </row>
    <row r="32" spans="1:35" x14ac:dyDescent="0.3">
      <c r="A32" t="s">
        <v>3</v>
      </c>
      <c r="J32">
        <v>1</v>
      </c>
      <c r="Z32">
        <v>3</v>
      </c>
      <c r="AH32">
        <f>SUM(B32:AG32)</f>
        <v>4</v>
      </c>
      <c r="AI32">
        <f>SUM(V32:AG32)</f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>SUM(B33:AG33)</f>
        <v>12</v>
      </c>
      <c r="AI33">
        <f>SUM(V33:AG33)</f>
        <v>11</v>
      </c>
    </row>
    <row r="34" spans="1:35" x14ac:dyDescent="0.3">
      <c r="A34" t="s">
        <v>60</v>
      </c>
      <c r="V34">
        <v>2</v>
      </c>
      <c r="AH34">
        <f>SUM(B34:AG34)</f>
        <v>2</v>
      </c>
      <c r="AI34">
        <f>SUM(V34:AG34)</f>
        <v>2</v>
      </c>
    </row>
    <row r="35" spans="1:35" x14ac:dyDescent="0.3">
      <c r="A35" t="s">
        <v>11</v>
      </c>
      <c r="AH35">
        <f>SUM(B35:AG35)</f>
        <v>0</v>
      </c>
      <c r="AI35">
        <f>SUM(V35:AG35)</f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>SUM(B36:AG36)</f>
        <v>15</v>
      </c>
      <c r="AI36">
        <f>SUM(V36:AG36)</f>
        <v>15</v>
      </c>
    </row>
    <row r="37" spans="1:35" x14ac:dyDescent="0.3">
      <c r="A37" t="s">
        <v>21</v>
      </c>
      <c r="AH37">
        <f>SUM(B37:AG37)</f>
        <v>0</v>
      </c>
      <c r="AI37">
        <f>SUM(V37:AG37)</f>
        <v>0</v>
      </c>
    </row>
    <row r="38" spans="1:35" x14ac:dyDescent="0.3">
      <c r="A38" t="s">
        <v>81</v>
      </c>
      <c r="AA38">
        <v>3</v>
      </c>
      <c r="AE38">
        <v>1</v>
      </c>
      <c r="AH38">
        <f>SUM(B38:AG38)</f>
        <v>4</v>
      </c>
      <c r="AI38">
        <f>SUM(V38:AG38)</f>
        <v>4</v>
      </c>
    </row>
    <row r="39" spans="1:35" x14ac:dyDescent="0.3">
      <c r="A39" t="s">
        <v>63</v>
      </c>
      <c r="V39">
        <v>2</v>
      </c>
      <c r="X39">
        <v>1</v>
      </c>
      <c r="AH39">
        <f>SUM(B39:AG39)</f>
        <v>3</v>
      </c>
      <c r="AI39">
        <f>SUM(V39:AG39)</f>
        <v>3</v>
      </c>
    </row>
    <row r="40" spans="1:35" x14ac:dyDescent="0.3">
      <c r="A40" t="s">
        <v>83</v>
      </c>
      <c r="AH40">
        <f>SUM(B40:AG40)</f>
        <v>0</v>
      </c>
      <c r="AI40">
        <f>SUM(V40:AG40)</f>
        <v>0</v>
      </c>
    </row>
    <row r="41" spans="1:35" x14ac:dyDescent="0.3">
      <c r="A41" t="s">
        <v>22</v>
      </c>
      <c r="L41">
        <v>2</v>
      </c>
      <c r="M41">
        <v>1</v>
      </c>
      <c r="AH41">
        <f>SUM(B41:AG41)</f>
        <v>3</v>
      </c>
      <c r="AI41">
        <f>SUM(V41:AG41)</f>
        <v>0</v>
      </c>
    </row>
    <row r="42" spans="1:35" x14ac:dyDescent="0.3">
      <c r="A42" t="s">
        <v>44</v>
      </c>
      <c r="AH42">
        <f>SUM(B42:AG42)</f>
        <v>0</v>
      </c>
      <c r="AI42">
        <f>SUM(V42:AG42)</f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>SUM(B43:AG43)</f>
        <v>5</v>
      </c>
      <c r="AI43">
        <f>SUM(V43:AG43)</f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>SUM(B44:AG44)</f>
        <v>27</v>
      </c>
      <c r="AI44">
        <f>SUM(V44:AG44)</f>
        <v>19</v>
      </c>
    </row>
    <row r="45" spans="1:35" x14ac:dyDescent="0.3">
      <c r="A45" t="s">
        <v>49</v>
      </c>
      <c r="J45">
        <v>1</v>
      </c>
      <c r="AA45">
        <v>2</v>
      </c>
      <c r="AH45">
        <f>SUM(B45:AG45)</f>
        <v>3</v>
      </c>
      <c r="AI45">
        <f>SUM(V45:AG45)</f>
        <v>2</v>
      </c>
    </row>
    <row r="46" spans="1:35" x14ac:dyDescent="0.3">
      <c r="A46" t="s">
        <v>85</v>
      </c>
      <c r="AE46">
        <v>4</v>
      </c>
      <c r="AH46">
        <f>SUM(B46:AG46)</f>
        <v>4</v>
      </c>
      <c r="AI46">
        <f t="shared" ref="AI46:AI51" si="0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>SUM(B47:AG47)</f>
        <v>23</v>
      </c>
      <c r="AI47">
        <f t="shared" si="0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>SUM(B48:AG48)</f>
        <v>6</v>
      </c>
      <c r="AI48">
        <f t="shared" si="0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>SUM(B49:AG49)</f>
        <v>7</v>
      </c>
      <c r="AI49">
        <f t="shared" si="0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>SUM(B50:AG50)</f>
        <v>4</v>
      </c>
      <c r="AI50">
        <f t="shared" si="0"/>
        <v>4</v>
      </c>
    </row>
    <row r="51" spans="1:35" x14ac:dyDescent="0.3">
      <c r="A51" t="s">
        <v>86</v>
      </c>
      <c r="AE51">
        <v>5</v>
      </c>
      <c r="AH51">
        <f>SUM(B51:AG51)</f>
        <v>5</v>
      </c>
      <c r="AI51">
        <f t="shared" si="0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2025-07-03T13:20:53Z</dcterms:modified>
</cp:coreProperties>
</file>