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4" documentId="14_{3301BA68-12D0-40C9-B688-C3CDAD7A5CAE}" xr6:coauthVersionLast="36" xr6:coauthVersionMax="36" xr10:uidLastSave="{DF89BB25-77D8-4BF5-B16C-C5698A030D6B}"/>
  <bookViews>
    <workbookView xWindow="0" yWindow="0" windowWidth="13800" windowHeight="3780" activeTab="4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" sheetId="7" r:id="rId5"/>
    <sheet name="extrato 2024" sheetId="5" r:id="rId6"/>
    <sheet name="vagas mensal" sheetId="8" r:id="rId7"/>
    <sheet name="artilharia total" sheetId="3" r:id="rId8"/>
  </sheets>
  <definedNames>
    <definedName name="_xlnm._FilterDatabase" localSheetId="4" hidden="1">artilharia!$A$1:$AB$72</definedName>
    <definedName name="_xlnm._FilterDatabase" localSheetId="7" hidden="1">'artilharia total'!$A$1:$AI$51</definedName>
    <definedName name="_xlnm._FilterDatabase" localSheetId="5" hidden="1">'extrato 2024'!$A$1:$C$187</definedName>
    <definedName name="_xlnm._FilterDatabase" localSheetId="0" hidden="1">notas!$A$1:$BT$71</definedName>
  </definedNames>
  <calcPr calcId="191029"/>
</workbook>
</file>

<file path=xl/calcChain.xml><?xml version="1.0" encoding="utf-8"?>
<calcChain xmlns="http://schemas.openxmlformats.org/spreadsheetml/2006/main">
  <c r="BQ8" i="1" l="1"/>
  <c r="BS8" i="1" s="1"/>
  <c r="BR8" i="1"/>
  <c r="BQ13" i="1"/>
  <c r="BR13" i="1"/>
  <c r="BS13" i="1"/>
  <c r="BQ16" i="1"/>
  <c r="BR16" i="1"/>
  <c r="BS16" i="1"/>
  <c r="BQ3" i="1"/>
  <c r="BR3" i="1"/>
  <c r="BS3" i="1"/>
  <c r="BQ5" i="1"/>
  <c r="BR5" i="1"/>
  <c r="BS5" i="1"/>
  <c r="BQ6" i="1"/>
  <c r="BR6" i="1"/>
  <c r="BS6" i="1"/>
  <c r="BQ10" i="1"/>
  <c r="BR10" i="1"/>
  <c r="BS10" i="1"/>
  <c r="BQ12" i="1"/>
  <c r="BR12" i="1"/>
  <c r="BS12" i="1"/>
  <c r="BQ20" i="1"/>
  <c r="BS20" i="1" s="1"/>
  <c r="BR20" i="1"/>
  <c r="BQ22" i="1"/>
  <c r="BR22" i="1"/>
  <c r="BS22" i="1"/>
  <c r="BQ7" i="1"/>
  <c r="BR7" i="1"/>
  <c r="BS7" i="1"/>
  <c r="BQ14" i="1"/>
  <c r="BR14" i="1"/>
  <c r="BS14" i="1"/>
  <c r="BQ19" i="1"/>
  <c r="BR19" i="1"/>
  <c r="BS19" i="1"/>
  <c r="BQ15" i="1"/>
  <c r="BS15" i="1" s="1"/>
  <c r="BR15" i="1"/>
  <c r="BQ4" i="1"/>
  <c r="BR4" i="1"/>
  <c r="BS4" i="1"/>
  <c r="BQ11" i="1"/>
  <c r="BR11" i="1"/>
  <c r="BS11" i="1"/>
  <c r="BQ17" i="1"/>
  <c r="BS17" i="1" s="1"/>
  <c r="BR17" i="1"/>
  <c r="BQ33" i="1"/>
  <c r="BR33" i="1"/>
  <c r="BS33" i="1"/>
  <c r="BQ9" i="1"/>
  <c r="BS9" i="1" s="1"/>
  <c r="BR9" i="1"/>
  <c r="BQ18" i="1"/>
  <c r="BR18" i="1"/>
  <c r="BS18" i="1"/>
  <c r="BQ26" i="1"/>
  <c r="BR26" i="1"/>
  <c r="BS26" i="1"/>
  <c r="BQ27" i="1"/>
  <c r="BR27" i="1"/>
  <c r="BS27" i="1"/>
  <c r="BQ29" i="1"/>
  <c r="BR29" i="1"/>
  <c r="BS29" i="1"/>
  <c r="BQ35" i="1"/>
  <c r="BR35" i="1"/>
  <c r="BS35" i="1"/>
  <c r="BQ42" i="1"/>
  <c r="BS42" i="1" s="1"/>
  <c r="BR42" i="1"/>
  <c r="BQ49" i="1"/>
  <c r="BS49" i="1" s="1"/>
  <c r="BR49" i="1"/>
  <c r="BQ21" i="1"/>
  <c r="BR21" i="1"/>
  <c r="BS21" i="1"/>
  <c r="BQ23" i="1"/>
  <c r="BR23" i="1"/>
  <c r="BS23" i="1"/>
  <c r="BQ24" i="1"/>
  <c r="BR24" i="1"/>
  <c r="BS24" i="1"/>
  <c r="BQ25" i="1"/>
  <c r="BR25" i="1"/>
  <c r="BS25" i="1"/>
  <c r="BQ28" i="1"/>
  <c r="BR28" i="1"/>
  <c r="BS28" i="1"/>
  <c r="BQ30" i="1"/>
  <c r="BR30" i="1"/>
  <c r="BS30" i="1"/>
  <c r="BQ31" i="1"/>
  <c r="BS31" i="1" s="1"/>
  <c r="BR31" i="1"/>
  <c r="BQ32" i="1"/>
  <c r="BS32" i="1" s="1"/>
  <c r="BR32" i="1"/>
  <c r="BQ34" i="1"/>
  <c r="BR34" i="1"/>
  <c r="BS34" i="1"/>
  <c r="BQ36" i="1"/>
  <c r="BR36" i="1"/>
  <c r="BS36" i="1"/>
  <c r="BQ37" i="1"/>
  <c r="BR37" i="1"/>
  <c r="BS37" i="1"/>
  <c r="BQ38" i="1"/>
  <c r="BR38" i="1"/>
  <c r="BS38" i="1"/>
  <c r="BQ39" i="1"/>
  <c r="BR39" i="1"/>
  <c r="BS39" i="1"/>
  <c r="BQ40" i="1"/>
  <c r="BR40" i="1"/>
  <c r="BS40" i="1"/>
  <c r="BQ41" i="1"/>
  <c r="BS41" i="1" s="1"/>
  <c r="BR41" i="1"/>
  <c r="BQ43" i="1"/>
  <c r="BR43" i="1"/>
  <c r="BS43" i="1"/>
  <c r="BQ44" i="1"/>
  <c r="BR44" i="1"/>
  <c r="BS44" i="1"/>
  <c r="BQ45" i="1"/>
  <c r="BR45" i="1"/>
  <c r="BS45" i="1"/>
  <c r="BQ46" i="1"/>
  <c r="BS46" i="1" s="1"/>
  <c r="BR46" i="1"/>
  <c r="BQ47" i="1"/>
  <c r="BR47" i="1"/>
  <c r="BS47" i="1"/>
  <c r="BQ50" i="1"/>
  <c r="BR50" i="1"/>
  <c r="BS50" i="1"/>
  <c r="BQ51" i="1"/>
  <c r="BR51" i="1"/>
  <c r="BS51" i="1"/>
  <c r="BQ52" i="1"/>
  <c r="BS52" i="1" s="1"/>
  <c r="BR52" i="1"/>
  <c r="BQ48" i="1"/>
  <c r="BR48" i="1"/>
  <c r="BS48" i="1"/>
  <c r="BQ53" i="1"/>
  <c r="BS53" i="1" s="1"/>
  <c r="BR53" i="1"/>
  <c r="BQ55" i="1"/>
  <c r="BR55" i="1"/>
  <c r="BS55" i="1"/>
  <c r="BQ56" i="1"/>
  <c r="BR56" i="1"/>
  <c r="BS56" i="1"/>
  <c r="BQ57" i="1"/>
  <c r="BR57" i="1"/>
  <c r="BS57" i="1"/>
  <c r="BQ58" i="1"/>
  <c r="BR58" i="1"/>
  <c r="BS58" i="1"/>
  <c r="BQ59" i="1"/>
  <c r="BR59" i="1"/>
  <c r="BS59" i="1"/>
  <c r="BQ60" i="1"/>
  <c r="BS60" i="1" s="1"/>
  <c r="BR60" i="1"/>
  <c r="BQ61" i="1"/>
  <c r="BR61" i="1"/>
  <c r="BS61" i="1"/>
  <c r="BQ62" i="1"/>
  <c r="BR62" i="1"/>
  <c r="BS62" i="1"/>
  <c r="BQ63" i="1"/>
  <c r="BR63" i="1"/>
  <c r="BS63" i="1"/>
  <c r="BQ64" i="1"/>
  <c r="BR64" i="1"/>
  <c r="BS64" i="1"/>
  <c r="BQ65" i="1"/>
  <c r="BR65" i="1"/>
  <c r="BS65" i="1"/>
  <c r="BQ66" i="1"/>
  <c r="BR66" i="1"/>
  <c r="BS66" i="1"/>
  <c r="BQ67" i="1"/>
  <c r="BR67" i="1"/>
  <c r="BS67" i="1"/>
  <c r="BQ68" i="1"/>
  <c r="BS68" i="1" s="1"/>
  <c r="BR68" i="1"/>
  <c r="BQ69" i="1"/>
  <c r="BR69" i="1"/>
  <c r="BS69" i="1"/>
  <c r="BQ70" i="1"/>
  <c r="BR70" i="1"/>
  <c r="BS70" i="1"/>
  <c r="BQ71" i="1"/>
  <c r="BS71" i="1" s="1"/>
  <c r="BR71" i="1"/>
  <c r="BQ72" i="1"/>
  <c r="BR72" i="1"/>
  <c r="BS72" i="1"/>
  <c r="BQ54" i="1"/>
  <c r="BR54" i="1"/>
  <c r="BS54" i="1"/>
  <c r="BR2" i="1"/>
  <c r="BQ2" i="1"/>
  <c r="BS2" i="1" s="1"/>
  <c r="P75" i="4" l="1"/>
  <c r="O75" i="4" l="1"/>
  <c r="P43" i="4" l="1"/>
  <c r="P74" i="4" s="1"/>
  <c r="P76" i="4" s="1"/>
  <c r="N75" i="4" l="1"/>
  <c r="K75" i="4"/>
  <c r="O30" i="4" l="1"/>
  <c r="O60" i="4"/>
  <c r="O74" i="4"/>
  <c r="T6" i="4"/>
  <c r="O76" i="4" l="1"/>
  <c r="M75" i="4" l="1"/>
  <c r="L75" i="4" l="1"/>
  <c r="T7" i="4"/>
  <c r="T8" i="4" s="1"/>
  <c r="M74" i="4"/>
  <c r="N74" i="4"/>
  <c r="N76" i="4" l="1"/>
  <c r="M76" i="4" l="1"/>
  <c r="L74" i="4" l="1"/>
  <c r="L76" i="4" l="1"/>
  <c r="J75" i="4" l="1"/>
  <c r="I75" i="4"/>
  <c r="K54" i="4" l="1"/>
  <c r="K39" i="4"/>
  <c r="K24" i="4"/>
  <c r="K20" i="4"/>
  <c r="K19" i="4"/>
  <c r="K17" i="4"/>
  <c r="K15" i="4"/>
  <c r="K14" i="4"/>
  <c r="K13" i="4"/>
  <c r="K12" i="4"/>
  <c r="K11" i="4"/>
  <c r="K9" i="4"/>
  <c r="K7" i="4"/>
  <c r="K6" i="4"/>
  <c r="K5" i="4"/>
  <c r="K3" i="4"/>
  <c r="K74" i="4" s="1"/>
  <c r="K2" i="4"/>
  <c r="K76" i="4" l="1"/>
  <c r="J74" i="4" l="1"/>
  <c r="J76" i="4" l="1"/>
  <c r="E75" i="4" l="1"/>
  <c r="G75" i="4" l="1"/>
  <c r="H75" i="4"/>
  <c r="I74" i="4" l="1"/>
  <c r="I76" i="4" s="1"/>
  <c r="D75" i="4" l="1"/>
  <c r="C75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75" i="4"/>
  <c r="H74" i="4"/>
  <c r="H7" i="6" l="1"/>
  <c r="I6" i="6"/>
  <c r="J6" i="6" s="1"/>
  <c r="H76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I7" i="6" l="1"/>
  <c r="J7" i="6" s="1"/>
  <c r="H8" i="6"/>
  <c r="AH12" i="3"/>
  <c r="AI12" i="3"/>
  <c r="AH40" i="3"/>
  <c r="AI40" i="3"/>
  <c r="H9" i="6" l="1"/>
  <c r="I8" i="6"/>
  <c r="J8" i="6" s="1"/>
  <c r="AH52" i="3"/>
  <c r="AI52" i="3"/>
  <c r="AH53" i="3"/>
  <c r="AI53" i="3"/>
  <c r="H10" i="6" l="1"/>
  <c r="I9" i="6"/>
  <c r="J9" i="6" s="1"/>
  <c r="G74" i="4"/>
  <c r="I10" i="6" l="1"/>
  <c r="J10" i="6" s="1"/>
  <c r="H11" i="6"/>
  <c r="G76" i="4"/>
  <c r="B75" i="4"/>
  <c r="E74" i="4"/>
  <c r="D74" i="4"/>
  <c r="C74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E76" i="4" l="1"/>
  <c r="F74" i="4"/>
  <c r="H12" i="6"/>
  <c r="I11" i="6"/>
  <c r="J11" i="6" s="1"/>
  <c r="C76" i="4"/>
  <c r="D76" i="4"/>
  <c r="B74" i="4"/>
  <c r="B76" i="4" s="1"/>
  <c r="F76" i="4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I15" i="6" l="1"/>
  <c r="J15" i="6" s="1"/>
  <c r="H16" i="6"/>
  <c r="H17" i="6" l="1"/>
  <c r="I16" i="6"/>
  <c r="J16" i="6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<sst xmlns="http://schemas.openxmlformats.org/spreadsheetml/2006/main" count="4249" uniqueCount="375">
  <si>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</si>
  <si>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</si>
  <si>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</si>
  <si>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</si>
  <si>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</si>
  <si>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</si>
  <si>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</si>
  <si>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</si>
  <si>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</si>
  <si>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</si>
  <si>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</si>
  <si>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</si>
  <si>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</si>
  <si>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</si>
  <si>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</si>
  <si>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</si>
  <si>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</si>
  <si>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</si>
  <si>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</si>
  <si>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</si>
  <si>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</si>
  <si>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</si>
  <si>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</si>
  <si>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</si>
  <si>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</si>
  <si>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</si>
  <si>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</si>
  <si>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</si>
  <si>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</si>
  <si>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</si>
  <si>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</si>
  <si>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</si>
  <si>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</si>
  <si>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</si>
  <si>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</si>
  <si>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</si>
  <si>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</si>
  <si>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</si>
  <si>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</si>
  <si>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</si>
  <si>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</si>
  <si>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</si>
  <si>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</si>
  <si>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</si>
  <si>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</si>
  <si>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</si>
  <si>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</si>
  <si>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</si>
  <si>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</si>
  <si>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</si>
  <si>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</si>
  <si>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</si>
  <si>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</si>
  <si>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</si>
  <si>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</si>
  <si>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</si>
  <si>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</si>
  <si>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</si>
  <si>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</si>
  <si>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</si>
  <si>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</si>
  <si>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</si>
  <si>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</si>
  <si>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</si>
  <si>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</si>
  <si>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</si>
  <si>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</si>
  <si>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</si>
  <si>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</si>
  <si>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</si>
  <si>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</si>
  <si>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</si>
  <si>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</si>
  <si>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</si>
  <si>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</si>
  <si>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</si>
  <si>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</si>
  <si>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</si>
  <si>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</si>
  <si>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</si>
  <si>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</si>
  <si>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</si>
  <si>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</si>
  <si>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</si>
  <si>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</si>
  <si>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</si>
  <si>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</si>
  <si>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</si>
  <si>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</si>
  <si>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</si>
  <si>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</si>
  <si>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</si>
  <si>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</si>
  <si>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</si>
  <si>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</si>
  <si>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</si>
  <si>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</si>
  <si>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</si>
  <si>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</si>
  <si>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</si>
  <si>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</si>
  <si>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</si>
  <si>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</si>
  <si>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</si>
  <si>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</si>
  <si>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</si>
  <si>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</si>
  <si>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</si>
  <si>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</si>
  <si>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</si>
  <si>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</si>
  <si>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</si>
  <si>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</si>
  <si>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</si>
  <si>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</si>
  <si>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</si>
  <si>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</si>
  <si>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</si>
  <si>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</si>
  <si>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</si>
  <si>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</si>
  <si>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</si>
  <si>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</si>
  <si>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</si>
  <si>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</si>
  <si>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</si>
  <si>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</si>
  <si>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</si>
  <si>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</si>
  <si>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</si>
  <si>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</si>
  <si>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</si>
  <si>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</si>
  <si>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</si>
  <si>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</si>
  <si>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</si>
  <si>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</si>
  <si>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</si>
  <si>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</si>
  <si>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</si>
  <si>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</si>
  <si>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</si>
  <si>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</si>
  <si>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</si>
  <si>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</si>
  <si>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</si>
  <si>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</si>
  <si>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</si>
  <si>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</si>
  <si>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</si>
  <si>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</si>
  <si>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</si>
  <si>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</si>
  <si>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</si>
  <si>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</si>
  <si>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</si>
  <si>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</si>
  <si>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</si>
  <si>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</si>
  <si>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</si>
  <si>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</si>
  <si>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</si>
  <si>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</si>
  <si>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</si>
  <si>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</si>
  <si>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</si>
  <si>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</si>
  <si>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</si>
  <si>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</si>
  <si>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</si>
  <si>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</si>
  <si>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</si>
  <si>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</si>
  <si>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</si>
  <si>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</si>
  <si>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</si>
  <si>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</si>
  <si>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</si>
  <si>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</si>
  <si>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</si>
  <si>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</si>
  <si>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</si>
  <si>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</si>
  <si>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</si>
  <si>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</si>
  <si>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</si>
  <si>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</si>
  <si>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</si>
  <si>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</si>
  <si>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</si>
  <si>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</si>
  <si>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</si>
  <si>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</si>
  <si>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</si>
  <si>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</si>
  <si>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</si>
  <si>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</si>
  <si>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</si>
  <si>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</si>
  <si>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</si>
  <si>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</si>
  <si>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</si>
  <si>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</si>
  <si>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</si>
  <si>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</si>
  <si>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</si>
  <si>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</si>
  <si>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</si>
  <si>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</si>
  <si>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</si>
  <si>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</si>
  <si>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</si>
  <si>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</si>
  <si>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</si>
  <si>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</si>
  <si>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</si>
  <si>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</si>
  <si>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</si>
  <si>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</si>
  <si>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</si>
  <si>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</si>
  <si>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</si>
  <si>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</si>
  <si>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</si>
  <si>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</si>
  <si>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</si>
  <si>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</si>
  <si>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</si>
  <si>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</si>
  <si>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</si>
  <si>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</si>
  <si>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</si>
  <si>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</si>
  <si>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</si>
  <si>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</si>
  <si>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</si>
  <si>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</si>
  <si>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</si>
  <si>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</si>
  <si>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</si>
  <si>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</si>
  <si>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</si>
  <si>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</si>
  <si>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</si>
  <si>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</si>
  <si>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</si>
  <si>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</si>
  <si>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</si>
  <si>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</si>
  <si>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</si>
  <si>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</si>
  <si>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</si>
  <si>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</si>
  <si>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</si>
  <si>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</si>
  <si>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</si>
  <si>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</si>
  <si>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</si>
  <si>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</si>
  <si>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</si>
  <si>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</si>
  <si>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</si>
  <si>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</si>
  <si>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</si>
  <si>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</si>
  <si>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</si>
  <si>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</si>
  <si>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</si>
  <si>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</si>
  <si>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</si>
  <si>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</si>
  <si>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</si>
  <si>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</si>
  <si>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</si>
  <si>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</si>
  <si>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</si>
  <si>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</si>
  <si>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</si>
  <si>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</si>
  <si>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</si>
  <si>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</si>
  <si>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</si>
  <si>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</si>
  <si>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</si>
  <si>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</si>
  <si>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</si>
  <si>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</si>
  <si>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</si>
  <si>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</si>
  <si>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</si>
  <si>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</si>
  <si>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</si>
  <si>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</si>
  <si>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</si>
  <si>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</si>
  <si>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</si>
  <si>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</si>
  <si>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</si>
  <si>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</si>
  <si>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</si>
  <si>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</si>
  <si>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</si>
  <si>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</si>
  <si>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</si>
  <si>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</si>
  <si>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</si>
  <si>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</si>
  <si>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</si>
  <si>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</si>
  <si>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</si>
  <si>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</si>
  <si>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</si>
  <si>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</si>
  <si>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</si>
  <si>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</si>
  <si>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</si>
  <si>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</si>
  <si>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</si>
  <si>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</si>
  <si>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</si>
  <si>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</si>
  <si>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</si>
  <si>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</si>
  <si>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</si>
  <si>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</si>
  <si>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</si>
  <si>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</si>
  <si>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</si>
  <si>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</si>
  <si>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</si>
  <si>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</si>
  <si>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</si>
  <si>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</si>
  <si>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</si>
  <si>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</si>
  <si>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</si>
  <si>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</si>
  <si>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</si>
  <si>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Janeiro</t>
  </si>
  <si>
    <t>Pedro Goleiro</t>
  </si>
  <si>
    <t>Pedro Augusto</t>
  </si>
  <si>
    <t>Fevereiro</t>
  </si>
  <si>
    <t>Fernando</t>
  </si>
  <si>
    <t>Mateus (Spohr)</t>
  </si>
  <si>
    <t>Matheus Machado</t>
  </si>
  <si>
    <t>Mateus (Luiza)</t>
  </si>
  <si>
    <t>André</t>
  </si>
  <si>
    <t>Brito</t>
  </si>
  <si>
    <t>Março</t>
  </si>
  <si>
    <t>Última atualização</t>
  </si>
  <si>
    <t>Nem</t>
  </si>
  <si>
    <t>João Marcio</t>
  </si>
  <si>
    <t>Tuta</t>
  </si>
  <si>
    <t>Botelho</t>
  </si>
  <si>
    <t>Souza</t>
  </si>
  <si>
    <t>Abril</t>
  </si>
  <si>
    <t>Joao Marcio</t>
  </si>
  <si>
    <t>Vaga</t>
  </si>
  <si>
    <t>Maio</t>
  </si>
  <si>
    <t>Tuca/Samps</t>
  </si>
  <si>
    <t>Samps/Yuri</t>
  </si>
  <si>
    <t>Guto</t>
  </si>
  <si>
    <t>Chubao</t>
  </si>
  <si>
    <t>Chubão</t>
  </si>
  <si>
    <t>Bernardo Pereira</t>
  </si>
  <si>
    <t>Bagio</t>
  </si>
  <si>
    <t>Vinicius Kas</t>
  </si>
  <si>
    <t>Túlio</t>
  </si>
  <si>
    <t>Marcelo</t>
  </si>
  <si>
    <t>Olavo</t>
  </si>
  <si>
    <t>convidados</t>
  </si>
  <si>
    <t>valor conv</t>
  </si>
  <si>
    <t>valor mens</t>
  </si>
  <si>
    <t>mensalidade</t>
  </si>
  <si>
    <t>Ricardo flamengo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</si>
</sst>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R$-416]\ * #,##0.00_-;\-[$R$-416]\ * #,##0.00_-;_-[$R$-416]\ * &quot;-&quot;??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  <font>
      <sz val="11"/>
      <name val="Calibri"/>
      <family val="2"/>
      <scheme val="minor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9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5" fontId="0" fillId="0" borderId="0" xfId="42" applyNumberFormat="1" applyFont="1" applyFill="1"/>
    <xf numFmtId="165" fontId="0" fillId="0" borderId="0" xfId="0" applyNumberFormat="1"/>
    <xf numFmtId="165" fontId="0" fillId="35" borderId="0" xfId="42" applyNumberFormat="1" applyFont="1" applyFill="1"/>
    <xf numFmtId="0" fontId="0" fillId="0" borderId="0" xfId="0" applyFill="1"/>
    <xf numFmtId="165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  <xf numFmtId="165" fontId="0" fillId="36" borderId="0" xfId="42" applyNumberFormat="1" applyFon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17" fillId="43" borderId="0" xfId="0" applyFont="1" applyFill="1"/>
    <xf numFmtId="0" fontId="17" fillId="42" borderId="0" xfId="0" applyFont="1" applyFill="1"/>
    <xf numFmtId="0" fontId="21" fillId="44" borderId="0" xfId="0" applyFont="1" applyFill="1"/>
    <xf numFmtId="0" fontId="0" fillId="45" borderId="0" xfId="0" applyFill="1"/>
    <xf numFmtId="0" fontId="17" fillId="46" borderId="0" xfId="0" applyFont="1" applyFill="1"/>
    <xf numFmtId="0" fontId="17" fillId="47" borderId="0" xfId="0" applyFont="1" applyFill="1"/>
    <xf numFmtId="0" fontId="17" fillId="48" borderId="0" xfId="0" applyFont="1" applyFill="1"/>
    <xf numFmtId="0" fontId="17" fillId="49" borderId="0" xfId="0" applyFont="1" applyFill="1"/>
    <xf numFmtId="0" fontId="0" fillId="34" borderId="0" xfId="0" applyFill="1"/>
    <xf numFmtId="0" fontId="0" fillId="50" borderId="0" xfId="0" applyFill="1"/>
    <xf numFmtId="0" fontId="0" fillId="51" borderId="0" xfId="0" applyFill="1"/>
    <xf numFmtId="0" fontId="0" fillId="35" borderId="0" xfId="0" applyFill="1"/>
    <xf numFmtId="0" fontId="0" fillId="52" borderId="0" xfId="0" applyFill="1"/>
    <xf numFmtId="0" fontId="0" fillId="33" borderId="0" xfId="0" applyFill="1"/>
    <xf numFmtId="0" fontId="17" fillId="53" borderId="0" xfId="0" applyFont="1" applyFill="1"/>
    <xf numFmtId="0" fontId="17" fillId="54" borderId="0" xfId="0" applyFont="1" applyFill="1"/>
    <xf numFmtId="0" fontId="0" fillId="55" borderId="0" xfId="0" applyFill="1"/>
    <xf numFmtId="0" fontId="17" fillId="56" borderId="0" xfId="0" applyFont="1" applyFill="1"/>
    <xf numFmtId="0" fontId="0" fillId="57" borderId="0" xfId="0" applyFill="1"/>
    <xf numFmtId="0" fontId="0" fillId="58" borderId="0" xfId="0" applyFill="1"/>
    <xf numFmtId="0" fontId="0" fillId="35" borderId="0" xfId="0" applyFill="1" applyBorder="1" applyAlignment="1">
      <alignment horizontal="center"/>
    </xf>
    <xf numFmtId="0" fontId="0" fillId="35" borderId="12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T72"/>
  <sheetViews>
    <sheetView zoomScale="85" zoomScaleNormal="85" workbookViewId="0">
      <pane xSplit="1" topLeftCell="AW1" activePane="topRight" state="frozen"/>
      <selection pane="topRight" activeCell="BB46" sqref="BB46"/>
    </sheetView>
  </sheetViews>
  <sheetFormatPr defaultRowHeight="14.5" x14ac:dyDescent="0.35"/>
  <cols>
    <col min="2" max="2" width="9.453125" bestFit="1" customWidth="1"/>
    <col min="3" max="5" width="10.6328125" bestFit="1" customWidth="1"/>
    <col min="6" max="6" width="9.453125" bestFit="1" customWidth="1"/>
    <col min="7" max="10" width="10.6328125" bestFit="1" customWidth="1"/>
    <col min="11" max="11" width="9.453125" bestFit="1" customWidth="1"/>
    <col min="12" max="14" width="10.6328125" bestFit="1" customWidth="1"/>
    <col min="15" max="15" width="9.453125" bestFit="1" customWidth="1"/>
    <col min="16" max="18" width="10.6328125" bestFit="1" customWidth="1"/>
    <col min="19" max="19" width="9.54296875" bestFit="1" customWidth="1"/>
    <col min="20" max="20" width="9.81640625" bestFit="1" customWidth="1"/>
    <col min="21" max="23" width="10.54296875" bestFit="1" customWidth="1"/>
    <col min="24" max="24" width="9.54296875" bestFit="1" customWidth="1"/>
    <col min="25" max="25" width="10.54296875" bestFit="1" customWidth="1"/>
    <col min="26" max="26" width="11.54296875" bestFit="1" customWidth="1"/>
    <col min="27" max="27" width="10.54296875" bestFit="1" customWidth="1"/>
    <col min="28" max="48" width="10.54296875" customWidth="1"/>
    <col min="49" max="49" width="9.54296875" bestFit="1" customWidth="1"/>
    <col min="50" max="63" width="9.54296875" customWidth="1"/>
    <col min="64" max="65" width="10.453125" bestFit="1" customWidth="1"/>
    <col min="66" max="66" width="11" bestFit="1" customWidth="1"/>
    <col min="67" max="67" width="11" customWidth="1"/>
    <col min="68" max="68" width="9.54296875" customWidth="1"/>
  </cols>
  <sheetData>
    <row r="1" spans="1:72" x14ac:dyDescent="0.35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G1" s="1">
        <v>45679</v>
      </c>
      <c r="AH1" s="1">
        <v>45686</v>
      </c>
      <c r="AI1" s="1">
        <v>45693</v>
      </c>
      <c r="AJ1" s="1">
        <v>45700</v>
      </c>
      <c r="AK1" s="1">
        <v>45707</v>
      </c>
      <c r="AL1" s="1">
        <v>45714</v>
      </c>
      <c r="AM1" s="1">
        <v>45721</v>
      </c>
      <c r="AN1" s="1">
        <v>45728</v>
      </c>
      <c r="AO1" s="1">
        <v>45735</v>
      </c>
      <c r="AP1" s="1">
        <v>45742</v>
      </c>
      <c r="AQ1" s="1">
        <v>45749</v>
      </c>
      <c r="AR1" s="1">
        <v>45756</v>
      </c>
      <c r="AS1" s="1">
        <v>45763</v>
      </c>
      <c r="AT1" s="1">
        <v>45770</v>
      </c>
      <c r="AU1" s="1">
        <v>45777</v>
      </c>
      <c r="AV1" s="1">
        <v>45784</v>
      </c>
      <c r="AW1" s="1">
        <v>45791</v>
      </c>
      <c r="AX1" s="1">
        <v>45798</v>
      </c>
      <c r="AY1" s="1">
        <v>45805</v>
      </c>
      <c r="AZ1" s="1">
        <v>45812</v>
      </c>
      <c r="BA1" s="1">
        <v>45819</v>
      </c>
      <c r="BB1" s="1">
        <v>45826</v>
      </c>
      <c r="BC1" s="1">
        <v>45833</v>
      </c>
      <c r="BD1" s="1">
        <v>45840</v>
      </c>
      <c r="BE1" s="1">
        <v>45847</v>
      </c>
      <c r="BF1" s="1">
        <v>45854</v>
      </c>
      <c r="BG1" s="1">
        <v>45861</v>
      </c>
      <c r="BH1" s="1">
        <v>45868</v>
      </c>
      <c r="BI1" s="1">
        <v>45875</v>
      </c>
      <c r="BJ1" s="1">
        <v>45882</v>
      </c>
      <c r="BK1" s="1">
        <v>45889</v>
      </c>
      <c r="BL1" s="1">
        <v>45896</v>
      </c>
      <c r="BM1" s="1">
        <v>45903</v>
      </c>
      <c r="BN1" s="1">
        <v>45910</v>
      </c>
      <c r="BO1" s="1">
        <v>45917</v>
      </c>
      <c r="BP1" s="1"/>
      <c r="BQ1" t="s">
        <v>57</v>
      </c>
      <c r="BR1" t="s">
        <v>58</v>
      </c>
      <c r="BS1" t="s">
        <v>59</v>
      </c>
      <c r="BT1" t="s">
        <v>62</v>
      </c>
    </row>
    <row r="2" spans="1:72" x14ac:dyDescent="0.35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G2">
        <v>6</v>
      </c>
      <c r="AH2">
        <v>6.5</v>
      </c>
      <c r="AI2">
        <v>6.5</v>
      </c>
      <c r="AJ2">
        <v>4.5</v>
      </c>
      <c r="AK2">
        <v>5</v>
      </c>
      <c r="AL2">
        <v>4</v>
      </c>
      <c r="AM2">
        <v>4</v>
      </c>
      <c r="AN2">
        <v>5.5</v>
      </c>
      <c r="AO2">
        <v>5</v>
      </c>
      <c r="AP2">
        <v>5.5</v>
      </c>
      <c r="AQ2">
        <v>5</v>
      </c>
      <c r="AR2">
        <v>5.5</v>
      </c>
      <c r="AS2">
        <v>4.5</v>
      </c>
      <c r="AT2">
        <v>5.5</v>
      </c>
      <c r="AU2">
        <v>5</v>
      </c>
      <c r="AV2">
        <v>4</v>
      </c>
      <c r="AW2">
        <v>5.5</v>
      </c>
      <c r="AX2">
        <v>5.5</v>
      </c>
      <c r="BA2">
        <v>5</v>
      </c>
      <c r="BB2">
        <v>5.5</v>
      </c>
      <c r="BC2">
        <v>4</v>
      </c>
      <c r="BD2">
        <v>4.5</v>
      </c>
      <c r="BF2">
        <v>5</v>
      </c>
      <c r="BG2">
        <v>5</v>
      </c>
      <c r="BH2">
        <v>5.5</v>
      </c>
      <c r="BI2">
        <v>5.5</v>
      </c>
      <c r="BJ2">
        <v>5</v>
      </c>
      <c r="BK2">
        <v>5.5</v>
      </c>
      <c r="BL2">
        <v>6.5</v>
      </c>
      <c r="BM2">
        <v>5</v>
      </c>
      <c r="BO2">
        <v>5</v>
      </c>
      <c r="BQ2">
        <f t="shared" ref="BQ2:BQ33" si="0">COUNT(B2:BO2)</f>
        <v>61</v>
      </c>
      <c r="BR2" s="18">
        <f t="shared" ref="BR2:BR33" si="1">AVERAGE(B2:BO2)</f>
        <v>5.778688524590164</v>
      </c>
      <c r="BS2">
        <f t="shared" ref="BS2:BS33" si="2">IF(BQ2&gt;1,_xlfn.STDEV.S(B2:BO2),"")</f>
        <v>1.0705317610263236</v>
      </c>
      <c r="BT2">
        <v>1</v>
      </c>
    </row>
    <row r="3" spans="1:72" x14ac:dyDescent="0.35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H3">
        <v>6.5</v>
      </c>
      <c r="AI3">
        <v>5</v>
      </c>
      <c r="AJ3">
        <v>5</v>
      </c>
      <c r="AK3">
        <v>5</v>
      </c>
      <c r="AL3">
        <v>5.5</v>
      </c>
      <c r="AM3">
        <v>4.5</v>
      </c>
      <c r="AN3">
        <v>5</v>
      </c>
      <c r="AO3">
        <v>5.5</v>
      </c>
      <c r="AP3">
        <v>5.5</v>
      </c>
      <c r="AQ3">
        <v>5</v>
      </c>
      <c r="AR3">
        <v>4.5</v>
      </c>
      <c r="AS3">
        <v>5.5</v>
      </c>
      <c r="AT3">
        <v>4.5</v>
      </c>
      <c r="AU3">
        <v>4.5</v>
      </c>
      <c r="AV3">
        <v>4.5</v>
      </c>
      <c r="AW3">
        <v>4</v>
      </c>
      <c r="AX3">
        <v>3.5</v>
      </c>
      <c r="AY3">
        <v>6</v>
      </c>
      <c r="AZ3">
        <v>4.5</v>
      </c>
      <c r="BA3">
        <v>5</v>
      </c>
      <c r="BB3">
        <v>4.5</v>
      </c>
      <c r="BC3">
        <v>4</v>
      </c>
      <c r="BD3">
        <v>5.5</v>
      </c>
      <c r="BE3">
        <v>7</v>
      </c>
      <c r="BI3">
        <v>5.5</v>
      </c>
      <c r="BJ3">
        <v>5.5</v>
      </c>
      <c r="BK3">
        <v>5.5</v>
      </c>
      <c r="BL3">
        <v>5</v>
      </c>
      <c r="BM3">
        <v>4</v>
      </c>
      <c r="BN3">
        <v>5</v>
      </c>
      <c r="BO3">
        <v>5</v>
      </c>
      <c r="BQ3">
        <f t="shared" si="0"/>
        <v>60</v>
      </c>
      <c r="BR3" s="18">
        <f t="shared" si="1"/>
        <v>5.4749999999999996</v>
      </c>
      <c r="BS3">
        <f t="shared" si="2"/>
        <v>0.89926994872394561</v>
      </c>
      <c r="BT3">
        <v>1</v>
      </c>
    </row>
    <row r="4" spans="1:72" x14ac:dyDescent="0.35">
      <c r="A4" t="s">
        <v>20</v>
      </c>
      <c r="B4" t="s">
        <v>26</v>
      </c>
      <c r="C4" t="s">
        <v>26</v>
      </c>
      <c r="D4">
        <v>7</v>
      </c>
      <c r="E4">
        <v>7</v>
      </c>
      <c r="F4">
        <v>7</v>
      </c>
      <c r="G4">
        <v>7</v>
      </c>
      <c r="H4">
        <v>7.5</v>
      </c>
      <c r="I4">
        <v>7</v>
      </c>
      <c r="J4">
        <v>7.5</v>
      </c>
      <c r="K4">
        <v>7</v>
      </c>
      <c r="L4">
        <v>6</v>
      </c>
      <c r="M4">
        <v>5.5</v>
      </c>
      <c r="N4">
        <v>5.5</v>
      </c>
      <c r="O4" t="s">
        <v>26</v>
      </c>
      <c r="P4">
        <v>7</v>
      </c>
      <c r="Q4">
        <v>4.5</v>
      </c>
      <c r="R4">
        <v>6</v>
      </c>
      <c r="S4">
        <v>7</v>
      </c>
      <c r="T4">
        <v>6</v>
      </c>
      <c r="U4">
        <v>7</v>
      </c>
      <c r="V4">
        <v>6</v>
      </c>
      <c r="W4">
        <v>6</v>
      </c>
      <c r="X4">
        <v>5.5</v>
      </c>
      <c r="Y4">
        <v>6</v>
      </c>
      <c r="Z4">
        <v>6</v>
      </c>
      <c r="AA4">
        <v>7</v>
      </c>
      <c r="AB4">
        <v>5.5</v>
      </c>
      <c r="AC4">
        <v>6</v>
      </c>
      <c r="AD4">
        <v>7</v>
      </c>
      <c r="AE4">
        <v>6</v>
      </c>
      <c r="AF4">
        <v>6</v>
      </c>
      <c r="AG4">
        <v>6.5</v>
      </c>
      <c r="AI4">
        <v>5.5</v>
      </c>
      <c r="AJ4">
        <v>5</v>
      </c>
      <c r="AK4">
        <v>5.5</v>
      </c>
      <c r="AL4">
        <v>5</v>
      </c>
      <c r="AM4">
        <v>5</v>
      </c>
      <c r="AN4">
        <v>5.5</v>
      </c>
      <c r="AP4">
        <v>5</v>
      </c>
      <c r="AQ4">
        <v>4.5</v>
      </c>
      <c r="AR4">
        <v>4.5</v>
      </c>
      <c r="AT4">
        <v>5.5</v>
      </c>
      <c r="AU4">
        <v>5.5</v>
      </c>
      <c r="AV4">
        <v>5</v>
      </c>
      <c r="AW4">
        <v>4.5</v>
      </c>
      <c r="AX4">
        <v>4.5</v>
      </c>
      <c r="AY4">
        <v>5</v>
      </c>
      <c r="AZ4">
        <v>5.5</v>
      </c>
      <c r="BB4">
        <v>4.5</v>
      </c>
      <c r="BC4">
        <v>6</v>
      </c>
      <c r="BD4">
        <v>5.5</v>
      </c>
      <c r="BE4">
        <v>4</v>
      </c>
      <c r="BF4">
        <v>4.5</v>
      </c>
      <c r="BG4">
        <v>5.5</v>
      </c>
      <c r="BH4">
        <v>5</v>
      </c>
      <c r="BI4">
        <v>5</v>
      </c>
      <c r="BJ4">
        <v>5.5</v>
      </c>
      <c r="BM4">
        <v>4</v>
      </c>
      <c r="BN4">
        <v>5.5</v>
      </c>
      <c r="BO4">
        <v>4.5</v>
      </c>
      <c r="BQ4">
        <f t="shared" si="0"/>
        <v>57</v>
      </c>
      <c r="BR4" s="18">
        <f t="shared" si="1"/>
        <v>5.7105263157894735</v>
      </c>
      <c r="BS4">
        <f t="shared" si="2"/>
        <v>0.9303770761145167</v>
      </c>
      <c r="BT4">
        <v>1</v>
      </c>
    </row>
    <row r="5" spans="1:72" x14ac:dyDescent="0.35">
      <c r="A5" t="s">
        <v>82</v>
      </c>
      <c r="B5">
        <v>9</v>
      </c>
      <c r="C5" t="s">
        <v>26</v>
      </c>
      <c r="D5">
        <v>7.5</v>
      </c>
      <c r="E5">
        <v>7</v>
      </c>
      <c r="F5">
        <v>6</v>
      </c>
      <c r="G5">
        <v>7</v>
      </c>
      <c r="H5">
        <v>6</v>
      </c>
      <c r="I5">
        <v>7</v>
      </c>
      <c r="J5">
        <v>7</v>
      </c>
      <c r="K5">
        <v>7</v>
      </c>
      <c r="L5">
        <v>6</v>
      </c>
      <c r="M5">
        <v>6</v>
      </c>
      <c r="N5">
        <v>7</v>
      </c>
      <c r="O5">
        <v>7</v>
      </c>
      <c r="P5">
        <v>7</v>
      </c>
      <c r="Q5">
        <v>7</v>
      </c>
      <c r="R5">
        <v>7.5</v>
      </c>
      <c r="S5">
        <v>7</v>
      </c>
      <c r="T5">
        <v>7.5</v>
      </c>
      <c r="U5">
        <v>7</v>
      </c>
      <c r="V5">
        <v>7</v>
      </c>
      <c r="W5">
        <v>7</v>
      </c>
      <c r="X5">
        <v>6</v>
      </c>
      <c r="Y5">
        <v>6</v>
      </c>
      <c r="Z5">
        <v>6</v>
      </c>
      <c r="AA5">
        <v>7</v>
      </c>
      <c r="AB5">
        <v>7</v>
      </c>
      <c r="AC5">
        <v>7</v>
      </c>
      <c r="AD5" t="s">
        <v>26</v>
      </c>
      <c r="AE5">
        <v>7</v>
      </c>
      <c r="AF5">
        <v>6</v>
      </c>
      <c r="AG5">
        <v>6</v>
      </c>
      <c r="AH5">
        <v>5</v>
      </c>
      <c r="AI5">
        <v>6.5</v>
      </c>
      <c r="AJ5">
        <v>5.5</v>
      </c>
      <c r="AK5">
        <v>6.5</v>
      </c>
      <c r="AL5">
        <v>5.5</v>
      </c>
      <c r="AN5">
        <v>6.5</v>
      </c>
      <c r="AO5">
        <v>5.5</v>
      </c>
      <c r="AP5">
        <v>6</v>
      </c>
      <c r="AV5">
        <v>5</v>
      </c>
      <c r="AY5">
        <v>6</v>
      </c>
      <c r="BA5">
        <v>5</v>
      </c>
      <c r="BB5">
        <v>6</v>
      </c>
      <c r="BC5">
        <v>5</v>
      </c>
      <c r="BD5">
        <v>6.5</v>
      </c>
      <c r="BE5">
        <v>6</v>
      </c>
      <c r="BF5">
        <v>5</v>
      </c>
      <c r="BG5">
        <v>5.5</v>
      </c>
      <c r="BH5">
        <v>5.5</v>
      </c>
      <c r="BI5">
        <v>5</v>
      </c>
      <c r="BL5">
        <v>5</v>
      </c>
      <c r="BM5">
        <v>5.5</v>
      </c>
      <c r="BN5">
        <v>6.5</v>
      </c>
      <c r="BO5">
        <v>6</v>
      </c>
      <c r="BQ5">
        <f t="shared" si="0"/>
        <v>53</v>
      </c>
      <c r="BR5" s="18">
        <f t="shared" si="1"/>
        <v>6.3207547169811322</v>
      </c>
      <c r="BS5">
        <f t="shared" si="2"/>
        <v>0.8440649105931527</v>
      </c>
      <c r="BT5">
        <v>1</v>
      </c>
    </row>
    <row r="6" spans="1:72" x14ac:dyDescent="0.35">
      <c r="A6" t="s">
        <v>6</v>
      </c>
      <c r="B6">
        <v>7.5</v>
      </c>
      <c r="C6">
        <v>7</v>
      </c>
      <c r="D6">
        <v>7</v>
      </c>
      <c r="E6">
        <v>7.5</v>
      </c>
      <c r="F6">
        <v>6</v>
      </c>
      <c r="G6">
        <v>6</v>
      </c>
      <c r="H6" t="s">
        <v>26</v>
      </c>
      <c r="I6">
        <v>7.5</v>
      </c>
      <c r="J6" t="s">
        <v>26</v>
      </c>
      <c r="K6">
        <v>7.5</v>
      </c>
      <c r="L6" t="s">
        <v>26</v>
      </c>
      <c r="M6" t="s">
        <v>26</v>
      </c>
      <c r="N6">
        <v>6</v>
      </c>
      <c r="O6">
        <v>7</v>
      </c>
      <c r="P6">
        <v>6</v>
      </c>
      <c r="Q6" t="s">
        <v>26</v>
      </c>
      <c r="R6" t="s">
        <v>26</v>
      </c>
      <c r="S6">
        <v>6</v>
      </c>
      <c r="T6">
        <v>7</v>
      </c>
      <c r="U6">
        <v>7</v>
      </c>
      <c r="V6" t="s">
        <v>26</v>
      </c>
      <c r="W6">
        <v>6</v>
      </c>
      <c r="X6">
        <v>6</v>
      </c>
      <c r="Y6" t="s">
        <v>26</v>
      </c>
      <c r="Z6" t="s">
        <v>26</v>
      </c>
      <c r="AA6">
        <v>6</v>
      </c>
      <c r="AB6" t="s">
        <v>26</v>
      </c>
      <c r="AC6" t="s">
        <v>26</v>
      </c>
      <c r="AD6" t="s">
        <v>26</v>
      </c>
      <c r="AE6">
        <v>6</v>
      </c>
      <c r="AF6">
        <v>6.5</v>
      </c>
      <c r="AG6">
        <v>7</v>
      </c>
      <c r="AH6">
        <v>5.5</v>
      </c>
      <c r="AJ6">
        <v>5.5</v>
      </c>
      <c r="AK6">
        <v>5</v>
      </c>
      <c r="AL6">
        <v>4.5</v>
      </c>
      <c r="AM6">
        <v>5.5</v>
      </c>
      <c r="AN6">
        <v>6.5</v>
      </c>
      <c r="AO6">
        <v>6</v>
      </c>
      <c r="AP6">
        <v>5</v>
      </c>
      <c r="AQ6">
        <v>5.5</v>
      </c>
      <c r="AR6">
        <v>5.5</v>
      </c>
      <c r="AS6">
        <v>5</v>
      </c>
      <c r="AT6">
        <v>5.5</v>
      </c>
      <c r="AU6">
        <v>5</v>
      </c>
      <c r="AV6">
        <v>5</v>
      </c>
      <c r="AX6">
        <v>10</v>
      </c>
      <c r="AY6">
        <v>5.5</v>
      </c>
      <c r="AZ6">
        <v>5</v>
      </c>
      <c r="BA6">
        <v>5</v>
      </c>
      <c r="BB6">
        <v>4.5</v>
      </c>
      <c r="BC6">
        <v>7</v>
      </c>
      <c r="BD6">
        <v>5.5</v>
      </c>
      <c r="BE6">
        <v>6.5</v>
      </c>
      <c r="BF6">
        <v>4.5</v>
      </c>
      <c r="BG6">
        <v>4.5</v>
      </c>
      <c r="BH6">
        <v>7.5</v>
      </c>
      <c r="BI6">
        <v>6.5</v>
      </c>
      <c r="BJ6">
        <v>6</v>
      </c>
      <c r="BK6">
        <v>5.5</v>
      </c>
      <c r="BL6">
        <v>5</v>
      </c>
      <c r="BM6">
        <v>6</v>
      </c>
      <c r="BN6">
        <v>6</v>
      </c>
      <c r="BO6">
        <v>6.5</v>
      </c>
      <c r="BQ6">
        <f t="shared" si="0"/>
        <v>52</v>
      </c>
      <c r="BR6" s="18">
        <f t="shared" si="1"/>
        <v>6.0480769230769234</v>
      </c>
      <c r="BS6">
        <f t="shared" si="2"/>
        <v>1.034974733918258</v>
      </c>
      <c r="BT6">
        <v>1</v>
      </c>
    </row>
    <row r="7" spans="1:72" x14ac:dyDescent="0.35">
      <c r="A7" t="s">
        <v>4</v>
      </c>
      <c r="B7">
        <v>4.5</v>
      </c>
      <c r="C7" t="s">
        <v>26</v>
      </c>
      <c r="D7">
        <v>6</v>
      </c>
      <c r="E7">
        <v>5.5</v>
      </c>
      <c r="F7">
        <v>6</v>
      </c>
      <c r="G7" t="s">
        <v>26</v>
      </c>
      <c r="H7">
        <v>7</v>
      </c>
      <c r="I7">
        <v>5.5</v>
      </c>
      <c r="J7">
        <v>6</v>
      </c>
      <c r="K7">
        <v>5.5</v>
      </c>
      <c r="L7">
        <v>7</v>
      </c>
      <c r="M7">
        <v>6</v>
      </c>
      <c r="N7">
        <v>7</v>
      </c>
      <c r="O7">
        <v>5.5</v>
      </c>
      <c r="P7">
        <v>5.5</v>
      </c>
      <c r="Q7">
        <v>7</v>
      </c>
      <c r="R7">
        <v>6</v>
      </c>
      <c r="S7">
        <v>6</v>
      </c>
      <c r="T7">
        <v>7</v>
      </c>
      <c r="U7">
        <v>6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>
        <v>6</v>
      </c>
      <c r="AE7">
        <v>6.5</v>
      </c>
      <c r="AF7">
        <v>6</v>
      </c>
      <c r="AG7">
        <v>6</v>
      </c>
      <c r="AH7">
        <v>5</v>
      </c>
      <c r="AI7">
        <v>6</v>
      </c>
      <c r="AL7">
        <v>3</v>
      </c>
      <c r="AM7">
        <v>4</v>
      </c>
      <c r="AN7">
        <v>5.5</v>
      </c>
      <c r="AO7">
        <v>5</v>
      </c>
      <c r="AP7">
        <v>4.5</v>
      </c>
      <c r="AV7">
        <v>4</v>
      </c>
      <c r="AW7">
        <v>4.5</v>
      </c>
      <c r="AX7">
        <v>4.5</v>
      </c>
      <c r="AY7">
        <v>5</v>
      </c>
      <c r="AZ7">
        <v>4</v>
      </c>
      <c r="BA7">
        <v>5</v>
      </c>
      <c r="BB7">
        <v>5</v>
      </c>
      <c r="BC7">
        <v>6</v>
      </c>
      <c r="BH7">
        <v>5.5</v>
      </c>
      <c r="BI7">
        <v>5.5</v>
      </c>
      <c r="BJ7">
        <v>5.5</v>
      </c>
      <c r="BK7">
        <v>5</v>
      </c>
      <c r="BL7">
        <v>4.5</v>
      </c>
      <c r="BM7">
        <v>5</v>
      </c>
      <c r="BN7">
        <v>6</v>
      </c>
      <c r="BO7">
        <v>5</v>
      </c>
      <c r="BQ7">
        <f t="shared" si="0"/>
        <v>52</v>
      </c>
      <c r="BR7" s="18">
        <f t="shared" si="1"/>
        <v>5.5384615384615383</v>
      </c>
      <c r="BS7">
        <f t="shared" si="2"/>
        <v>0.86798252583699553</v>
      </c>
      <c r="BT7">
        <v>1</v>
      </c>
    </row>
    <row r="8" spans="1:72" x14ac:dyDescent="0.35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H8">
        <v>7.5</v>
      </c>
      <c r="AI8">
        <v>5.5</v>
      </c>
      <c r="AJ8">
        <v>5.5</v>
      </c>
      <c r="AK8">
        <v>5.5</v>
      </c>
      <c r="AM8">
        <v>7</v>
      </c>
      <c r="AQ8">
        <v>5</v>
      </c>
      <c r="AR8">
        <v>5.5</v>
      </c>
      <c r="AS8">
        <v>5</v>
      </c>
      <c r="AT8">
        <v>5.5</v>
      </c>
      <c r="AU8">
        <v>5.5</v>
      </c>
      <c r="AV8">
        <v>5.5</v>
      </c>
      <c r="AX8">
        <v>6</v>
      </c>
      <c r="AY8">
        <v>6.5</v>
      </c>
      <c r="AZ8">
        <v>5.5</v>
      </c>
      <c r="BA8">
        <v>5.5</v>
      </c>
      <c r="BB8">
        <v>4.5</v>
      </c>
      <c r="BC8">
        <v>4</v>
      </c>
      <c r="BD8">
        <v>4.5</v>
      </c>
      <c r="BE8">
        <v>5.5</v>
      </c>
      <c r="BF8">
        <v>5</v>
      </c>
      <c r="BG8">
        <v>5</v>
      </c>
      <c r="BH8">
        <v>5</v>
      </c>
      <c r="BK8">
        <v>5</v>
      </c>
      <c r="BL8">
        <v>5.5</v>
      </c>
      <c r="BM8">
        <v>5</v>
      </c>
      <c r="BQ8">
        <f t="shared" si="0"/>
        <v>50</v>
      </c>
      <c r="BR8" s="18">
        <f t="shared" si="1"/>
        <v>6.12</v>
      </c>
      <c r="BS8">
        <f t="shared" si="2"/>
        <v>0.97184864866828247</v>
      </c>
      <c r="BT8">
        <v>1</v>
      </c>
    </row>
    <row r="9" spans="1:72" x14ac:dyDescent="0.35">
      <c r="A9" t="s">
        <v>5</v>
      </c>
      <c r="B9">
        <v>10</v>
      </c>
      <c r="C9">
        <v>8.5</v>
      </c>
      <c r="D9">
        <v>8.5</v>
      </c>
      <c r="E9">
        <v>7.5</v>
      </c>
      <c r="F9">
        <v>7</v>
      </c>
      <c r="G9">
        <v>7.5</v>
      </c>
      <c r="H9">
        <v>7</v>
      </c>
      <c r="I9" t="s">
        <v>26</v>
      </c>
      <c r="J9">
        <v>8.5</v>
      </c>
      <c r="K9">
        <v>7.5</v>
      </c>
      <c r="L9">
        <v>8.5</v>
      </c>
      <c r="M9">
        <v>7</v>
      </c>
      <c r="N9">
        <v>7.5</v>
      </c>
      <c r="O9">
        <v>7.5</v>
      </c>
      <c r="P9">
        <v>7</v>
      </c>
      <c r="Q9">
        <v>7</v>
      </c>
      <c r="R9" t="s">
        <v>26</v>
      </c>
      <c r="S9" t="s">
        <v>26</v>
      </c>
      <c r="T9" t="s">
        <v>26</v>
      </c>
      <c r="U9">
        <v>7</v>
      </c>
      <c r="V9">
        <v>6</v>
      </c>
      <c r="W9">
        <v>7.5</v>
      </c>
      <c r="X9">
        <v>7</v>
      </c>
      <c r="Y9">
        <v>7</v>
      </c>
      <c r="Z9">
        <v>7</v>
      </c>
      <c r="AA9">
        <v>7</v>
      </c>
      <c r="AB9" t="s">
        <v>26</v>
      </c>
      <c r="AC9" t="s">
        <v>26</v>
      </c>
      <c r="AD9" t="s">
        <v>26</v>
      </c>
      <c r="AF9">
        <v>6.5</v>
      </c>
      <c r="AG9">
        <v>10</v>
      </c>
      <c r="AI9">
        <v>6.5</v>
      </c>
      <c r="AJ9">
        <v>5.5</v>
      </c>
      <c r="AK9">
        <v>6.5</v>
      </c>
      <c r="AL9">
        <v>6</v>
      </c>
      <c r="AO9">
        <v>6</v>
      </c>
      <c r="AP9">
        <v>5</v>
      </c>
      <c r="AQ9">
        <v>5.5</v>
      </c>
      <c r="AR9">
        <v>6.5</v>
      </c>
      <c r="AS9">
        <v>6</v>
      </c>
      <c r="AT9">
        <v>5.5</v>
      </c>
      <c r="AU9">
        <v>6.5</v>
      </c>
      <c r="AV9">
        <v>6</v>
      </c>
      <c r="AW9">
        <v>6</v>
      </c>
      <c r="AX9">
        <v>6</v>
      </c>
      <c r="AY9">
        <v>5.5</v>
      </c>
      <c r="AZ9">
        <v>7</v>
      </c>
      <c r="BA9">
        <v>8.5</v>
      </c>
      <c r="BB9">
        <v>5.5</v>
      </c>
      <c r="BC9">
        <v>4.5</v>
      </c>
      <c r="BD9">
        <v>5.5</v>
      </c>
      <c r="BE9">
        <v>6.5</v>
      </c>
      <c r="BF9">
        <v>5.5</v>
      </c>
      <c r="BG9">
        <v>5</v>
      </c>
      <c r="BK9">
        <v>5.5</v>
      </c>
      <c r="BL9">
        <v>6</v>
      </c>
      <c r="BO9">
        <v>5.5</v>
      </c>
      <c r="BQ9">
        <f t="shared" si="0"/>
        <v>50</v>
      </c>
      <c r="BR9" s="18">
        <f t="shared" si="1"/>
        <v>6.71</v>
      </c>
      <c r="BS9">
        <f t="shared" si="2"/>
        <v>1.1998724422000124</v>
      </c>
      <c r="BT9">
        <v>0</v>
      </c>
    </row>
    <row r="10" spans="1:72" x14ac:dyDescent="0.35">
      <c r="A10" t="s">
        <v>14</v>
      </c>
      <c r="B10">
        <v>7</v>
      </c>
      <c r="C10" t="s">
        <v>26</v>
      </c>
      <c r="D10">
        <v>7.5</v>
      </c>
      <c r="E10" t="s">
        <v>26</v>
      </c>
      <c r="F10">
        <v>6</v>
      </c>
      <c r="G10">
        <v>7</v>
      </c>
      <c r="H10">
        <v>4.5</v>
      </c>
      <c r="I10">
        <v>5.5</v>
      </c>
      <c r="J10" t="s">
        <v>26</v>
      </c>
      <c r="K10">
        <v>6</v>
      </c>
      <c r="L10">
        <v>6</v>
      </c>
      <c r="M10">
        <v>6</v>
      </c>
      <c r="N10" t="s">
        <v>26</v>
      </c>
      <c r="O10">
        <v>6</v>
      </c>
      <c r="P10">
        <v>5.5</v>
      </c>
      <c r="Q10">
        <v>5.5</v>
      </c>
      <c r="R10">
        <v>6</v>
      </c>
      <c r="S10">
        <v>4.5</v>
      </c>
      <c r="T10">
        <v>7</v>
      </c>
      <c r="U10" t="s">
        <v>26</v>
      </c>
      <c r="V10">
        <v>6</v>
      </c>
      <c r="W10" t="s">
        <v>26</v>
      </c>
      <c r="X10">
        <v>7</v>
      </c>
      <c r="Y10">
        <v>6</v>
      </c>
      <c r="Z10" t="s">
        <v>26</v>
      </c>
      <c r="AA10">
        <v>6</v>
      </c>
      <c r="AB10">
        <v>5.5</v>
      </c>
      <c r="AC10">
        <v>6</v>
      </c>
      <c r="AD10">
        <v>5.5</v>
      </c>
      <c r="AI10">
        <v>5</v>
      </c>
      <c r="AL10">
        <v>5.5</v>
      </c>
      <c r="AM10">
        <v>5</v>
      </c>
      <c r="AN10">
        <v>5</v>
      </c>
      <c r="AO10">
        <v>5</v>
      </c>
      <c r="AP10">
        <v>5</v>
      </c>
      <c r="AQ10">
        <v>5</v>
      </c>
      <c r="AR10">
        <v>4.5</v>
      </c>
      <c r="AS10">
        <v>5.5</v>
      </c>
      <c r="AT10">
        <v>5.5</v>
      </c>
      <c r="AV10">
        <v>5</v>
      </c>
      <c r="AY10">
        <v>4.5</v>
      </c>
      <c r="AZ10">
        <v>5</v>
      </c>
      <c r="BB10">
        <v>5</v>
      </c>
      <c r="BC10">
        <v>6</v>
      </c>
      <c r="BD10">
        <v>6</v>
      </c>
      <c r="BE10">
        <v>6</v>
      </c>
      <c r="BF10">
        <v>5</v>
      </c>
      <c r="BG10">
        <v>5.5</v>
      </c>
      <c r="BH10">
        <v>5</v>
      </c>
      <c r="BI10">
        <v>5</v>
      </c>
      <c r="BK10">
        <v>5.5</v>
      </c>
      <c r="BL10">
        <v>5</v>
      </c>
      <c r="BM10">
        <v>5</v>
      </c>
      <c r="BN10">
        <v>5.5</v>
      </c>
      <c r="BO10">
        <v>4.5</v>
      </c>
      <c r="BQ10">
        <f t="shared" si="0"/>
        <v>48</v>
      </c>
      <c r="BR10" s="18">
        <f t="shared" si="1"/>
        <v>5.552083333333333</v>
      </c>
      <c r="BS10">
        <f t="shared" si="2"/>
        <v>0.72375780107017207</v>
      </c>
      <c r="BT10">
        <v>1</v>
      </c>
    </row>
    <row r="11" spans="1:72" x14ac:dyDescent="0.35">
      <c r="A11" t="s">
        <v>11</v>
      </c>
      <c r="B11">
        <v>5.5</v>
      </c>
      <c r="C11" t="s">
        <v>26</v>
      </c>
      <c r="D11">
        <v>7.5</v>
      </c>
      <c r="E11">
        <v>7.5</v>
      </c>
      <c r="F11">
        <v>7.5</v>
      </c>
      <c r="G11">
        <v>5.5</v>
      </c>
      <c r="H11" t="s">
        <v>26</v>
      </c>
      <c r="I11">
        <v>4.5</v>
      </c>
      <c r="J11">
        <v>7</v>
      </c>
      <c r="K11">
        <v>6</v>
      </c>
      <c r="L11" t="s">
        <v>26</v>
      </c>
      <c r="M11" t="s">
        <v>26</v>
      </c>
      <c r="N11">
        <v>6</v>
      </c>
      <c r="O11">
        <v>5.5</v>
      </c>
      <c r="P11">
        <v>6</v>
      </c>
      <c r="Q11" t="s">
        <v>26</v>
      </c>
      <c r="R11" t="s">
        <v>26</v>
      </c>
      <c r="S11">
        <v>4.5</v>
      </c>
      <c r="T11">
        <v>7</v>
      </c>
      <c r="U11" t="s">
        <v>26</v>
      </c>
      <c r="V11" t="s">
        <v>26</v>
      </c>
      <c r="W11" t="s">
        <v>26</v>
      </c>
      <c r="X11">
        <v>6</v>
      </c>
      <c r="Y11">
        <v>6</v>
      </c>
      <c r="Z11" t="s">
        <v>26</v>
      </c>
      <c r="AA11">
        <v>4.5</v>
      </c>
      <c r="AB11" t="s">
        <v>26</v>
      </c>
      <c r="AC11">
        <v>7</v>
      </c>
      <c r="AD11" t="s">
        <v>26</v>
      </c>
      <c r="AE11">
        <v>3</v>
      </c>
      <c r="AF11">
        <v>6</v>
      </c>
      <c r="AG11">
        <v>4.5</v>
      </c>
      <c r="AH11">
        <v>6</v>
      </c>
      <c r="AI11">
        <v>6</v>
      </c>
      <c r="AJ11">
        <v>5.5</v>
      </c>
      <c r="AK11">
        <v>7</v>
      </c>
      <c r="AL11">
        <v>5</v>
      </c>
      <c r="AM11">
        <v>4.5</v>
      </c>
      <c r="AN11">
        <v>4.5</v>
      </c>
      <c r="AO11">
        <v>5</v>
      </c>
      <c r="AP11">
        <v>5</v>
      </c>
      <c r="AR11">
        <v>5.5</v>
      </c>
      <c r="AS11">
        <v>5.5</v>
      </c>
      <c r="AT11">
        <v>5</v>
      </c>
      <c r="AU11">
        <v>6</v>
      </c>
      <c r="AV11">
        <v>5</v>
      </c>
      <c r="AX11">
        <v>5</v>
      </c>
      <c r="AY11">
        <v>4.5</v>
      </c>
      <c r="BD11">
        <v>4</v>
      </c>
      <c r="BE11">
        <v>6</v>
      </c>
      <c r="BG11">
        <v>3.5</v>
      </c>
      <c r="BH11">
        <v>5.5</v>
      </c>
      <c r="BI11">
        <v>5</v>
      </c>
      <c r="BJ11">
        <v>5</v>
      </c>
      <c r="BK11">
        <v>5</v>
      </c>
      <c r="BM11">
        <v>4.5</v>
      </c>
      <c r="BN11">
        <v>7</v>
      </c>
      <c r="BO11">
        <v>5</v>
      </c>
      <c r="BQ11">
        <f t="shared" si="0"/>
        <v>46</v>
      </c>
      <c r="BR11" s="18">
        <f t="shared" si="1"/>
        <v>5.4891304347826084</v>
      </c>
      <c r="BS11">
        <f t="shared" si="2"/>
        <v>1.0407749806689592</v>
      </c>
      <c r="BT11">
        <v>1</v>
      </c>
    </row>
    <row r="12" spans="1:72" x14ac:dyDescent="0.35">
      <c r="A12" t="s">
        <v>367</v>
      </c>
      <c r="B12">
        <v>8.5</v>
      </c>
      <c r="C12" t="s">
        <v>26</v>
      </c>
      <c r="D12" t="s">
        <v>26</v>
      </c>
      <c r="E12">
        <v>7</v>
      </c>
      <c r="F12">
        <v>7</v>
      </c>
      <c r="G12" t="s">
        <v>26</v>
      </c>
      <c r="H12">
        <v>10</v>
      </c>
      <c r="I12">
        <v>7</v>
      </c>
      <c r="J12" t="s">
        <v>26</v>
      </c>
      <c r="K12">
        <v>6</v>
      </c>
      <c r="L12">
        <v>7</v>
      </c>
      <c r="M12">
        <v>6</v>
      </c>
      <c r="N12">
        <v>6</v>
      </c>
      <c r="O12">
        <v>6</v>
      </c>
      <c r="P12">
        <v>7</v>
      </c>
      <c r="Q12">
        <v>5.5</v>
      </c>
      <c r="R12">
        <v>7.5</v>
      </c>
      <c r="S12">
        <v>7</v>
      </c>
      <c r="T12">
        <v>7</v>
      </c>
      <c r="U12">
        <v>6</v>
      </c>
      <c r="V12">
        <v>7</v>
      </c>
      <c r="W12">
        <v>7</v>
      </c>
      <c r="X12">
        <v>7</v>
      </c>
      <c r="Y12" t="s">
        <v>26</v>
      </c>
      <c r="Z12">
        <v>6</v>
      </c>
      <c r="AA12">
        <v>6</v>
      </c>
      <c r="AB12" t="s">
        <v>26</v>
      </c>
      <c r="AC12">
        <v>6</v>
      </c>
      <c r="AD12" t="s">
        <v>26</v>
      </c>
      <c r="AF12">
        <v>7</v>
      </c>
      <c r="AG12">
        <v>5.5</v>
      </c>
      <c r="AH12">
        <v>5.5</v>
      </c>
      <c r="AI12">
        <v>5.5</v>
      </c>
      <c r="AJ12">
        <v>5.5</v>
      </c>
      <c r="AK12">
        <v>6.5</v>
      </c>
      <c r="AL12">
        <v>4.5</v>
      </c>
      <c r="AV12">
        <v>4.5</v>
      </c>
      <c r="AW12">
        <v>4.5</v>
      </c>
      <c r="AX12">
        <v>5</v>
      </c>
      <c r="AY12">
        <v>5.5</v>
      </c>
      <c r="AZ12">
        <v>5.5</v>
      </c>
      <c r="BA12">
        <v>5</v>
      </c>
      <c r="BD12">
        <v>4.5</v>
      </c>
      <c r="BE12">
        <v>6</v>
      </c>
      <c r="BF12">
        <v>6.5</v>
      </c>
      <c r="BG12">
        <v>5.5</v>
      </c>
      <c r="BH12">
        <v>5</v>
      </c>
      <c r="BK12">
        <v>4.5</v>
      </c>
      <c r="BL12">
        <v>5</v>
      </c>
      <c r="BM12">
        <v>5.5</v>
      </c>
      <c r="BN12">
        <v>5.5</v>
      </c>
      <c r="BO12">
        <v>5</v>
      </c>
      <c r="BQ12">
        <f t="shared" si="0"/>
        <v>45</v>
      </c>
      <c r="BR12" s="18">
        <f t="shared" si="1"/>
        <v>6.0555555555555554</v>
      </c>
      <c r="BS12">
        <f t="shared" si="2"/>
        <v>1.1140743315244346</v>
      </c>
      <c r="BT12">
        <v>1</v>
      </c>
    </row>
    <row r="13" spans="1:72" x14ac:dyDescent="0.35">
      <c r="A13" t="s">
        <v>16</v>
      </c>
      <c r="B13">
        <v>7.5</v>
      </c>
      <c r="C13" t="s">
        <v>26</v>
      </c>
      <c r="D13" t="s">
        <v>26</v>
      </c>
      <c r="E13" t="s">
        <v>26</v>
      </c>
      <c r="F13" t="s">
        <v>26</v>
      </c>
      <c r="G13" t="s">
        <v>26</v>
      </c>
      <c r="H13" t="s">
        <v>26</v>
      </c>
      <c r="I13" t="s">
        <v>26</v>
      </c>
      <c r="J13" t="s">
        <v>26</v>
      </c>
      <c r="K13" t="s">
        <v>26</v>
      </c>
      <c r="L13" t="s">
        <v>26</v>
      </c>
      <c r="M13" t="s">
        <v>26</v>
      </c>
      <c r="N13" t="s">
        <v>26</v>
      </c>
      <c r="O13" t="s">
        <v>26</v>
      </c>
      <c r="P13" t="s">
        <v>26</v>
      </c>
      <c r="Q13" t="s">
        <v>26</v>
      </c>
      <c r="R13" t="s">
        <v>26</v>
      </c>
      <c r="S13" t="s">
        <v>26</v>
      </c>
      <c r="T13" t="s">
        <v>26</v>
      </c>
      <c r="U13" t="s">
        <v>26</v>
      </c>
      <c r="V13">
        <v>7</v>
      </c>
      <c r="W13">
        <v>7</v>
      </c>
      <c r="X13">
        <v>6</v>
      </c>
      <c r="Y13">
        <v>7</v>
      </c>
      <c r="Z13">
        <v>7.5</v>
      </c>
      <c r="AA13">
        <v>7</v>
      </c>
      <c r="AB13">
        <v>7</v>
      </c>
      <c r="AC13">
        <v>7.5</v>
      </c>
      <c r="AD13">
        <v>7</v>
      </c>
      <c r="AE13">
        <v>6</v>
      </c>
      <c r="AF13">
        <v>6.5</v>
      </c>
      <c r="AH13">
        <v>6.5</v>
      </c>
      <c r="AI13">
        <v>6.5</v>
      </c>
      <c r="AJ13">
        <v>5.5</v>
      </c>
      <c r="AK13">
        <v>5.5</v>
      </c>
      <c r="AL13">
        <v>6</v>
      </c>
      <c r="AM13">
        <v>5</v>
      </c>
      <c r="AN13">
        <v>5</v>
      </c>
      <c r="AO13">
        <v>5</v>
      </c>
      <c r="AP13">
        <v>5.5</v>
      </c>
      <c r="AQ13">
        <v>5.5</v>
      </c>
      <c r="AR13">
        <v>6</v>
      </c>
      <c r="AS13">
        <v>5</v>
      </c>
      <c r="AT13">
        <v>5.5</v>
      </c>
      <c r="AV13">
        <v>4.5</v>
      </c>
      <c r="AX13">
        <v>6</v>
      </c>
      <c r="AY13">
        <v>5.5</v>
      </c>
      <c r="AZ13">
        <v>6.5</v>
      </c>
      <c r="BA13">
        <v>5</v>
      </c>
      <c r="BB13">
        <v>5</v>
      </c>
      <c r="BC13">
        <v>9.5</v>
      </c>
      <c r="BD13">
        <v>5.5</v>
      </c>
      <c r="BE13">
        <v>6.5</v>
      </c>
      <c r="BF13">
        <v>4.5</v>
      </c>
      <c r="BG13">
        <v>6</v>
      </c>
      <c r="BH13">
        <v>5.5</v>
      </c>
      <c r="BI13">
        <v>7</v>
      </c>
      <c r="BJ13">
        <v>5.5</v>
      </c>
      <c r="BK13">
        <v>6.5</v>
      </c>
      <c r="BL13">
        <v>5.5</v>
      </c>
      <c r="BM13">
        <v>5.5</v>
      </c>
      <c r="BN13">
        <v>5</v>
      </c>
      <c r="BQ13">
        <f t="shared" si="0"/>
        <v>43</v>
      </c>
      <c r="BR13" s="18">
        <f t="shared" si="1"/>
        <v>6.058139534883721</v>
      </c>
      <c r="BS13">
        <f t="shared" si="2"/>
        <v>0.99528233805659372</v>
      </c>
      <c r="BT13">
        <v>1</v>
      </c>
    </row>
    <row r="14" spans="1:72" x14ac:dyDescent="0.35">
      <c r="A14" t="s">
        <v>2</v>
      </c>
      <c r="B14">
        <v>7</v>
      </c>
      <c r="C14" t="s">
        <v>26</v>
      </c>
      <c r="D14">
        <v>4.5</v>
      </c>
      <c r="E14">
        <v>4.5</v>
      </c>
      <c r="F14">
        <v>5.5</v>
      </c>
      <c r="G14">
        <v>5.5</v>
      </c>
      <c r="H14">
        <v>7</v>
      </c>
      <c r="I14" t="s">
        <v>26</v>
      </c>
      <c r="J14">
        <v>6</v>
      </c>
      <c r="K14">
        <v>6</v>
      </c>
      <c r="L14">
        <v>5.5</v>
      </c>
      <c r="M14">
        <v>6</v>
      </c>
      <c r="N14" t="s">
        <v>26</v>
      </c>
      <c r="O14">
        <v>5.5</v>
      </c>
      <c r="P14">
        <v>6</v>
      </c>
      <c r="Q14">
        <v>4.5</v>
      </c>
      <c r="R14">
        <v>6</v>
      </c>
      <c r="S14">
        <v>7</v>
      </c>
      <c r="T14">
        <v>5.5</v>
      </c>
      <c r="U14">
        <v>5.5</v>
      </c>
      <c r="V14">
        <v>5.5</v>
      </c>
      <c r="W14">
        <v>5.5</v>
      </c>
      <c r="X14">
        <v>6</v>
      </c>
      <c r="Y14">
        <v>5.5</v>
      </c>
      <c r="Z14" t="s">
        <v>26</v>
      </c>
      <c r="AA14">
        <v>7</v>
      </c>
      <c r="AB14">
        <v>6</v>
      </c>
      <c r="AC14">
        <v>6</v>
      </c>
      <c r="AD14" t="s">
        <v>26</v>
      </c>
      <c r="AE14">
        <v>7</v>
      </c>
      <c r="AH14">
        <v>6.5</v>
      </c>
      <c r="AI14">
        <v>4.5</v>
      </c>
      <c r="AK14">
        <v>5</v>
      </c>
      <c r="AL14">
        <v>5</v>
      </c>
      <c r="AM14">
        <v>5.5</v>
      </c>
      <c r="AN14">
        <v>4</v>
      </c>
      <c r="AT14">
        <v>4.5</v>
      </c>
      <c r="AZ14">
        <v>4.5</v>
      </c>
      <c r="BC14">
        <v>4</v>
      </c>
      <c r="BG14">
        <v>4.5</v>
      </c>
      <c r="BH14">
        <v>5.5</v>
      </c>
      <c r="BI14">
        <v>5</v>
      </c>
      <c r="BJ14">
        <v>4.5</v>
      </c>
      <c r="BK14">
        <v>4.5</v>
      </c>
      <c r="BL14">
        <v>4.5</v>
      </c>
      <c r="BM14">
        <v>5</v>
      </c>
      <c r="BN14">
        <v>5.5</v>
      </c>
      <c r="BQ14">
        <f t="shared" si="0"/>
        <v>42</v>
      </c>
      <c r="BR14" s="18">
        <f t="shared" si="1"/>
        <v>5.4404761904761907</v>
      </c>
      <c r="BS14">
        <f t="shared" si="2"/>
        <v>0.84969421294771574</v>
      </c>
      <c r="BT14">
        <v>1</v>
      </c>
    </row>
    <row r="15" spans="1:72" x14ac:dyDescent="0.35">
      <c r="A15" t="s">
        <v>25</v>
      </c>
      <c r="B15" t="s">
        <v>26</v>
      </c>
      <c r="C15" t="s">
        <v>26</v>
      </c>
      <c r="D15" t="s">
        <v>26</v>
      </c>
      <c r="E15">
        <v>4.5</v>
      </c>
      <c r="F15">
        <v>6</v>
      </c>
      <c r="G15">
        <v>4</v>
      </c>
      <c r="H15" t="s">
        <v>26</v>
      </c>
      <c r="I15" t="s">
        <v>26</v>
      </c>
      <c r="J15">
        <v>4.5</v>
      </c>
      <c r="K15" t="s">
        <v>26</v>
      </c>
      <c r="L15">
        <v>2.5</v>
      </c>
      <c r="M15">
        <v>4.5</v>
      </c>
      <c r="N15">
        <v>5.5</v>
      </c>
      <c r="O15">
        <v>6</v>
      </c>
      <c r="P15">
        <v>4.5</v>
      </c>
      <c r="Q15" t="s">
        <v>26</v>
      </c>
      <c r="R15" t="s">
        <v>26</v>
      </c>
      <c r="S15">
        <v>4</v>
      </c>
      <c r="T15">
        <v>6</v>
      </c>
      <c r="U15">
        <v>2.5</v>
      </c>
      <c r="V15">
        <v>5.5</v>
      </c>
      <c r="W15">
        <v>6</v>
      </c>
      <c r="X15">
        <v>6</v>
      </c>
      <c r="Y15" t="s">
        <v>26</v>
      </c>
      <c r="Z15">
        <v>5.5</v>
      </c>
      <c r="AA15" t="s">
        <v>26</v>
      </c>
      <c r="AB15" t="s">
        <v>26</v>
      </c>
      <c r="AC15">
        <v>4</v>
      </c>
      <c r="AD15">
        <v>4.5</v>
      </c>
      <c r="AE15">
        <v>4</v>
      </c>
      <c r="AF15">
        <v>2.5</v>
      </c>
      <c r="AG15">
        <v>3</v>
      </c>
      <c r="AH15">
        <v>5</v>
      </c>
      <c r="AK15">
        <v>5</v>
      </c>
      <c r="AL15">
        <v>2.5</v>
      </c>
      <c r="AM15">
        <v>4</v>
      </c>
      <c r="AO15">
        <v>5.5</v>
      </c>
      <c r="AP15">
        <v>5.5</v>
      </c>
      <c r="AQ15">
        <v>4</v>
      </c>
      <c r="AR15">
        <v>3.5</v>
      </c>
      <c r="AT15">
        <v>5</v>
      </c>
      <c r="AU15">
        <v>4</v>
      </c>
      <c r="AX15">
        <v>5.5</v>
      </c>
      <c r="AY15">
        <v>4.5</v>
      </c>
      <c r="AZ15">
        <v>4.5</v>
      </c>
      <c r="BA15">
        <v>5</v>
      </c>
      <c r="BC15">
        <v>4</v>
      </c>
      <c r="BE15">
        <v>4.5</v>
      </c>
      <c r="BK15">
        <v>4.5</v>
      </c>
      <c r="BL15">
        <v>4</v>
      </c>
      <c r="BM15">
        <v>5</v>
      </c>
      <c r="BO15">
        <v>4.5</v>
      </c>
      <c r="BQ15">
        <f t="shared" si="0"/>
        <v>41</v>
      </c>
      <c r="BR15" s="18">
        <f t="shared" si="1"/>
        <v>4.524390243902439</v>
      </c>
      <c r="BS15">
        <f t="shared" si="2"/>
        <v>0.99969507546173275</v>
      </c>
      <c r="BT15">
        <v>1</v>
      </c>
    </row>
    <row r="16" spans="1:72" x14ac:dyDescent="0.35">
      <c r="A16" t="s">
        <v>19</v>
      </c>
      <c r="B16">
        <v>10</v>
      </c>
      <c r="C16" t="s">
        <v>26</v>
      </c>
      <c r="D16">
        <v>7</v>
      </c>
      <c r="E16">
        <v>7</v>
      </c>
      <c r="F16">
        <v>6</v>
      </c>
      <c r="G16" t="s">
        <v>26</v>
      </c>
      <c r="H16" t="s">
        <v>26</v>
      </c>
      <c r="I16" t="s">
        <v>26</v>
      </c>
      <c r="J16" t="s">
        <v>26</v>
      </c>
      <c r="K16" t="s">
        <v>26</v>
      </c>
      <c r="L16" t="s">
        <v>26</v>
      </c>
      <c r="M16">
        <v>6</v>
      </c>
      <c r="N16">
        <v>6</v>
      </c>
      <c r="O16">
        <v>6</v>
      </c>
      <c r="P16">
        <v>6</v>
      </c>
      <c r="Q16">
        <v>7</v>
      </c>
      <c r="R16" t="s">
        <v>26</v>
      </c>
      <c r="S16" t="s">
        <v>26</v>
      </c>
      <c r="T16">
        <v>6</v>
      </c>
      <c r="U16">
        <v>6</v>
      </c>
      <c r="V16">
        <v>7</v>
      </c>
      <c r="W16">
        <v>6</v>
      </c>
      <c r="X16" t="s">
        <v>26</v>
      </c>
      <c r="Y16">
        <v>8.5</v>
      </c>
      <c r="Z16">
        <v>6</v>
      </c>
      <c r="AA16">
        <v>6</v>
      </c>
      <c r="AB16">
        <v>5.5</v>
      </c>
      <c r="AC16" t="s">
        <v>26</v>
      </c>
      <c r="AD16" t="s">
        <v>26</v>
      </c>
      <c r="AE16">
        <v>6</v>
      </c>
      <c r="AF16">
        <v>6.5</v>
      </c>
      <c r="AG16">
        <v>6.5</v>
      </c>
      <c r="AL16">
        <v>4.5</v>
      </c>
      <c r="AM16">
        <v>5.5</v>
      </c>
      <c r="AQ16">
        <v>5</v>
      </c>
      <c r="AT16">
        <v>5.5</v>
      </c>
      <c r="AU16">
        <v>5.5</v>
      </c>
      <c r="AV16">
        <v>5</v>
      </c>
      <c r="AW16">
        <v>5</v>
      </c>
      <c r="AX16">
        <v>5.5</v>
      </c>
      <c r="AZ16">
        <v>5.5</v>
      </c>
      <c r="BA16">
        <v>5</v>
      </c>
      <c r="BC16">
        <v>7</v>
      </c>
      <c r="BE16">
        <v>4.5</v>
      </c>
      <c r="BF16">
        <v>7.5</v>
      </c>
      <c r="BG16">
        <v>5</v>
      </c>
      <c r="BH16">
        <v>6</v>
      </c>
      <c r="BI16">
        <v>5</v>
      </c>
      <c r="BK16">
        <v>5.5</v>
      </c>
      <c r="BL16">
        <v>5.5</v>
      </c>
      <c r="BM16">
        <v>5</v>
      </c>
      <c r="BO16">
        <v>5</v>
      </c>
      <c r="BQ16">
        <f t="shared" si="0"/>
        <v>40</v>
      </c>
      <c r="BR16" s="18">
        <f t="shared" si="1"/>
        <v>5.9749999999999996</v>
      </c>
      <c r="BS16">
        <f t="shared" si="2"/>
        <v>1.0678879226700773</v>
      </c>
      <c r="BT16">
        <v>1</v>
      </c>
    </row>
    <row r="17" spans="1:72" x14ac:dyDescent="0.35">
      <c r="A17" t="s">
        <v>55</v>
      </c>
      <c r="B17" t="s">
        <v>26</v>
      </c>
      <c r="C17" t="s">
        <v>26</v>
      </c>
      <c r="D17" t="s">
        <v>26</v>
      </c>
      <c r="E17" t="s">
        <v>26</v>
      </c>
      <c r="F17" t="s">
        <v>26</v>
      </c>
      <c r="G17" t="s">
        <v>26</v>
      </c>
      <c r="H17" t="s">
        <v>26</v>
      </c>
      <c r="I17" t="s">
        <v>26</v>
      </c>
      <c r="J17" t="s">
        <v>26</v>
      </c>
      <c r="K17" t="s">
        <v>26</v>
      </c>
      <c r="L17" t="s">
        <v>26</v>
      </c>
      <c r="M17" t="s">
        <v>26</v>
      </c>
      <c r="N17" t="s">
        <v>26</v>
      </c>
      <c r="O17">
        <v>6</v>
      </c>
      <c r="P17" t="s">
        <v>26</v>
      </c>
      <c r="Q17">
        <v>4.5</v>
      </c>
      <c r="R17" t="s">
        <v>26</v>
      </c>
      <c r="S17" t="s">
        <v>26</v>
      </c>
      <c r="T17">
        <v>7</v>
      </c>
      <c r="U17">
        <v>7</v>
      </c>
      <c r="V17">
        <v>6</v>
      </c>
      <c r="W17">
        <v>6</v>
      </c>
      <c r="X17">
        <v>6</v>
      </c>
      <c r="Y17">
        <v>7.5</v>
      </c>
      <c r="Z17">
        <v>6</v>
      </c>
      <c r="AA17">
        <v>6</v>
      </c>
      <c r="AB17" t="s">
        <v>26</v>
      </c>
      <c r="AC17">
        <v>6</v>
      </c>
      <c r="AD17">
        <v>7</v>
      </c>
      <c r="AF17">
        <v>7</v>
      </c>
      <c r="AG17">
        <v>7</v>
      </c>
      <c r="AQ17">
        <v>7</v>
      </c>
      <c r="AR17">
        <v>6.5</v>
      </c>
      <c r="AS17">
        <v>5</v>
      </c>
      <c r="AT17">
        <v>5</v>
      </c>
      <c r="AU17">
        <v>5</v>
      </c>
      <c r="AV17">
        <v>5</v>
      </c>
      <c r="AW17">
        <v>5</v>
      </c>
      <c r="AZ17">
        <v>5.5</v>
      </c>
      <c r="BC17">
        <v>4.5</v>
      </c>
      <c r="BE17">
        <v>5.5</v>
      </c>
      <c r="BF17">
        <v>5.5</v>
      </c>
      <c r="BH17">
        <v>5.5</v>
      </c>
      <c r="BJ17">
        <v>5</v>
      </c>
      <c r="BM17">
        <v>5</v>
      </c>
      <c r="BN17">
        <v>4.5</v>
      </c>
      <c r="BO17">
        <v>5.5</v>
      </c>
      <c r="BQ17">
        <f t="shared" si="0"/>
        <v>30</v>
      </c>
      <c r="BR17" s="18">
        <f t="shared" si="1"/>
        <v>5.8</v>
      </c>
      <c r="BS17">
        <f t="shared" si="2"/>
        <v>0.87690678936896005</v>
      </c>
      <c r="BT17">
        <v>1</v>
      </c>
    </row>
    <row r="18" spans="1:72" x14ac:dyDescent="0.35">
      <c r="A18" t="s">
        <v>84</v>
      </c>
      <c r="B18" t="s">
        <v>26</v>
      </c>
      <c r="C18" t="s">
        <v>26</v>
      </c>
      <c r="D18" t="s">
        <v>26</v>
      </c>
      <c r="E18" t="s">
        <v>26</v>
      </c>
      <c r="F18" t="s">
        <v>26</v>
      </c>
      <c r="G18" t="s">
        <v>26</v>
      </c>
      <c r="H18" t="s">
        <v>26</v>
      </c>
      <c r="I18" t="s">
        <v>26</v>
      </c>
      <c r="J18" t="s">
        <v>26</v>
      </c>
      <c r="K18" t="s">
        <v>26</v>
      </c>
      <c r="L18" t="s">
        <v>26</v>
      </c>
      <c r="M18" t="s">
        <v>26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>
        <v>4.5</v>
      </c>
      <c r="AC18">
        <v>6</v>
      </c>
      <c r="AD18" t="s">
        <v>26</v>
      </c>
      <c r="AE18">
        <v>6.5</v>
      </c>
      <c r="AF18">
        <v>6</v>
      </c>
      <c r="AG18">
        <v>6.5</v>
      </c>
      <c r="AH18">
        <v>5</v>
      </c>
      <c r="AI18">
        <v>5.5</v>
      </c>
      <c r="AL18">
        <v>5</v>
      </c>
      <c r="AO18">
        <v>5.5</v>
      </c>
      <c r="AP18">
        <v>6</v>
      </c>
      <c r="AQ18">
        <v>5.5</v>
      </c>
      <c r="AT18">
        <v>4.5</v>
      </c>
      <c r="AU18">
        <v>5</v>
      </c>
      <c r="AV18">
        <v>5</v>
      </c>
      <c r="AW18">
        <v>4.5</v>
      </c>
      <c r="AX18">
        <v>5</v>
      </c>
      <c r="AZ18">
        <v>5</v>
      </c>
      <c r="BA18">
        <v>5.5</v>
      </c>
      <c r="BB18">
        <v>5.5</v>
      </c>
      <c r="BC18">
        <v>4</v>
      </c>
      <c r="BD18">
        <v>4.5</v>
      </c>
      <c r="BE18">
        <v>4.5</v>
      </c>
      <c r="BF18">
        <v>4.5</v>
      </c>
      <c r="BG18">
        <v>5</v>
      </c>
      <c r="BI18">
        <v>4.5</v>
      </c>
      <c r="BL18">
        <v>5</v>
      </c>
      <c r="BM18">
        <v>5</v>
      </c>
      <c r="BN18">
        <v>5.5</v>
      </c>
      <c r="BO18">
        <v>5</v>
      </c>
      <c r="BQ18">
        <f t="shared" si="0"/>
        <v>29</v>
      </c>
      <c r="BR18" s="18">
        <f t="shared" si="1"/>
        <v>5.1551724137931032</v>
      </c>
      <c r="BS18">
        <f t="shared" si="2"/>
        <v>0.62825507041132378</v>
      </c>
      <c r="BT18">
        <v>0</v>
      </c>
    </row>
    <row r="19" spans="1:72" x14ac:dyDescent="0.35">
      <c r="A19" t="s">
        <v>44</v>
      </c>
      <c r="B19" t="s">
        <v>26</v>
      </c>
      <c r="C19" t="s">
        <v>26</v>
      </c>
      <c r="D19" t="s">
        <v>26</v>
      </c>
      <c r="E19" t="s">
        <v>26</v>
      </c>
      <c r="F19">
        <v>5.5</v>
      </c>
      <c r="G19">
        <v>4.5</v>
      </c>
      <c r="H19">
        <v>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 t="s">
        <v>26</v>
      </c>
      <c r="P19" t="s">
        <v>26</v>
      </c>
      <c r="Q19">
        <v>6</v>
      </c>
      <c r="R19" t="s">
        <v>26</v>
      </c>
      <c r="S19">
        <v>6</v>
      </c>
      <c r="T19">
        <v>6</v>
      </c>
      <c r="U19" t="s">
        <v>26</v>
      </c>
      <c r="V19" t="s">
        <v>26</v>
      </c>
      <c r="W19" t="s">
        <v>26</v>
      </c>
      <c r="X19" t="s">
        <v>26</v>
      </c>
      <c r="Y19" t="s">
        <v>26</v>
      </c>
      <c r="Z19" t="s">
        <v>26</v>
      </c>
      <c r="AA19" t="s">
        <v>26</v>
      </c>
      <c r="AB19" t="s">
        <v>26</v>
      </c>
      <c r="AC19" t="s">
        <v>26</v>
      </c>
      <c r="AD19" t="s">
        <v>26</v>
      </c>
      <c r="AG19">
        <v>6.5</v>
      </c>
      <c r="AI19">
        <v>4</v>
      </c>
      <c r="AJ19">
        <v>3.5</v>
      </c>
      <c r="AK19">
        <v>3</v>
      </c>
      <c r="AL19">
        <v>5</v>
      </c>
      <c r="AN19">
        <v>5</v>
      </c>
      <c r="AO19">
        <v>5</v>
      </c>
      <c r="AW19">
        <v>4.5</v>
      </c>
      <c r="AX19">
        <v>4.5</v>
      </c>
      <c r="AY19">
        <v>4.5</v>
      </c>
      <c r="AZ19">
        <v>4.5</v>
      </c>
      <c r="BB19">
        <v>5.5</v>
      </c>
      <c r="BC19">
        <v>2.5</v>
      </c>
      <c r="BE19">
        <v>4</v>
      </c>
      <c r="BF19">
        <v>5</v>
      </c>
      <c r="BG19">
        <v>3.5</v>
      </c>
      <c r="BH19">
        <v>4</v>
      </c>
      <c r="BI19">
        <v>5</v>
      </c>
      <c r="BJ19">
        <v>4.5</v>
      </c>
      <c r="BK19">
        <v>5</v>
      </c>
      <c r="BL19">
        <v>4.5</v>
      </c>
      <c r="BO19">
        <v>4</v>
      </c>
      <c r="BQ19">
        <f t="shared" si="0"/>
        <v>28</v>
      </c>
      <c r="BR19" s="18">
        <f t="shared" si="1"/>
        <v>4.6964285714285712</v>
      </c>
      <c r="BS19">
        <f t="shared" si="2"/>
        <v>0.955871579340278</v>
      </c>
      <c r="BT19">
        <v>1</v>
      </c>
    </row>
    <row r="20" spans="1:72" x14ac:dyDescent="0.35">
      <c r="A20" t="s">
        <v>15</v>
      </c>
      <c r="B20">
        <v>7</v>
      </c>
      <c r="C20">
        <v>5.5</v>
      </c>
      <c r="D20" t="s">
        <v>26</v>
      </c>
      <c r="E20" t="s">
        <v>26</v>
      </c>
      <c r="F20" t="s">
        <v>26</v>
      </c>
      <c r="G20">
        <v>6</v>
      </c>
      <c r="H20">
        <v>4.5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>
        <v>6</v>
      </c>
      <c r="Q20">
        <v>5.5</v>
      </c>
      <c r="R20">
        <v>7</v>
      </c>
      <c r="S20">
        <v>6</v>
      </c>
      <c r="T20">
        <v>6</v>
      </c>
      <c r="U20">
        <v>7</v>
      </c>
      <c r="V20">
        <v>5.5</v>
      </c>
      <c r="W20">
        <v>6</v>
      </c>
      <c r="X20">
        <v>5.5</v>
      </c>
      <c r="Y20">
        <v>7</v>
      </c>
      <c r="Z20" t="s">
        <v>26</v>
      </c>
      <c r="AA20">
        <v>7</v>
      </c>
      <c r="AB20">
        <v>6</v>
      </c>
      <c r="AC20" t="s">
        <v>26</v>
      </c>
      <c r="AD20">
        <v>6</v>
      </c>
      <c r="BB20">
        <v>3.5</v>
      </c>
      <c r="BC20">
        <v>4</v>
      </c>
      <c r="BD20">
        <v>5</v>
      </c>
      <c r="BE20">
        <v>7</v>
      </c>
      <c r="BH20">
        <v>5</v>
      </c>
      <c r="BJ20">
        <v>4.5</v>
      </c>
      <c r="BK20">
        <v>5.5</v>
      </c>
      <c r="BL20">
        <v>5</v>
      </c>
      <c r="BM20">
        <v>5</v>
      </c>
      <c r="BN20">
        <v>5.5</v>
      </c>
      <c r="BQ20">
        <f t="shared" si="0"/>
        <v>27</v>
      </c>
      <c r="BR20" s="18">
        <f t="shared" si="1"/>
        <v>5.6851851851851851</v>
      </c>
      <c r="BS20">
        <f t="shared" si="2"/>
        <v>0.95220541727883201</v>
      </c>
      <c r="BT20">
        <v>1</v>
      </c>
    </row>
    <row r="21" spans="1:72" x14ac:dyDescent="0.35">
      <c r="A21" t="s">
        <v>56</v>
      </c>
      <c r="B21" t="s">
        <v>26</v>
      </c>
      <c r="C21" t="s">
        <v>26</v>
      </c>
      <c r="D21" t="s">
        <v>26</v>
      </c>
      <c r="E21" t="s">
        <v>26</v>
      </c>
      <c r="F21" t="s">
        <v>26</v>
      </c>
      <c r="G21" t="s">
        <v>26</v>
      </c>
      <c r="H21" t="s">
        <v>26</v>
      </c>
      <c r="I21" t="s">
        <v>26</v>
      </c>
      <c r="J21" t="s">
        <v>26</v>
      </c>
      <c r="K21" t="s">
        <v>26</v>
      </c>
      <c r="L21" t="s">
        <v>26</v>
      </c>
      <c r="M21" t="s">
        <v>26</v>
      </c>
      <c r="N21" t="s">
        <v>26</v>
      </c>
      <c r="O21" t="s">
        <v>26</v>
      </c>
      <c r="P21" t="s">
        <v>26</v>
      </c>
      <c r="Q21">
        <v>5.5</v>
      </c>
      <c r="R21" t="s">
        <v>26</v>
      </c>
      <c r="S21">
        <v>7</v>
      </c>
      <c r="T21" t="s">
        <v>26</v>
      </c>
      <c r="U21" t="s">
        <v>26</v>
      </c>
      <c r="V21">
        <v>7</v>
      </c>
      <c r="W21" t="s">
        <v>26</v>
      </c>
      <c r="X21">
        <v>6</v>
      </c>
      <c r="Y21">
        <v>7</v>
      </c>
      <c r="Z21">
        <v>7</v>
      </c>
      <c r="AA21" t="s">
        <v>26</v>
      </c>
      <c r="AB21">
        <v>7</v>
      </c>
      <c r="AC21">
        <v>4.5</v>
      </c>
      <c r="AD21">
        <v>7</v>
      </c>
      <c r="AE21">
        <v>6</v>
      </c>
      <c r="AF21">
        <v>5</v>
      </c>
      <c r="AG21">
        <v>6.5</v>
      </c>
      <c r="AH21">
        <v>6.5</v>
      </c>
      <c r="AI21">
        <v>6.5</v>
      </c>
      <c r="AJ21">
        <v>5</v>
      </c>
      <c r="AK21">
        <v>5</v>
      </c>
      <c r="AL21">
        <v>6</v>
      </c>
      <c r="AM21">
        <v>5</v>
      </c>
      <c r="AO21">
        <v>5</v>
      </c>
      <c r="AP21">
        <v>5.5</v>
      </c>
      <c r="AQ21">
        <v>4.5</v>
      </c>
      <c r="AR21">
        <v>5</v>
      </c>
      <c r="AS21">
        <v>5</v>
      </c>
      <c r="AT21">
        <v>5</v>
      </c>
      <c r="AU21">
        <v>6</v>
      </c>
      <c r="AV21">
        <v>4.5</v>
      </c>
      <c r="AW21">
        <v>5</v>
      </c>
      <c r="BQ21">
        <f t="shared" si="0"/>
        <v>27</v>
      </c>
      <c r="BR21" s="18">
        <f t="shared" si="1"/>
        <v>5.7407407407407405</v>
      </c>
      <c r="BS21">
        <f t="shared" si="2"/>
        <v>0.90267093384844077</v>
      </c>
      <c r="BT21">
        <v>0</v>
      </c>
    </row>
    <row r="22" spans="1:72" x14ac:dyDescent="0.35">
      <c r="A22" t="s">
        <v>46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>
        <v>6</v>
      </c>
      <c r="I22">
        <v>5.5</v>
      </c>
      <c r="J22">
        <v>5.5</v>
      </c>
      <c r="K22">
        <v>4</v>
      </c>
      <c r="L22" t="s">
        <v>26</v>
      </c>
      <c r="M22">
        <v>4</v>
      </c>
      <c r="N22">
        <v>4.5</v>
      </c>
      <c r="O22">
        <v>7.5</v>
      </c>
      <c r="P22">
        <v>7</v>
      </c>
      <c r="Q22">
        <v>4.5</v>
      </c>
      <c r="R22" t="s">
        <v>26</v>
      </c>
      <c r="S22" t="s">
        <v>26</v>
      </c>
      <c r="T22" t="s">
        <v>26</v>
      </c>
      <c r="U22">
        <v>5.5</v>
      </c>
      <c r="V22" t="s">
        <v>26</v>
      </c>
      <c r="W22" t="s">
        <v>26</v>
      </c>
      <c r="X22" t="s">
        <v>26</v>
      </c>
      <c r="Y22" t="s">
        <v>26</v>
      </c>
      <c r="Z22" t="s">
        <v>26</v>
      </c>
      <c r="AA22" t="s">
        <v>26</v>
      </c>
      <c r="AB22" t="s">
        <v>26</v>
      </c>
      <c r="AC22" t="s">
        <v>26</v>
      </c>
      <c r="AD22" t="s">
        <v>26</v>
      </c>
      <c r="AH22">
        <v>5</v>
      </c>
      <c r="AI22">
        <v>5.5</v>
      </c>
      <c r="AJ22">
        <v>3.5</v>
      </c>
      <c r="BF22">
        <v>3.5</v>
      </c>
      <c r="BG22">
        <v>4.5</v>
      </c>
      <c r="BH22">
        <v>4</v>
      </c>
      <c r="BI22">
        <v>5</v>
      </c>
      <c r="BJ22">
        <v>3.5</v>
      </c>
      <c r="BK22">
        <v>4</v>
      </c>
      <c r="BL22">
        <v>5</v>
      </c>
      <c r="BO22">
        <v>5</v>
      </c>
      <c r="BQ22">
        <f t="shared" si="0"/>
        <v>21</v>
      </c>
      <c r="BR22" s="18">
        <f t="shared" si="1"/>
        <v>4.8809523809523814</v>
      </c>
      <c r="BS22">
        <f t="shared" si="2"/>
        <v>1.0828753610730313</v>
      </c>
      <c r="BT22">
        <v>1</v>
      </c>
    </row>
    <row r="23" spans="1:72" x14ac:dyDescent="0.35">
      <c r="A23" t="s">
        <v>66</v>
      </c>
      <c r="B23" t="s">
        <v>26</v>
      </c>
      <c r="C23" t="s">
        <v>26</v>
      </c>
      <c r="D23" t="s">
        <v>26</v>
      </c>
      <c r="E23" t="s">
        <v>26</v>
      </c>
      <c r="F23" t="s">
        <v>26</v>
      </c>
      <c r="G23" t="s">
        <v>26</v>
      </c>
      <c r="H23" t="s">
        <v>26</v>
      </c>
      <c r="I23" t="s">
        <v>26</v>
      </c>
      <c r="J23" t="s">
        <v>26</v>
      </c>
      <c r="K23" t="s">
        <v>26</v>
      </c>
      <c r="L23" t="s">
        <v>26</v>
      </c>
      <c r="M23" t="s">
        <v>26</v>
      </c>
      <c r="N23" t="s">
        <v>26</v>
      </c>
      <c r="O23" t="s">
        <v>26</v>
      </c>
      <c r="P23" t="s">
        <v>26</v>
      </c>
      <c r="Q23" t="s">
        <v>26</v>
      </c>
      <c r="R23" t="s">
        <v>26</v>
      </c>
      <c r="S23" t="s">
        <v>26</v>
      </c>
      <c r="T23" t="s">
        <v>26</v>
      </c>
      <c r="U23" t="s">
        <v>26</v>
      </c>
      <c r="V23">
        <v>6</v>
      </c>
      <c r="W23">
        <v>6</v>
      </c>
      <c r="X23" t="s">
        <v>26</v>
      </c>
      <c r="Y23">
        <v>6</v>
      </c>
      <c r="Z23" t="s">
        <v>26</v>
      </c>
      <c r="AA23" t="s">
        <v>26</v>
      </c>
      <c r="AB23">
        <v>7</v>
      </c>
      <c r="AC23">
        <v>6</v>
      </c>
      <c r="AD23" t="s">
        <v>26</v>
      </c>
      <c r="AE23">
        <v>6</v>
      </c>
      <c r="AF23">
        <v>5</v>
      </c>
      <c r="AM23">
        <v>4.5</v>
      </c>
      <c r="AP23">
        <v>5</v>
      </c>
      <c r="AQ23">
        <v>4.5</v>
      </c>
      <c r="AR23">
        <v>5</v>
      </c>
      <c r="AS23">
        <v>4.5</v>
      </c>
      <c r="AT23">
        <v>4.5</v>
      </c>
      <c r="AU23">
        <v>4</v>
      </c>
      <c r="AV23">
        <v>5</v>
      </c>
      <c r="AW23">
        <v>4.5</v>
      </c>
      <c r="AX23">
        <v>5</v>
      </c>
      <c r="AY23">
        <v>5</v>
      </c>
      <c r="AZ23">
        <v>5</v>
      </c>
      <c r="BA23">
        <v>4.5</v>
      </c>
      <c r="BB23">
        <v>4.5</v>
      </c>
      <c r="BQ23">
        <f t="shared" si="0"/>
        <v>21</v>
      </c>
      <c r="BR23" s="18">
        <f t="shared" si="1"/>
        <v>5.1190476190476186</v>
      </c>
      <c r="BS23">
        <f t="shared" si="2"/>
        <v>0.75671596231284044</v>
      </c>
      <c r="BT23">
        <v>0</v>
      </c>
    </row>
    <row r="24" spans="1:72" x14ac:dyDescent="0.35">
      <c r="A24" t="s">
        <v>3</v>
      </c>
      <c r="B24">
        <v>7.5</v>
      </c>
      <c r="C24">
        <v>6</v>
      </c>
      <c r="D24">
        <v>7.5</v>
      </c>
      <c r="E24">
        <v>4</v>
      </c>
      <c r="F24">
        <v>6</v>
      </c>
      <c r="G24">
        <v>5.5</v>
      </c>
      <c r="H24">
        <v>4.5</v>
      </c>
      <c r="I24">
        <v>5.5</v>
      </c>
      <c r="J24">
        <v>5.5</v>
      </c>
      <c r="K24" t="s">
        <v>26</v>
      </c>
      <c r="L24" t="s">
        <v>26</v>
      </c>
      <c r="M24" t="s">
        <v>26</v>
      </c>
      <c r="N24" t="s">
        <v>26</v>
      </c>
      <c r="O24">
        <v>7</v>
      </c>
      <c r="P24">
        <v>6</v>
      </c>
      <c r="Q24">
        <v>6</v>
      </c>
      <c r="R24">
        <v>7</v>
      </c>
      <c r="S24" t="s">
        <v>26</v>
      </c>
      <c r="T24" t="s">
        <v>26</v>
      </c>
      <c r="U24" t="s">
        <v>26</v>
      </c>
      <c r="V24" t="s">
        <v>26</v>
      </c>
      <c r="W24" t="s">
        <v>26</v>
      </c>
      <c r="X24" t="s">
        <v>26</v>
      </c>
      <c r="Y24">
        <v>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E24">
        <v>6.5</v>
      </c>
      <c r="AI24">
        <v>5</v>
      </c>
      <c r="AL24">
        <v>5.5</v>
      </c>
      <c r="AU24">
        <v>5</v>
      </c>
      <c r="BA24">
        <v>5</v>
      </c>
      <c r="BQ24">
        <f t="shared" si="0"/>
        <v>19</v>
      </c>
      <c r="BR24" s="18">
        <f t="shared" si="1"/>
        <v>5.8421052631578947</v>
      </c>
      <c r="BS24">
        <f t="shared" si="2"/>
        <v>0.95819030206465661</v>
      </c>
      <c r="BT24">
        <v>0</v>
      </c>
    </row>
    <row r="25" spans="1:72" x14ac:dyDescent="0.35">
      <c r="A25" t="s">
        <v>8</v>
      </c>
      <c r="B25">
        <v>6</v>
      </c>
      <c r="C25" t="s">
        <v>26</v>
      </c>
      <c r="D25">
        <v>4</v>
      </c>
      <c r="E25" t="s">
        <v>26</v>
      </c>
      <c r="F25" t="s">
        <v>26</v>
      </c>
      <c r="G25">
        <v>5.5</v>
      </c>
      <c r="H25">
        <v>4</v>
      </c>
      <c r="I25">
        <v>4.5</v>
      </c>
      <c r="J25">
        <v>7</v>
      </c>
      <c r="K25">
        <v>7</v>
      </c>
      <c r="L25" t="s">
        <v>26</v>
      </c>
      <c r="M25" t="s">
        <v>26</v>
      </c>
      <c r="N25" t="s">
        <v>26</v>
      </c>
      <c r="O25">
        <v>5.5</v>
      </c>
      <c r="P25" t="s">
        <v>26</v>
      </c>
      <c r="Q25" t="s">
        <v>26</v>
      </c>
      <c r="R25" t="s">
        <v>26</v>
      </c>
      <c r="S25" t="s">
        <v>26</v>
      </c>
      <c r="T25" t="s">
        <v>26</v>
      </c>
      <c r="U25">
        <v>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>
        <v>7</v>
      </c>
      <c r="AB25" t="s">
        <v>26</v>
      </c>
      <c r="AC25">
        <v>7</v>
      </c>
      <c r="AD25" t="s">
        <v>26</v>
      </c>
      <c r="AI25">
        <v>5</v>
      </c>
      <c r="AJ25">
        <v>5</v>
      </c>
      <c r="AN25">
        <v>5</v>
      </c>
      <c r="AP25">
        <v>5.5</v>
      </c>
      <c r="AQ25">
        <v>4</v>
      </c>
      <c r="AV25">
        <v>4.5</v>
      </c>
      <c r="BQ25">
        <f t="shared" si="0"/>
        <v>17</v>
      </c>
      <c r="BR25" s="18">
        <f t="shared" si="1"/>
        <v>5.4411764705882355</v>
      </c>
      <c r="BS25">
        <f t="shared" si="2"/>
        <v>1.0880365478290537</v>
      </c>
      <c r="BT25">
        <v>0</v>
      </c>
    </row>
    <row r="26" spans="1:72" x14ac:dyDescent="0.35">
      <c r="A26" t="s">
        <v>68</v>
      </c>
      <c r="B26" t="s">
        <v>26</v>
      </c>
      <c r="C26" t="s">
        <v>26</v>
      </c>
      <c r="D26" t="s">
        <v>26</v>
      </c>
      <c r="E26" t="s">
        <v>26</v>
      </c>
      <c r="F26" t="s">
        <v>26</v>
      </c>
      <c r="G26" t="s">
        <v>26</v>
      </c>
      <c r="H26" t="s">
        <v>26</v>
      </c>
      <c r="I26" t="s">
        <v>26</v>
      </c>
      <c r="J26" t="s">
        <v>26</v>
      </c>
      <c r="K26" t="s">
        <v>26</v>
      </c>
      <c r="L26" t="s">
        <v>26</v>
      </c>
      <c r="M26" t="s">
        <v>26</v>
      </c>
      <c r="N26" t="s">
        <v>26</v>
      </c>
      <c r="O26" t="s">
        <v>26</v>
      </c>
      <c r="P26" t="s">
        <v>26</v>
      </c>
      <c r="Q26" t="s">
        <v>26</v>
      </c>
      <c r="R26" t="s">
        <v>26</v>
      </c>
      <c r="S26" t="s">
        <v>26</v>
      </c>
      <c r="T26" t="s">
        <v>26</v>
      </c>
      <c r="U26" t="s">
        <v>26</v>
      </c>
      <c r="V26" t="s">
        <v>26</v>
      </c>
      <c r="W26" t="s">
        <v>26</v>
      </c>
      <c r="X26">
        <v>6</v>
      </c>
      <c r="Y26" t="s">
        <v>26</v>
      </c>
      <c r="Z26">
        <v>5.5</v>
      </c>
      <c r="AA26">
        <v>4</v>
      </c>
      <c r="AB26">
        <v>3</v>
      </c>
      <c r="AC26" t="s">
        <v>26</v>
      </c>
      <c r="AD26" t="s">
        <v>26</v>
      </c>
      <c r="AG26">
        <v>6</v>
      </c>
      <c r="AH26">
        <v>5</v>
      </c>
      <c r="AJ26">
        <v>4.5</v>
      </c>
      <c r="AK26">
        <v>5</v>
      </c>
      <c r="AO26">
        <v>4</v>
      </c>
      <c r="AP26">
        <v>5.5</v>
      </c>
      <c r="AR26">
        <v>3.5</v>
      </c>
      <c r="AW26">
        <v>3.5</v>
      </c>
      <c r="BA26">
        <v>3</v>
      </c>
      <c r="BJ26">
        <v>5.5</v>
      </c>
      <c r="BK26">
        <v>4</v>
      </c>
      <c r="BQ26">
        <f t="shared" si="0"/>
        <v>15</v>
      </c>
      <c r="BR26" s="18">
        <f t="shared" si="1"/>
        <v>4.5333333333333332</v>
      </c>
      <c r="BS26">
        <f t="shared" si="2"/>
        <v>1.0431180365113237</v>
      </c>
      <c r="BT26">
        <v>0</v>
      </c>
    </row>
    <row r="27" spans="1:72" x14ac:dyDescent="0.35">
      <c r="A27" t="s">
        <v>48</v>
      </c>
      <c r="B27" t="s">
        <v>26</v>
      </c>
      <c r="C27" t="s">
        <v>26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>
        <v>7</v>
      </c>
      <c r="J27" t="s">
        <v>26</v>
      </c>
      <c r="K27">
        <v>7</v>
      </c>
      <c r="L27">
        <v>7.5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>
        <v>7</v>
      </c>
      <c r="S27" t="s">
        <v>26</v>
      </c>
      <c r="T27" t="s">
        <v>26</v>
      </c>
      <c r="U27">
        <v>7</v>
      </c>
      <c r="V27" t="s">
        <v>26</v>
      </c>
      <c r="W27" t="s">
        <v>26</v>
      </c>
      <c r="X27" t="s">
        <v>26</v>
      </c>
      <c r="Y27" t="s">
        <v>26</v>
      </c>
      <c r="Z27" t="s">
        <v>26</v>
      </c>
      <c r="AA27" t="s">
        <v>26</v>
      </c>
      <c r="AB27" t="s">
        <v>26</v>
      </c>
      <c r="AC27" t="s">
        <v>26</v>
      </c>
      <c r="AD27">
        <v>6</v>
      </c>
      <c r="AS27">
        <v>5</v>
      </c>
      <c r="AT27">
        <v>5</v>
      </c>
      <c r="AX27">
        <v>6</v>
      </c>
      <c r="AY27">
        <v>4.5</v>
      </c>
      <c r="BB27">
        <v>5</v>
      </c>
      <c r="BD27">
        <v>5.5</v>
      </c>
      <c r="BI27">
        <v>4.5</v>
      </c>
      <c r="BJ27">
        <v>5.5</v>
      </c>
      <c r="BN27">
        <v>5</v>
      </c>
      <c r="BQ27">
        <f t="shared" si="0"/>
        <v>15</v>
      </c>
      <c r="BR27" s="18">
        <f t="shared" si="1"/>
        <v>5.833333333333333</v>
      </c>
      <c r="BS27">
        <f t="shared" si="2"/>
        <v>1.029331729581775</v>
      </c>
      <c r="BT27">
        <v>0</v>
      </c>
    </row>
    <row r="28" spans="1:72" x14ac:dyDescent="0.35">
      <c r="A28" t="s">
        <v>346</v>
      </c>
      <c r="AN28">
        <v>5.5</v>
      </c>
      <c r="AO28">
        <v>5</v>
      </c>
      <c r="AQ28">
        <v>6</v>
      </c>
      <c r="AS28">
        <v>5</v>
      </c>
      <c r="AT28">
        <v>5</v>
      </c>
      <c r="AU28">
        <v>6</v>
      </c>
      <c r="AW28">
        <v>5</v>
      </c>
      <c r="AX28">
        <v>4.5</v>
      </c>
      <c r="AY28">
        <v>6</v>
      </c>
      <c r="AZ28">
        <v>5.5</v>
      </c>
      <c r="BA28">
        <v>5</v>
      </c>
      <c r="BC28">
        <v>4.5</v>
      </c>
      <c r="BE28">
        <v>4.5</v>
      </c>
      <c r="BF28">
        <v>5.5</v>
      </c>
      <c r="BG28">
        <v>5</v>
      </c>
      <c r="BQ28">
        <f t="shared" si="0"/>
        <v>15</v>
      </c>
      <c r="BR28" s="18">
        <f t="shared" si="1"/>
        <v>5.2</v>
      </c>
      <c r="BS28">
        <f t="shared" si="2"/>
        <v>0.5277986629117476</v>
      </c>
      <c r="BT28">
        <v>0</v>
      </c>
    </row>
    <row r="29" spans="1:72" x14ac:dyDescent="0.35">
      <c r="A29" t="s">
        <v>22</v>
      </c>
      <c r="B29" t="s">
        <v>26</v>
      </c>
      <c r="C29" t="s">
        <v>26</v>
      </c>
      <c r="D29">
        <v>7</v>
      </c>
      <c r="E29">
        <v>7</v>
      </c>
      <c r="F29">
        <v>5.5</v>
      </c>
      <c r="G29" t="s">
        <v>26</v>
      </c>
      <c r="H29" t="s">
        <v>26</v>
      </c>
      <c r="I29" t="s">
        <v>26</v>
      </c>
      <c r="J29" t="s">
        <v>26</v>
      </c>
      <c r="K29">
        <v>7</v>
      </c>
      <c r="L29">
        <v>7</v>
      </c>
      <c r="M29" t="s">
        <v>26</v>
      </c>
      <c r="N29">
        <v>7.5</v>
      </c>
      <c r="O29" t="s">
        <v>26</v>
      </c>
      <c r="P29" t="s">
        <v>26</v>
      </c>
      <c r="Q29" t="s">
        <v>26</v>
      </c>
      <c r="R29" t="s">
        <v>26</v>
      </c>
      <c r="S29">
        <v>7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R29">
        <v>5.5</v>
      </c>
      <c r="AU29">
        <v>5.5</v>
      </c>
      <c r="AW29">
        <v>4.5</v>
      </c>
      <c r="BB29">
        <v>5.5</v>
      </c>
      <c r="BK29">
        <v>6</v>
      </c>
      <c r="BO29">
        <v>5.5</v>
      </c>
      <c r="BQ29">
        <f t="shared" si="0"/>
        <v>13</v>
      </c>
      <c r="BR29" s="18">
        <f t="shared" si="1"/>
        <v>6.1923076923076925</v>
      </c>
      <c r="BS29">
        <f t="shared" si="2"/>
        <v>0.92507795929274583</v>
      </c>
      <c r="BT29">
        <v>0</v>
      </c>
    </row>
    <row r="30" spans="1:72" x14ac:dyDescent="0.35">
      <c r="A30" t="s">
        <v>7</v>
      </c>
      <c r="B30">
        <v>6</v>
      </c>
      <c r="C30">
        <v>1.5</v>
      </c>
      <c r="D30">
        <v>4.5</v>
      </c>
      <c r="E30">
        <v>4</v>
      </c>
      <c r="F30">
        <v>7.5</v>
      </c>
      <c r="G30">
        <v>5.5</v>
      </c>
      <c r="H30">
        <v>6</v>
      </c>
      <c r="I30">
        <v>4.5</v>
      </c>
      <c r="J30">
        <v>3</v>
      </c>
      <c r="K30">
        <v>5.5</v>
      </c>
      <c r="L30">
        <v>2.5</v>
      </c>
      <c r="M30">
        <v>1.5</v>
      </c>
      <c r="N30" t="s">
        <v>26</v>
      </c>
      <c r="O30" t="s">
        <v>26</v>
      </c>
      <c r="P30" t="s">
        <v>26</v>
      </c>
      <c r="Q30" t="s">
        <v>26</v>
      </c>
      <c r="R30" t="s">
        <v>26</v>
      </c>
      <c r="S30" t="s">
        <v>26</v>
      </c>
      <c r="T30" t="s">
        <v>26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>
        <v>6</v>
      </c>
      <c r="BQ30">
        <f t="shared" si="0"/>
        <v>13</v>
      </c>
      <c r="BR30" s="18">
        <f t="shared" si="1"/>
        <v>4.4615384615384617</v>
      </c>
      <c r="BS30">
        <f t="shared" si="2"/>
        <v>1.875961292039569</v>
      </c>
      <c r="BT30">
        <v>0</v>
      </c>
    </row>
    <row r="31" spans="1:72" x14ac:dyDescent="0.35">
      <c r="A31" t="s">
        <v>12</v>
      </c>
      <c r="B31">
        <v>8.5</v>
      </c>
      <c r="C31" t="s">
        <v>26</v>
      </c>
      <c r="D31">
        <v>7.5</v>
      </c>
      <c r="E31">
        <v>7.5</v>
      </c>
      <c r="F31" t="s">
        <v>26</v>
      </c>
      <c r="G31" t="s">
        <v>26</v>
      </c>
      <c r="H31">
        <v>6</v>
      </c>
      <c r="I31">
        <v>7.5</v>
      </c>
      <c r="J31" t="s">
        <v>26</v>
      </c>
      <c r="K31">
        <v>6</v>
      </c>
      <c r="L31">
        <v>7.5</v>
      </c>
      <c r="M31">
        <v>7</v>
      </c>
      <c r="N31">
        <v>6</v>
      </c>
      <c r="O31" t="s">
        <v>26</v>
      </c>
      <c r="P31" t="s">
        <v>26</v>
      </c>
      <c r="Q31" t="s">
        <v>26</v>
      </c>
      <c r="R31">
        <v>9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G31">
        <v>6.5</v>
      </c>
      <c r="AN31">
        <v>6</v>
      </c>
      <c r="BB31">
        <v>5</v>
      </c>
      <c r="BQ31">
        <f t="shared" si="0"/>
        <v>13</v>
      </c>
      <c r="BR31" s="18">
        <f t="shared" si="1"/>
        <v>6.9230769230769234</v>
      </c>
      <c r="BS31">
        <f t="shared" si="2"/>
        <v>1.1336914969498575</v>
      </c>
      <c r="BT31">
        <v>0</v>
      </c>
    </row>
    <row r="32" spans="1:72" x14ac:dyDescent="0.35">
      <c r="A32" t="s">
        <v>17</v>
      </c>
      <c r="B32" t="s">
        <v>26</v>
      </c>
      <c r="C32">
        <v>5.5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4.5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>
        <v>5.5</v>
      </c>
      <c r="Z32">
        <v>5.5</v>
      </c>
      <c r="AA32" t="s">
        <v>26</v>
      </c>
      <c r="AB32">
        <v>5.5</v>
      </c>
      <c r="AC32">
        <v>5.5</v>
      </c>
      <c r="AD32">
        <v>4</v>
      </c>
      <c r="AH32">
        <v>4</v>
      </c>
      <c r="BE32">
        <v>5</v>
      </c>
      <c r="BF32">
        <v>4.5</v>
      </c>
      <c r="BQ32">
        <f t="shared" si="0"/>
        <v>10</v>
      </c>
      <c r="BR32" s="18">
        <f t="shared" si="1"/>
        <v>4.95</v>
      </c>
      <c r="BS32">
        <f t="shared" si="2"/>
        <v>0.64334196885395889</v>
      </c>
      <c r="BT32">
        <v>0</v>
      </c>
    </row>
    <row r="33" spans="1:72" x14ac:dyDescent="0.35">
      <c r="A33" t="s">
        <v>63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>
        <v>4.5</v>
      </c>
      <c r="T33" t="s">
        <v>26</v>
      </c>
      <c r="U33">
        <v>4.5</v>
      </c>
      <c r="V33" t="s">
        <v>26</v>
      </c>
      <c r="W33">
        <v>5.5</v>
      </c>
      <c r="X33" t="s">
        <v>26</v>
      </c>
      <c r="Y33" t="s">
        <v>26</v>
      </c>
      <c r="Z33" t="s">
        <v>26</v>
      </c>
      <c r="AA33" t="s">
        <v>26</v>
      </c>
      <c r="AB33" t="s">
        <v>26</v>
      </c>
      <c r="AC33" t="s">
        <v>26</v>
      </c>
      <c r="AD33" t="s">
        <v>26</v>
      </c>
      <c r="AK33">
        <v>3.5</v>
      </c>
      <c r="AY33">
        <v>4.5</v>
      </c>
      <c r="BI33">
        <v>4.5</v>
      </c>
      <c r="BJ33">
        <v>5.5</v>
      </c>
      <c r="BL33">
        <v>4.5</v>
      </c>
      <c r="BN33">
        <v>4.5</v>
      </c>
      <c r="BQ33">
        <f t="shared" si="0"/>
        <v>9</v>
      </c>
      <c r="BR33" s="18">
        <f t="shared" si="1"/>
        <v>4.6111111111111107</v>
      </c>
      <c r="BS33">
        <f t="shared" si="2"/>
        <v>0.60092521257733122</v>
      </c>
      <c r="BT33">
        <v>0</v>
      </c>
    </row>
    <row r="34" spans="1:72" x14ac:dyDescent="0.35">
      <c r="A34" t="s">
        <v>45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>
        <v>7.5</v>
      </c>
      <c r="H34">
        <v>7.5</v>
      </c>
      <c r="I34" t="s">
        <v>26</v>
      </c>
      <c r="J34">
        <v>8.5</v>
      </c>
      <c r="K34">
        <v>8.5</v>
      </c>
      <c r="L34">
        <v>7.5</v>
      </c>
      <c r="M34">
        <v>7.5</v>
      </c>
      <c r="N34">
        <v>7.5</v>
      </c>
      <c r="O34">
        <v>9</v>
      </c>
      <c r="P34">
        <v>8.5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 t="s">
        <v>26</v>
      </c>
      <c r="AC34" t="s">
        <v>26</v>
      </c>
      <c r="AD34" t="s">
        <v>26</v>
      </c>
      <c r="BQ34">
        <f t="shared" ref="BQ34:BQ65" si="3">COUNT(B34:BO34)</f>
        <v>9</v>
      </c>
      <c r="BR34" s="18">
        <f t="shared" ref="BR34:BR65" si="4">AVERAGE(B34:BO34)</f>
        <v>8</v>
      </c>
      <c r="BS34">
        <f t="shared" ref="BS34:BS65" si="5">IF(BQ34&gt;1,_xlfn.STDEV.S(B34:BO34),"")</f>
        <v>0.61237243569579447</v>
      </c>
      <c r="BT34">
        <v>0</v>
      </c>
    </row>
    <row r="35" spans="1:72" x14ac:dyDescent="0.35">
      <c r="A35" t="s">
        <v>343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>
        <v>2.5</v>
      </c>
      <c r="K35" t="s">
        <v>26</v>
      </c>
      <c r="L35" t="s">
        <v>26</v>
      </c>
      <c r="M35">
        <v>4.5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 t="s">
        <v>26</v>
      </c>
      <c r="W35" t="s">
        <v>26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N35">
        <v>2.5</v>
      </c>
      <c r="BG35">
        <v>5</v>
      </c>
      <c r="BH35">
        <v>4.5</v>
      </c>
      <c r="BI35">
        <v>4.5</v>
      </c>
      <c r="BM35">
        <v>5</v>
      </c>
      <c r="BN35">
        <v>5</v>
      </c>
      <c r="BQ35">
        <f t="shared" si="3"/>
        <v>8</v>
      </c>
      <c r="BR35" s="18">
        <f t="shared" si="4"/>
        <v>4.1875</v>
      </c>
      <c r="BS35">
        <f t="shared" si="5"/>
        <v>1.0669549461635468</v>
      </c>
      <c r="BT35">
        <v>0</v>
      </c>
    </row>
    <row r="36" spans="1:72" x14ac:dyDescent="0.35">
      <c r="A36" t="s">
        <v>340</v>
      </c>
      <c r="AJ36">
        <v>5</v>
      </c>
      <c r="AN36">
        <v>5.5</v>
      </c>
      <c r="AO36">
        <v>4.5</v>
      </c>
      <c r="AP36">
        <v>5</v>
      </c>
      <c r="AQ36">
        <v>5.5</v>
      </c>
      <c r="AR36">
        <v>5</v>
      </c>
      <c r="AS36">
        <v>5</v>
      </c>
      <c r="BQ36">
        <f t="shared" si="3"/>
        <v>7</v>
      </c>
      <c r="BR36" s="18">
        <f t="shared" si="4"/>
        <v>5.0714285714285712</v>
      </c>
      <c r="BS36">
        <f t="shared" si="5"/>
        <v>0.34503277967117707</v>
      </c>
      <c r="BT36">
        <v>0</v>
      </c>
    </row>
    <row r="37" spans="1:72" x14ac:dyDescent="0.35">
      <c r="A37" t="s">
        <v>24</v>
      </c>
      <c r="B37" t="s">
        <v>26</v>
      </c>
      <c r="C37" t="s">
        <v>26</v>
      </c>
      <c r="D37" t="s">
        <v>26</v>
      </c>
      <c r="E37">
        <v>7.5</v>
      </c>
      <c r="F37" t="s">
        <v>26</v>
      </c>
      <c r="G37" t="s">
        <v>26</v>
      </c>
      <c r="H37" t="s">
        <v>26</v>
      </c>
      <c r="I37" t="s">
        <v>26</v>
      </c>
      <c r="J37">
        <v>8.5</v>
      </c>
      <c r="K37" t="s">
        <v>26</v>
      </c>
      <c r="L37">
        <v>7.5</v>
      </c>
      <c r="M37" t="s">
        <v>26</v>
      </c>
      <c r="N37">
        <v>7</v>
      </c>
      <c r="O37" t="s">
        <v>26</v>
      </c>
      <c r="P37" t="s">
        <v>26</v>
      </c>
      <c r="Q37" t="s">
        <v>26</v>
      </c>
      <c r="R37" t="s">
        <v>26</v>
      </c>
      <c r="S37" t="s">
        <v>26</v>
      </c>
      <c r="T37" t="s">
        <v>26</v>
      </c>
      <c r="U37" t="s">
        <v>26</v>
      </c>
      <c r="V37" t="s">
        <v>26</v>
      </c>
      <c r="W37" t="s">
        <v>26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BQ37">
        <f t="shared" si="3"/>
        <v>4</v>
      </c>
      <c r="BR37" s="18">
        <f t="shared" si="4"/>
        <v>7.625</v>
      </c>
      <c r="BS37">
        <f t="shared" si="5"/>
        <v>0.62915286960589578</v>
      </c>
      <c r="BT37">
        <v>0</v>
      </c>
    </row>
    <row r="38" spans="1:72" x14ac:dyDescent="0.35">
      <c r="A38" t="s">
        <v>61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7</v>
      </c>
      <c r="S38">
        <v>5.5</v>
      </c>
      <c r="T38">
        <v>5.5</v>
      </c>
      <c r="U38" t="s">
        <v>26</v>
      </c>
      <c r="V38" t="s">
        <v>26</v>
      </c>
      <c r="W38">
        <v>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BQ38">
        <f t="shared" si="3"/>
        <v>4</v>
      </c>
      <c r="BR38" s="18">
        <f t="shared" si="4"/>
        <v>6</v>
      </c>
      <c r="BS38">
        <f t="shared" si="5"/>
        <v>0.70710678118654757</v>
      </c>
      <c r="BT38">
        <v>0</v>
      </c>
    </row>
    <row r="39" spans="1:72" x14ac:dyDescent="0.35">
      <c r="A39" t="s">
        <v>54</v>
      </c>
      <c r="B39" t="s">
        <v>26</v>
      </c>
      <c r="C39" t="s">
        <v>26</v>
      </c>
      <c r="D39" t="s">
        <v>26</v>
      </c>
      <c r="E39" t="s">
        <v>26</v>
      </c>
      <c r="F39" t="s">
        <v>26</v>
      </c>
      <c r="G39" t="s">
        <v>26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>
        <v>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>
        <v>7</v>
      </c>
      <c r="W39">
        <v>7.5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O39">
        <v>5.5</v>
      </c>
      <c r="BQ39">
        <f t="shared" si="3"/>
        <v>4</v>
      </c>
      <c r="BR39" s="18">
        <f t="shared" si="4"/>
        <v>6.5</v>
      </c>
      <c r="BS39">
        <f t="shared" si="5"/>
        <v>0.9128709291752769</v>
      </c>
      <c r="BT39">
        <v>0</v>
      </c>
    </row>
    <row r="40" spans="1:72" x14ac:dyDescent="0.35">
      <c r="A40" t="s">
        <v>21</v>
      </c>
      <c r="B40" t="s">
        <v>26</v>
      </c>
      <c r="C40" t="s">
        <v>26</v>
      </c>
      <c r="D40">
        <v>3</v>
      </c>
      <c r="E40" t="s">
        <v>26</v>
      </c>
      <c r="F40" t="s">
        <v>26</v>
      </c>
      <c r="G40">
        <v>1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 t="s">
        <v>26</v>
      </c>
      <c r="AE40">
        <v>1.5</v>
      </c>
      <c r="AU40">
        <v>4</v>
      </c>
      <c r="BQ40">
        <f t="shared" si="3"/>
        <v>4</v>
      </c>
      <c r="BR40" s="18">
        <f t="shared" si="4"/>
        <v>2.375</v>
      </c>
      <c r="BS40">
        <f t="shared" si="5"/>
        <v>1.3768926368215255</v>
      </c>
      <c r="BT40">
        <v>0</v>
      </c>
    </row>
    <row r="41" spans="1:72" x14ac:dyDescent="0.35">
      <c r="A41" t="s">
        <v>344</v>
      </c>
      <c r="AJ41">
        <v>4.5</v>
      </c>
      <c r="AQ41">
        <v>3.5</v>
      </c>
      <c r="AR41">
        <v>3.5</v>
      </c>
      <c r="AY41">
        <v>5.5</v>
      </c>
      <c r="BQ41">
        <f t="shared" si="3"/>
        <v>4</v>
      </c>
      <c r="BR41" s="18">
        <f t="shared" si="4"/>
        <v>4.25</v>
      </c>
      <c r="BS41">
        <f t="shared" si="5"/>
        <v>0.9574271077563381</v>
      </c>
      <c r="BT41">
        <v>0</v>
      </c>
    </row>
    <row r="42" spans="1:72" x14ac:dyDescent="0.35">
      <c r="A42" t="s">
        <v>43</v>
      </c>
      <c r="B42" t="s">
        <v>26</v>
      </c>
      <c r="C42">
        <v>1.5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>
        <v>2.5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 t="s">
        <v>26</v>
      </c>
      <c r="AA42" t="s">
        <v>26</v>
      </c>
      <c r="AB42" t="s">
        <v>26</v>
      </c>
      <c r="AC42" t="s">
        <v>26</v>
      </c>
      <c r="AD42" t="s">
        <v>26</v>
      </c>
      <c r="BJ42">
        <v>5</v>
      </c>
      <c r="BQ42">
        <f t="shared" si="3"/>
        <v>3</v>
      </c>
      <c r="BR42" s="18">
        <f t="shared" si="4"/>
        <v>3</v>
      </c>
      <c r="BS42">
        <f t="shared" si="5"/>
        <v>1.8027756377319946</v>
      </c>
      <c r="BT42">
        <v>0</v>
      </c>
    </row>
    <row r="43" spans="1:72" x14ac:dyDescent="0.35">
      <c r="A43" t="s">
        <v>18</v>
      </c>
      <c r="B43" t="s">
        <v>26</v>
      </c>
      <c r="C43">
        <v>4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 t="s">
        <v>26</v>
      </c>
      <c r="K43" t="s">
        <v>26</v>
      </c>
      <c r="L43" t="s">
        <v>26</v>
      </c>
      <c r="M43" t="s">
        <v>26</v>
      </c>
      <c r="N43" t="s">
        <v>26</v>
      </c>
      <c r="O43" t="s">
        <v>26</v>
      </c>
      <c r="P43" t="s">
        <v>26</v>
      </c>
      <c r="Q43">
        <v>6</v>
      </c>
      <c r="R43">
        <v>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BQ43">
        <f t="shared" si="3"/>
        <v>3</v>
      </c>
      <c r="BR43" s="18">
        <f t="shared" si="4"/>
        <v>5.333333333333333</v>
      </c>
      <c r="BS43">
        <f t="shared" si="5"/>
        <v>1.1547005383792526</v>
      </c>
      <c r="BT43">
        <v>0</v>
      </c>
    </row>
    <row r="44" spans="1:72" x14ac:dyDescent="0.35">
      <c r="A44" t="s">
        <v>60</v>
      </c>
      <c r="B44" t="s">
        <v>26</v>
      </c>
      <c r="C44" t="s">
        <v>26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4.5</v>
      </c>
      <c r="S44" t="s">
        <v>26</v>
      </c>
      <c r="T44">
        <v>4</v>
      </c>
      <c r="U44">
        <v>4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BQ44">
        <f t="shared" si="3"/>
        <v>3</v>
      </c>
      <c r="BR44" s="18">
        <f t="shared" si="4"/>
        <v>4.166666666666667</v>
      </c>
      <c r="BS44">
        <f t="shared" si="5"/>
        <v>0.28867513459481287</v>
      </c>
      <c r="BT44">
        <v>0</v>
      </c>
    </row>
    <row r="45" spans="1:72" x14ac:dyDescent="0.35">
      <c r="A45" t="s">
        <v>85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>
        <v>7</v>
      </c>
      <c r="AE45">
        <v>7</v>
      </c>
      <c r="AF45">
        <v>9</v>
      </c>
      <c r="BQ45">
        <f t="shared" si="3"/>
        <v>3</v>
      </c>
      <c r="BR45" s="18">
        <f t="shared" si="4"/>
        <v>7.666666666666667</v>
      </c>
      <c r="BS45">
        <f t="shared" si="5"/>
        <v>1.1547005383792495</v>
      </c>
      <c r="BT45">
        <v>0</v>
      </c>
    </row>
    <row r="46" spans="1:72" x14ac:dyDescent="0.35">
      <c r="A46" t="s">
        <v>49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>
        <v>5.5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>
        <v>5.5</v>
      </c>
      <c r="AA46" t="s">
        <v>26</v>
      </c>
      <c r="AB46" t="s">
        <v>26</v>
      </c>
      <c r="AC46" t="s">
        <v>26</v>
      </c>
      <c r="AD46" t="s">
        <v>26</v>
      </c>
      <c r="AG46">
        <v>2.5</v>
      </c>
      <c r="BQ46">
        <f t="shared" si="3"/>
        <v>3</v>
      </c>
      <c r="BR46" s="18">
        <f t="shared" si="4"/>
        <v>4.5</v>
      </c>
      <c r="BS46">
        <f t="shared" si="5"/>
        <v>1.7320508075688772</v>
      </c>
      <c r="BT46">
        <v>0</v>
      </c>
    </row>
    <row r="47" spans="1:72" x14ac:dyDescent="0.35">
      <c r="A47" t="s">
        <v>81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>
        <v>7.5</v>
      </c>
      <c r="AS47">
        <v>5</v>
      </c>
      <c r="BQ47">
        <f t="shared" si="3"/>
        <v>3</v>
      </c>
      <c r="BR47" s="18">
        <f t="shared" si="4"/>
        <v>6.5</v>
      </c>
      <c r="BS47">
        <f t="shared" si="5"/>
        <v>1.3228756555322954</v>
      </c>
      <c r="BT47">
        <v>0</v>
      </c>
    </row>
    <row r="48" spans="1:72" x14ac:dyDescent="0.35">
      <c r="A48" t="s">
        <v>361</v>
      </c>
      <c r="AW48">
        <v>5</v>
      </c>
      <c r="BF48">
        <v>5</v>
      </c>
      <c r="BN48">
        <v>6</v>
      </c>
      <c r="BQ48">
        <f t="shared" si="3"/>
        <v>3</v>
      </c>
      <c r="BR48" s="18">
        <f t="shared" si="4"/>
        <v>5.333333333333333</v>
      </c>
      <c r="BS48">
        <f t="shared" si="5"/>
        <v>0.57735026918962584</v>
      </c>
      <c r="BT48">
        <v>0</v>
      </c>
    </row>
    <row r="49" spans="1:72" x14ac:dyDescent="0.35">
      <c r="A49" t="s">
        <v>364</v>
      </c>
      <c r="BA49">
        <v>5.5</v>
      </c>
      <c r="BJ49">
        <v>5.5</v>
      </c>
      <c r="BQ49">
        <f t="shared" si="3"/>
        <v>2</v>
      </c>
      <c r="BR49" s="18">
        <f t="shared" si="4"/>
        <v>5.5</v>
      </c>
      <c r="BS49">
        <f t="shared" si="5"/>
        <v>0</v>
      </c>
      <c r="BT49">
        <v>0</v>
      </c>
    </row>
    <row r="50" spans="1:72" x14ac:dyDescent="0.35">
      <c r="A50" t="s">
        <v>53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>
        <v>5.5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G50">
        <v>5</v>
      </c>
      <c r="BQ50">
        <f t="shared" si="3"/>
        <v>2</v>
      </c>
      <c r="BR50" s="18">
        <f t="shared" si="4"/>
        <v>5.25</v>
      </c>
      <c r="BS50">
        <f t="shared" si="5"/>
        <v>0.35355339059327379</v>
      </c>
      <c r="BT50">
        <v>0</v>
      </c>
    </row>
    <row r="51" spans="1:72" x14ac:dyDescent="0.35">
      <c r="A51" t="s">
        <v>339</v>
      </c>
      <c r="AJ51">
        <v>7</v>
      </c>
      <c r="AW51">
        <v>4.5</v>
      </c>
      <c r="BQ51">
        <f t="shared" si="3"/>
        <v>2</v>
      </c>
      <c r="BR51" s="18">
        <f t="shared" si="4"/>
        <v>5.75</v>
      </c>
      <c r="BS51">
        <f t="shared" si="5"/>
        <v>1.7677669529663689</v>
      </c>
      <c r="BT51">
        <v>0</v>
      </c>
    </row>
    <row r="52" spans="1:72" x14ac:dyDescent="0.35">
      <c r="A52" t="s">
        <v>342</v>
      </c>
      <c r="AM52">
        <v>6</v>
      </c>
      <c r="BA52">
        <v>4</v>
      </c>
      <c r="BQ52">
        <f t="shared" si="3"/>
        <v>2</v>
      </c>
      <c r="BR52" s="18">
        <f t="shared" si="4"/>
        <v>5</v>
      </c>
      <c r="BS52">
        <f t="shared" si="5"/>
        <v>1.4142135623730951</v>
      </c>
      <c r="BT52">
        <v>0</v>
      </c>
    </row>
    <row r="53" spans="1:72" x14ac:dyDescent="0.35">
      <c r="A53" t="s">
        <v>369</v>
      </c>
      <c r="BG53">
        <v>5.5</v>
      </c>
      <c r="BH53">
        <v>4.5</v>
      </c>
      <c r="BQ53">
        <f t="shared" si="3"/>
        <v>2</v>
      </c>
      <c r="BR53" s="18">
        <f t="shared" si="4"/>
        <v>5</v>
      </c>
      <c r="BS53">
        <f t="shared" si="5"/>
        <v>0.70710678118654757</v>
      </c>
      <c r="BT53">
        <v>0</v>
      </c>
    </row>
    <row r="54" spans="1:72" x14ac:dyDescent="0.35">
      <c r="A54" t="s">
        <v>374</v>
      </c>
      <c r="BN54">
        <v>5.5</v>
      </c>
      <c r="BO54">
        <v>5</v>
      </c>
      <c r="BQ54">
        <f t="shared" si="3"/>
        <v>2</v>
      </c>
      <c r="BR54" s="18">
        <f t="shared" si="4"/>
        <v>5.25</v>
      </c>
      <c r="BS54">
        <f t="shared" si="5"/>
        <v>0.35355339059327379</v>
      </c>
      <c r="BT54">
        <v>0</v>
      </c>
    </row>
    <row r="55" spans="1:72" x14ac:dyDescent="0.35">
      <c r="A55" t="s">
        <v>86</v>
      </c>
      <c r="B55" t="s">
        <v>26</v>
      </c>
      <c r="C55" t="s">
        <v>26</v>
      </c>
      <c r="D55" t="s">
        <v>26</v>
      </c>
      <c r="E55" t="s">
        <v>26</v>
      </c>
      <c r="F55" t="s">
        <v>26</v>
      </c>
      <c r="G55" t="s">
        <v>26</v>
      </c>
      <c r="H55" t="s">
        <v>26</v>
      </c>
      <c r="I55" t="s">
        <v>26</v>
      </c>
      <c r="J55" t="s">
        <v>26</v>
      </c>
      <c r="K55" t="s">
        <v>26</v>
      </c>
      <c r="L55" t="s">
        <v>26</v>
      </c>
      <c r="M55" t="s">
        <v>26</v>
      </c>
      <c r="N55" t="s">
        <v>26</v>
      </c>
      <c r="O55" t="s">
        <v>26</v>
      </c>
      <c r="P55" t="s">
        <v>26</v>
      </c>
      <c r="Q55" t="s">
        <v>26</v>
      </c>
      <c r="R55" t="s">
        <v>26</v>
      </c>
      <c r="S55" t="s">
        <v>26</v>
      </c>
      <c r="T55" t="s">
        <v>26</v>
      </c>
      <c r="U55" t="s">
        <v>26</v>
      </c>
      <c r="V55" t="s">
        <v>26</v>
      </c>
      <c r="W55" t="s">
        <v>26</v>
      </c>
      <c r="X55" t="s">
        <v>26</v>
      </c>
      <c r="Y55" t="s">
        <v>26</v>
      </c>
      <c r="Z55" t="s">
        <v>26</v>
      </c>
      <c r="AA55" t="s">
        <v>26</v>
      </c>
      <c r="AB55" t="s">
        <v>26</v>
      </c>
      <c r="AC55" t="s">
        <v>26</v>
      </c>
      <c r="AD55">
        <v>9</v>
      </c>
      <c r="BQ55">
        <f t="shared" si="3"/>
        <v>1</v>
      </c>
      <c r="BR55" s="18">
        <f t="shared" si="4"/>
        <v>9</v>
      </c>
      <c r="BS55" t="str">
        <f t="shared" si="5"/>
        <v/>
      </c>
      <c r="BT55">
        <v>0</v>
      </c>
    </row>
    <row r="56" spans="1:72" x14ac:dyDescent="0.35">
      <c r="A56" t="s">
        <v>77</v>
      </c>
      <c r="B56" t="s">
        <v>26</v>
      </c>
      <c r="C56" t="s">
        <v>26</v>
      </c>
      <c r="D56" t="s">
        <v>26</v>
      </c>
      <c r="E56" t="s">
        <v>26</v>
      </c>
      <c r="F56" t="s">
        <v>26</v>
      </c>
      <c r="G56" t="s">
        <v>26</v>
      </c>
      <c r="H56" t="s">
        <v>26</v>
      </c>
      <c r="I56" t="s">
        <v>26</v>
      </c>
      <c r="J56" t="s">
        <v>26</v>
      </c>
      <c r="K56" t="s">
        <v>26</v>
      </c>
      <c r="L56" t="s">
        <v>26</v>
      </c>
      <c r="M56" t="s">
        <v>26</v>
      </c>
      <c r="N56" t="s">
        <v>26</v>
      </c>
      <c r="O56" t="s">
        <v>26</v>
      </c>
      <c r="P56" t="s">
        <v>26</v>
      </c>
      <c r="Q56" t="s">
        <v>26</v>
      </c>
      <c r="R56" t="s">
        <v>26</v>
      </c>
      <c r="S56" t="s">
        <v>26</v>
      </c>
      <c r="T56" t="s">
        <v>26</v>
      </c>
      <c r="U56" t="s">
        <v>26</v>
      </c>
      <c r="V56" t="s">
        <v>26</v>
      </c>
      <c r="W56" t="s">
        <v>26</v>
      </c>
      <c r="X56" t="s">
        <v>26</v>
      </c>
      <c r="Y56" t="s">
        <v>26</v>
      </c>
      <c r="Z56">
        <v>7</v>
      </c>
      <c r="AA56" t="s">
        <v>26</v>
      </c>
      <c r="AB56" t="s">
        <v>26</v>
      </c>
      <c r="AC56" t="s">
        <v>26</v>
      </c>
      <c r="AD56" t="s">
        <v>26</v>
      </c>
      <c r="BQ56">
        <f t="shared" si="3"/>
        <v>1</v>
      </c>
      <c r="BR56" s="18">
        <f t="shared" si="4"/>
        <v>7</v>
      </c>
      <c r="BS56" t="str">
        <f t="shared" si="5"/>
        <v/>
      </c>
      <c r="BT56">
        <v>0</v>
      </c>
    </row>
    <row r="57" spans="1:72" x14ac:dyDescent="0.35">
      <c r="A57" t="s">
        <v>353</v>
      </c>
      <c r="B57" t="s">
        <v>26</v>
      </c>
      <c r="C57" t="s">
        <v>26</v>
      </c>
      <c r="D57" t="s">
        <v>26</v>
      </c>
      <c r="E57" t="s">
        <v>26</v>
      </c>
      <c r="F57" t="s">
        <v>26</v>
      </c>
      <c r="G57" t="s">
        <v>26</v>
      </c>
      <c r="H57" t="s">
        <v>26</v>
      </c>
      <c r="I57" t="s">
        <v>26</v>
      </c>
      <c r="J57" t="s">
        <v>26</v>
      </c>
      <c r="K57" t="s">
        <v>26</v>
      </c>
      <c r="L57" t="s">
        <v>26</v>
      </c>
      <c r="M57" t="s">
        <v>26</v>
      </c>
      <c r="O57" t="s">
        <v>26</v>
      </c>
      <c r="P57" t="s">
        <v>26</v>
      </c>
      <c r="Q57" t="s">
        <v>26</v>
      </c>
      <c r="R57" t="s">
        <v>26</v>
      </c>
      <c r="S57" t="s">
        <v>26</v>
      </c>
      <c r="T57" t="s">
        <v>26</v>
      </c>
      <c r="U57" t="s">
        <v>26</v>
      </c>
      <c r="V57" t="s">
        <v>26</v>
      </c>
      <c r="W57" t="s">
        <v>26</v>
      </c>
      <c r="X57" t="s">
        <v>26</v>
      </c>
      <c r="Y57" t="s">
        <v>26</v>
      </c>
      <c r="Z57">
        <v>7</v>
      </c>
      <c r="AA57" t="s">
        <v>26</v>
      </c>
      <c r="AB57" t="s">
        <v>26</v>
      </c>
      <c r="AC57" t="s">
        <v>26</v>
      </c>
      <c r="AD57" t="s">
        <v>26</v>
      </c>
      <c r="BQ57">
        <f t="shared" si="3"/>
        <v>1</v>
      </c>
      <c r="BR57" s="18">
        <f t="shared" si="4"/>
        <v>7</v>
      </c>
      <c r="BS57" t="str">
        <f t="shared" si="5"/>
        <v/>
      </c>
      <c r="BT57">
        <v>0</v>
      </c>
    </row>
    <row r="58" spans="1:72" x14ac:dyDescent="0.35">
      <c r="A58" t="s">
        <v>80</v>
      </c>
      <c r="B58" t="s">
        <v>26</v>
      </c>
      <c r="C58" t="s">
        <v>26</v>
      </c>
      <c r="D58" t="s">
        <v>26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26</v>
      </c>
      <c r="K58" t="s">
        <v>26</v>
      </c>
      <c r="L58" t="s">
        <v>26</v>
      </c>
      <c r="M58" t="s">
        <v>26</v>
      </c>
      <c r="N58" t="s">
        <v>26</v>
      </c>
      <c r="O58" t="s">
        <v>26</v>
      </c>
      <c r="P58" t="s">
        <v>26</v>
      </c>
      <c r="Q58" t="s">
        <v>26</v>
      </c>
      <c r="R58" t="s">
        <v>26</v>
      </c>
      <c r="S58" t="s">
        <v>26</v>
      </c>
      <c r="T58" t="s">
        <v>26</v>
      </c>
      <c r="U58" t="s">
        <v>26</v>
      </c>
      <c r="V58" t="s">
        <v>26</v>
      </c>
      <c r="W58" t="s">
        <v>26</v>
      </c>
      <c r="X58" t="s">
        <v>26</v>
      </c>
      <c r="Y58">
        <v>7</v>
      </c>
      <c r="Z58" t="s">
        <v>26</v>
      </c>
      <c r="AA58" t="s">
        <v>26</v>
      </c>
      <c r="AB58" t="s">
        <v>26</v>
      </c>
      <c r="AC58" t="s">
        <v>26</v>
      </c>
      <c r="AD58" t="s">
        <v>26</v>
      </c>
      <c r="BQ58">
        <f t="shared" si="3"/>
        <v>1</v>
      </c>
      <c r="BR58" s="18">
        <f t="shared" si="4"/>
        <v>7</v>
      </c>
      <c r="BS58" t="str">
        <f t="shared" si="5"/>
        <v/>
      </c>
      <c r="BT58">
        <v>0</v>
      </c>
    </row>
    <row r="59" spans="1:72" x14ac:dyDescent="0.35">
      <c r="A59" t="s">
        <v>52</v>
      </c>
      <c r="B59" t="s">
        <v>26</v>
      </c>
      <c r="C59" t="s">
        <v>26</v>
      </c>
      <c r="D59" t="s">
        <v>26</v>
      </c>
      <c r="E59" t="s">
        <v>26</v>
      </c>
      <c r="F59" t="s">
        <v>26</v>
      </c>
      <c r="G59" t="s">
        <v>26</v>
      </c>
      <c r="H59" t="s">
        <v>26</v>
      </c>
      <c r="I59" t="s">
        <v>26</v>
      </c>
      <c r="J59">
        <v>6</v>
      </c>
      <c r="K59" t="s">
        <v>26</v>
      </c>
      <c r="L59" t="s">
        <v>26</v>
      </c>
      <c r="M59" t="s">
        <v>26</v>
      </c>
      <c r="N59" t="s">
        <v>26</v>
      </c>
      <c r="O59" t="s">
        <v>26</v>
      </c>
      <c r="P59" t="s">
        <v>26</v>
      </c>
      <c r="Q59" t="s">
        <v>26</v>
      </c>
      <c r="R59" t="s">
        <v>26</v>
      </c>
      <c r="S59" t="s">
        <v>26</v>
      </c>
      <c r="T59" t="s">
        <v>26</v>
      </c>
      <c r="U59" t="s">
        <v>26</v>
      </c>
      <c r="V59" t="s">
        <v>26</v>
      </c>
      <c r="W59" t="s">
        <v>26</v>
      </c>
      <c r="X59" t="s">
        <v>26</v>
      </c>
      <c r="Y59" t="s">
        <v>26</v>
      </c>
      <c r="Z59" t="s">
        <v>26</v>
      </c>
      <c r="AA59" t="s">
        <v>26</v>
      </c>
      <c r="AB59" t="s">
        <v>26</v>
      </c>
      <c r="AC59" t="s">
        <v>26</v>
      </c>
      <c r="AD59" t="s">
        <v>26</v>
      </c>
      <c r="BQ59">
        <f t="shared" si="3"/>
        <v>1</v>
      </c>
      <c r="BR59" s="18">
        <f t="shared" si="4"/>
        <v>6</v>
      </c>
      <c r="BS59" t="str">
        <f t="shared" si="5"/>
        <v/>
      </c>
      <c r="BT59">
        <v>0</v>
      </c>
    </row>
    <row r="60" spans="1:72" x14ac:dyDescent="0.35">
      <c r="A60" t="s">
        <v>47</v>
      </c>
      <c r="B60" t="s">
        <v>26</v>
      </c>
      <c r="C60" t="s">
        <v>26</v>
      </c>
      <c r="D60" t="s">
        <v>26</v>
      </c>
      <c r="E60" t="s">
        <v>26</v>
      </c>
      <c r="F60" t="s">
        <v>26</v>
      </c>
      <c r="G60" t="s">
        <v>26</v>
      </c>
      <c r="H60" t="s">
        <v>26</v>
      </c>
      <c r="I60">
        <v>4.5</v>
      </c>
      <c r="J60" t="s">
        <v>26</v>
      </c>
      <c r="K60" t="s">
        <v>26</v>
      </c>
      <c r="L60" t="s">
        <v>26</v>
      </c>
      <c r="M60" t="s">
        <v>26</v>
      </c>
      <c r="N60" t="s">
        <v>26</v>
      </c>
      <c r="O60" t="s">
        <v>26</v>
      </c>
      <c r="P60" t="s">
        <v>26</v>
      </c>
      <c r="Q60" t="s">
        <v>26</v>
      </c>
      <c r="R60" t="s">
        <v>26</v>
      </c>
      <c r="S60" t="s">
        <v>26</v>
      </c>
      <c r="T60" t="s">
        <v>26</v>
      </c>
      <c r="U60" t="s">
        <v>26</v>
      </c>
      <c r="V60" t="s">
        <v>26</v>
      </c>
      <c r="W60" t="s">
        <v>26</v>
      </c>
      <c r="X60" t="s">
        <v>26</v>
      </c>
      <c r="Y60" t="s">
        <v>26</v>
      </c>
      <c r="Z60" t="s">
        <v>26</v>
      </c>
      <c r="AA60" t="s">
        <v>26</v>
      </c>
      <c r="AB60" t="s">
        <v>26</v>
      </c>
      <c r="AC60" t="s">
        <v>26</v>
      </c>
      <c r="AD60" t="s">
        <v>26</v>
      </c>
      <c r="BQ60">
        <f t="shared" si="3"/>
        <v>1</v>
      </c>
      <c r="BR60" s="18">
        <f t="shared" si="4"/>
        <v>4.5</v>
      </c>
      <c r="BS60" t="str">
        <f t="shared" si="5"/>
        <v/>
      </c>
      <c r="BT60">
        <v>0</v>
      </c>
    </row>
    <row r="61" spans="1:72" x14ac:dyDescent="0.35">
      <c r="A61" t="s">
        <v>78</v>
      </c>
      <c r="B61" t="s">
        <v>26</v>
      </c>
      <c r="C61" t="s">
        <v>26</v>
      </c>
      <c r="D61" t="s">
        <v>26</v>
      </c>
      <c r="E61" t="s">
        <v>26</v>
      </c>
      <c r="F61" t="s">
        <v>26</v>
      </c>
      <c r="G61" t="s">
        <v>26</v>
      </c>
      <c r="H61" t="s">
        <v>26</v>
      </c>
      <c r="I61" t="s">
        <v>26</v>
      </c>
      <c r="J61" t="s">
        <v>26</v>
      </c>
      <c r="K61" t="s">
        <v>26</v>
      </c>
      <c r="L61" t="s">
        <v>26</v>
      </c>
      <c r="M61" t="s">
        <v>26</v>
      </c>
      <c r="N61" t="s">
        <v>26</v>
      </c>
      <c r="O61" t="s">
        <v>26</v>
      </c>
      <c r="P61" t="s">
        <v>26</v>
      </c>
      <c r="Q61" t="s">
        <v>26</v>
      </c>
      <c r="R61" t="s">
        <v>26</v>
      </c>
      <c r="S61" t="s">
        <v>26</v>
      </c>
      <c r="T61" t="s">
        <v>26</v>
      </c>
      <c r="U61" t="s">
        <v>26</v>
      </c>
      <c r="V61" t="s">
        <v>26</v>
      </c>
      <c r="W61" t="s">
        <v>26</v>
      </c>
      <c r="X61" t="s">
        <v>26</v>
      </c>
      <c r="Y61" t="s">
        <v>26</v>
      </c>
      <c r="Z61">
        <v>4.5</v>
      </c>
      <c r="AA61" t="s">
        <v>26</v>
      </c>
      <c r="AB61" t="s">
        <v>26</v>
      </c>
      <c r="AC61" t="s">
        <v>26</v>
      </c>
      <c r="AD61" t="s">
        <v>26</v>
      </c>
      <c r="BQ61">
        <f t="shared" si="3"/>
        <v>1</v>
      </c>
      <c r="BR61" s="18">
        <f t="shared" si="4"/>
        <v>4.5</v>
      </c>
      <c r="BS61" t="str">
        <f t="shared" si="5"/>
        <v/>
      </c>
      <c r="BT61">
        <v>0</v>
      </c>
    </row>
    <row r="62" spans="1:72" x14ac:dyDescent="0.35">
      <c r="A62" t="s">
        <v>83</v>
      </c>
      <c r="B62" t="s">
        <v>26</v>
      </c>
      <c r="C62" t="s">
        <v>26</v>
      </c>
      <c r="D62" t="s">
        <v>26</v>
      </c>
      <c r="E62" t="s">
        <v>26</v>
      </c>
      <c r="F62" t="s">
        <v>26</v>
      </c>
      <c r="G62" t="s">
        <v>26</v>
      </c>
      <c r="H62" t="s">
        <v>26</v>
      </c>
      <c r="I62" t="s">
        <v>26</v>
      </c>
      <c r="J62" t="s">
        <v>26</v>
      </c>
      <c r="K62" t="s">
        <v>26</v>
      </c>
      <c r="L62" t="s">
        <v>26</v>
      </c>
      <c r="M62" t="s">
        <v>26</v>
      </c>
      <c r="N62" t="s">
        <v>26</v>
      </c>
      <c r="O62" t="s">
        <v>26</v>
      </c>
      <c r="P62" t="s">
        <v>26</v>
      </c>
      <c r="Q62" t="s">
        <v>26</v>
      </c>
      <c r="R62" t="s">
        <v>26</v>
      </c>
      <c r="S62" t="s">
        <v>26</v>
      </c>
      <c r="T62" t="s">
        <v>26</v>
      </c>
      <c r="U62" t="s">
        <v>26</v>
      </c>
      <c r="V62" t="s">
        <v>26</v>
      </c>
      <c r="W62" t="s">
        <v>26</v>
      </c>
      <c r="X62" t="s">
        <v>26</v>
      </c>
      <c r="Y62" t="s">
        <v>26</v>
      </c>
      <c r="Z62" t="s">
        <v>26</v>
      </c>
      <c r="AA62" t="s">
        <v>26</v>
      </c>
      <c r="AB62">
        <v>4</v>
      </c>
      <c r="AC62" t="s">
        <v>26</v>
      </c>
      <c r="AD62" t="s">
        <v>26</v>
      </c>
      <c r="BQ62">
        <f t="shared" si="3"/>
        <v>1</v>
      </c>
      <c r="BR62" s="18">
        <f t="shared" si="4"/>
        <v>4</v>
      </c>
      <c r="BS62" t="str">
        <f t="shared" si="5"/>
        <v/>
      </c>
      <c r="BT62">
        <v>0</v>
      </c>
    </row>
    <row r="63" spans="1:72" x14ac:dyDescent="0.35">
      <c r="A63" t="s">
        <v>345</v>
      </c>
      <c r="AN63">
        <v>3</v>
      </c>
      <c r="BQ63">
        <f t="shared" si="3"/>
        <v>1</v>
      </c>
      <c r="BR63" s="18">
        <f t="shared" si="4"/>
        <v>3</v>
      </c>
      <c r="BS63" t="str">
        <f t="shared" si="5"/>
        <v/>
      </c>
      <c r="BT63">
        <v>0</v>
      </c>
    </row>
    <row r="64" spans="1:72" x14ac:dyDescent="0.35">
      <c r="A64" t="s">
        <v>347</v>
      </c>
      <c r="AP64">
        <v>5.5</v>
      </c>
      <c r="BQ64">
        <f t="shared" si="3"/>
        <v>1</v>
      </c>
      <c r="BR64" s="18">
        <f t="shared" si="4"/>
        <v>5.5</v>
      </c>
      <c r="BS64" t="str">
        <f t="shared" si="5"/>
        <v/>
      </c>
      <c r="BT64">
        <v>0</v>
      </c>
    </row>
    <row r="65" spans="1:72" x14ac:dyDescent="0.35">
      <c r="A65" t="s">
        <v>350</v>
      </c>
      <c r="AR65">
        <v>4</v>
      </c>
      <c r="BQ65">
        <f t="shared" si="3"/>
        <v>1</v>
      </c>
      <c r="BR65" s="18">
        <f t="shared" si="4"/>
        <v>4</v>
      </c>
      <c r="BS65" t="str">
        <f t="shared" si="5"/>
        <v/>
      </c>
      <c r="BT65">
        <v>0</v>
      </c>
    </row>
    <row r="66" spans="1:72" x14ac:dyDescent="0.35">
      <c r="A66" t="s">
        <v>351</v>
      </c>
      <c r="AS66">
        <v>5.5</v>
      </c>
      <c r="BQ66">
        <f t="shared" ref="BQ66:BQ72" si="6">COUNT(B66:BO66)</f>
        <v>1</v>
      </c>
      <c r="BR66" s="18">
        <f t="shared" ref="BR66:BR72" si="7">AVERAGE(B66:BO66)</f>
        <v>5.5</v>
      </c>
      <c r="BS66" t="str">
        <f t="shared" ref="BS66:BS72" si="8">IF(BQ66&gt;1,_xlfn.STDEV.S(B66:BO66),"")</f>
        <v/>
      </c>
      <c r="BT66">
        <v>0</v>
      </c>
    </row>
    <row r="67" spans="1:72" x14ac:dyDescent="0.35">
      <c r="A67" t="s">
        <v>352</v>
      </c>
      <c r="AS67">
        <v>4.5</v>
      </c>
      <c r="BQ67">
        <f t="shared" si="6"/>
        <v>1</v>
      </c>
      <c r="BR67" s="18">
        <f t="shared" si="7"/>
        <v>4.5</v>
      </c>
      <c r="BS67" t="str">
        <f t="shared" si="8"/>
        <v/>
      </c>
      <c r="BT67">
        <v>0</v>
      </c>
    </row>
    <row r="68" spans="1:72" x14ac:dyDescent="0.35">
      <c r="A68" t="s">
        <v>354</v>
      </c>
      <c r="AU68">
        <v>5</v>
      </c>
      <c r="BQ68">
        <f t="shared" si="6"/>
        <v>1</v>
      </c>
      <c r="BR68" s="18">
        <f t="shared" si="7"/>
        <v>5</v>
      </c>
      <c r="BS68" t="str">
        <f t="shared" si="8"/>
        <v/>
      </c>
      <c r="BT68">
        <v>0</v>
      </c>
    </row>
    <row r="69" spans="1:72" x14ac:dyDescent="0.35">
      <c r="A69" t="s">
        <v>362</v>
      </c>
      <c r="AW69">
        <v>4.5</v>
      </c>
      <c r="BQ69">
        <f t="shared" si="6"/>
        <v>1</v>
      </c>
      <c r="BR69" s="18">
        <f t="shared" si="7"/>
        <v>4.5</v>
      </c>
      <c r="BS69" t="str">
        <f t="shared" si="8"/>
        <v/>
      </c>
      <c r="BT69">
        <v>0</v>
      </c>
    </row>
    <row r="70" spans="1:72" x14ac:dyDescent="0.35">
      <c r="A70" t="s">
        <v>365</v>
      </c>
      <c r="AZ70">
        <v>2.5</v>
      </c>
      <c r="BQ70">
        <f t="shared" si="6"/>
        <v>1</v>
      </c>
      <c r="BR70" s="18">
        <f t="shared" si="7"/>
        <v>2.5</v>
      </c>
      <c r="BS70" t="str">
        <f t="shared" si="8"/>
        <v/>
      </c>
      <c r="BT70">
        <v>0</v>
      </c>
    </row>
    <row r="71" spans="1:72" x14ac:dyDescent="0.35">
      <c r="A71" t="s">
        <v>366</v>
      </c>
      <c r="BB71">
        <v>3</v>
      </c>
      <c r="BQ71">
        <f t="shared" si="6"/>
        <v>1</v>
      </c>
      <c r="BR71" s="18">
        <f t="shared" si="7"/>
        <v>3</v>
      </c>
      <c r="BS71" t="str">
        <f t="shared" si="8"/>
        <v/>
      </c>
      <c r="BT71">
        <v>0</v>
      </c>
    </row>
    <row r="72" spans="1:72" x14ac:dyDescent="0.35">
      <c r="A72" t="s">
        <v>368</v>
      </c>
      <c r="BF72">
        <v>7.5</v>
      </c>
      <c r="BQ72">
        <f t="shared" si="6"/>
        <v>1</v>
      </c>
      <c r="BR72" s="18">
        <f t="shared" si="7"/>
        <v>7.5</v>
      </c>
      <c r="BS72" t="str">
        <f t="shared" si="8"/>
        <v/>
      </c>
      <c r="BT72">
        <v>0</v>
      </c>
    </row>
  </sheetData>
  <autoFilter ref="A1:BT71" xr:uid="{7217F6E2-94B9-43BA-8347-6F8651201F03}">
    <sortState ref="A2:BT72">
      <sortCondition descending="1" ref="BQ1:BQ71"/>
    </sortState>
  </autoFilter>
  <conditionalFormatting sqref="BQ2:BQ72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S2:BS72"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Q2:BQ72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72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72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V4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1:AV51 AD53:AV53 B2:AV49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Q2:BQ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R2:BR72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3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V5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39:BP67 AA2:BP38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8:BP67 AA2:BP4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C43:BP67 AA2:BP42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topLeftCell="A12" workbookViewId="0">
      <selection activeCell="F31" sqref="F31"/>
    </sheetView>
  </sheetViews>
  <sheetFormatPr defaultRowHeight="14.5" x14ac:dyDescent="0.35"/>
  <cols>
    <col min="5" max="5" width="0" hidden="1" customWidth="1"/>
    <col min="9" max="9" width="8.90625" hidden="1" customWidth="1"/>
  </cols>
  <sheetData>
    <row r="1" spans="1:10" x14ac:dyDescent="0.35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5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5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5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5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5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5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5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5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5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5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5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5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5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5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5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5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5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5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5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5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5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5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5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5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5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5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5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5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5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5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5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5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5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5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5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5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5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5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T76"/>
  <sheetViews>
    <sheetView workbookViewId="0">
      <pane xSplit="1" topLeftCell="F1" activePane="topRight" state="frozen"/>
      <selection activeCell="A31" sqref="A31"/>
      <selection pane="topRight" activeCell="T3" sqref="T3"/>
    </sheetView>
  </sheetViews>
  <sheetFormatPr defaultRowHeight="14.5" x14ac:dyDescent="0.35"/>
  <cols>
    <col min="2" max="2" width="11.90625" bestFit="1" customWidth="1"/>
    <col min="3" max="3" width="15.90625" bestFit="1" customWidth="1"/>
    <col min="4" max="6" width="15.90625" customWidth="1"/>
    <col min="7" max="9" width="15.90625" style="22" customWidth="1"/>
    <col min="10" max="11" width="11.90625" bestFit="1" customWidth="1"/>
    <col min="12" max="12" width="11.90625" style="22" customWidth="1"/>
    <col min="13" max="14" width="11.90625" bestFit="1" customWidth="1"/>
    <col min="15" max="16" width="11.90625" style="22" customWidth="1"/>
    <col min="20" max="20" width="9.54296875" bestFit="1" customWidth="1"/>
  </cols>
  <sheetData>
    <row r="1" spans="1:20" x14ac:dyDescent="0.35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  <c r="N1" s="22" t="s">
        <v>69</v>
      </c>
      <c r="O1" s="22" t="s">
        <v>70</v>
      </c>
      <c r="P1" s="22" t="s">
        <v>71</v>
      </c>
      <c r="T1" t="s">
        <v>349</v>
      </c>
    </row>
    <row r="2" spans="1:20" x14ac:dyDescent="0.35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  <c r="I2" s="19">
        <v>77.78</v>
      </c>
      <c r="J2" s="19">
        <v>86.12</v>
      </c>
      <c r="K2" s="19">
        <f>(1800-12*25)/18</f>
        <v>83.333333333333329</v>
      </c>
      <c r="L2" s="19">
        <v>79.17</v>
      </c>
      <c r="M2" s="19">
        <v>76.39</v>
      </c>
      <c r="N2" s="19">
        <v>88.84</v>
      </c>
      <c r="O2" s="19">
        <v>84.34</v>
      </c>
      <c r="P2" s="19">
        <v>85.84</v>
      </c>
      <c r="T2" s="1">
        <v>45725</v>
      </c>
    </row>
    <row r="3" spans="1:20" x14ac:dyDescent="0.35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19">
        <v>77.78</v>
      </c>
      <c r="J3" s="19">
        <v>86.12</v>
      </c>
      <c r="K3" s="19">
        <f>(1800-12*25)/18</f>
        <v>83.333333333333329</v>
      </c>
      <c r="L3" s="19">
        <v>25</v>
      </c>
      <c r="N3" s="19">
        <v>54</v>
      </c>
      <c r="O3" s="19">
        <v>84.34</v>
      </c>
      <c r="P3" s="19">
        <v>85.84</v>
      </c>
    </row>
    <row r="4" spans="1:20" x14ac:dyDescent="0.35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  <c r="I4" s="19">
        <v>25</v>
      </c>
      <c r="J4" s="19">
        <v>50</v>
      </c>
      <c r="L4" s="19">
        <v>25</v>
      </c>
      <c r="N4" s="19">
        <v>27</v>
      </c>
      <c r="O4" s="19"/>
      <c r="P4" s="19"/>
    </row>
    <row r="5" spans="1:20" x14ac:dyDescent="0.35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I5" s="19">
        <v>77.78</v>
      </c>
      <c r="J5" s="19">
        <v>86.12</v>
      </c>
      <c r="K5" s="19">
        <f>(1800-12*25)/18</f>
        <v>83.333333333333329</v>
      </c>
      <c r="L5" s="19"/>
      <c r="M5" s="19">
        <v>76.39</v>
      </c>
      <c r="N5" s="19">
        <v>88.84</v>
      </c>
      <c r="O5" s="19">
        <v>27</v>
      </c>
      <c r="P5" s="19">
        <v>85.84</v>
      </c>
      <c r="S5" t="s">
        <v>370</v>
      </c>
      <c r="T5">
        <v>15</v>
      </c>
    </row>
    <row r="6" spans="1:20" x14ac:dyDescent="0.35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19">
        <v>50</v>
      </c>
      <c r="J6" s="19">
        <v>86.12</v>
      </c>
      <c r="K6" s="19">
        <f>(1800-12*25)/18</f>
        <v>83.333333333333329</v>
      </c>
      <c r="L6" s="19">
        <v>79.17</v>
      </c>
      <c r="M6" s="19">
        <v>76.39</v>
      </c>
      <c r="N6" s="19">
        <v>88.84</v>
      </c>
      <c r="O6" s="19">
        <v>84.34</v>
      </c>
      <c r="P6" s="19">
        <v>54</v>
      </c>
      <c r="S6" t="s">
        <v>371</v>
      </c>
      <c r="T6">
        <f>27*T5</f>
        <v>405</v>
      </c>
    </row>
    <row r="7" spans="1:20" x14ac:dyDescent="0.35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19">
        <v>77.78</v>
      </c>
      <c r="H7" s="19"/>
      <c r="I7" s="19">
        <v>77.78</v>
      </c>
      <c r="J7" s="19">
        <v>86.12</v>
      </c>
      <c r="K7" s="19">
        <f>(1800-12*25)/18</f>
        <v>83.333333333333329</v>
      </c>
      <c r="L7" s="19">
        <v>79.17</v>
      </c>
      <c r="M7" s="19">
        <v>76.39</v>
      </c>
      <c r="N7" s="19">
        <v>88.84</v>
      </c>
      <c r="O7" s="19">
        <v>84.34</v>
      </c>
      <c r="P7" s="19">
        <v>85.84</v>
      </c>
      <c r="S7" t="s">
        <v>372</v>
      </c>
      <c r="T7">
        <f>1950-T6</f>
        <v>1545</v>
      </c>
    </row>
    <row r="8" spans="1:20" x14ac:dyDescent="0.35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  <c r="I8" s="19"/>
      <c r="S8" t="s">
        <v>373</v>
      </c>
      <c r="T8">
        <f>T7/18</f>
        <v>85.833333333333329</v>
      </c>
    </row>
    <row r="9" spans="1:20" x14ac:dyDescent="0.35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  <c r="I9" s="19">
        <v>77.78</v>
      </c>
      <c r="J9" s="19">
        <v>86.12</v>
      </c>
      <c r="K9" s="19">
        <f>(1800-12*25)/18</f>
        <v>83.333333333333329</v>
      </c>
      <c r="L9" s="19">
        <v>79.17</v>
      </c>
      <c r="M9" s="19">
        <v>76.39</v>
      </c>
    </row>
    <row r="10" spans="1:20" x14ac:dyDescent="0.35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  <c r="I10" s="19">
        <v>77.78</v>
      </c>
      <c r="J10" s="19">
        <v>86.12</v>
      </c>
      <c r="K10" s="19">
        <v>20.84</v>
      </c>
      <c r="L10" s="19">
        <v>79.17</v>
      </c>
      <c r="M10" s="19">
        <v>76.39</v>
      </c>
      <c r="N10" s="19">
        <v>88.84</v>
      </c>
      <c r="O10" s="19">
        <v>84.34</v>
      </c>
      <c r="P10" s="19">
        <v>85.84</v>
      </c>
    </row>
    <row r="11" spans="1:20" x14ac:dyDescent="0.35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  <c r="I11" s="19">
        <v>77.78</v>
      </c>
      <c r="J11" s="19">
        <v>43.06</v>
      </c>
      <c r="K11" s="19">
        <f>(1800-12*25)/18</f>
        <v>83.333333333333329</v>
      </c>
      <c r="L11" s="19">
        <v>79.17</v>
      </c>
      <c r="M11" s="19">
        <v>76.39</v>
      </c>
      <c r="N11" s="19">
        <v>88.84</v>
      </c>
      <c r="O11" s="19">
        <v>84.34</v>
      </c>
      <c r="P11" s="19">
        <v>85.84</v>
      </c>
    </row>
    <row r="12" spans="1:20" x14ac:dyDescent="0.35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  <c r="I12" s="19">
        <v>77.78</v>
      </c>
      <c r="J12" s="19">
        <v>86.12</v>
      </c>
      <c r="K12" s="19">
        <f>(1800-12*25)/18</f>
        <v>83.333333333333329</v>
      </c>
      <c r="L12" s="19">
        <v>79.17</v>
      </c>
      <c r="M12" s="19">
        <v>76.39</v>
      </c>
      <c r="N12" s="19">
        <v>88.84</v>
      </c>
      <c r="O12" s="19">
        <v>84.34</v>
      </c>
      <c r="P12" s="19">
        <v>85.84</v>
      </c>
    </row>
    <row r="13" spans="1:20" x14ac:dyDescent="0.35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  <c r="I13" s="19">
        <v>77.78</v>
      </c>
      <c r="J13" s="19">
        <v>86.12</v>
      </c>
      <c r="K13" s="19">
        <f>(1800-12*25)/18</f>
        <v>83.333333333333329</v>
      </c>
      <c r="L13" s="19">
        <v>79.17</v>
      </c>
      <c r="M13" s="19">
        <v>76.39</v>
      </c>
      <c r="O13" s="19">
        <v>84.34</v>
      </c>
      <c r="P13" s="19">
        <v>85.84</v>
      </c>
    </row>
    <row r="14" spans="1:20" x14ac:dyDescent="0.35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  <c r="I14" s="19">
        <v>77.78</v>
      </c>
      <c r="J14" s="19">
        <v>86.12</v>
      </c>
      <c r="K14" s="19">
        <f>(1800-12*25)/18</f>
        <v>83.333333333333329</v>
      </c>
      <c r="L14" s="19">
        <v>79.17</v>
      </c>
      <c r="M14" s="19">
        <v>76.39</v>
      </c>
      <c r="N14" s="19">
        <v>88.84</v>
      </c>
      <c r="O14" s="19">
        <v>84.34</v>
      </c>
      <c r="P14" s="19">
        <v>85.84</v>
      </c>
    </row>
    <row r="15" spans="1:20" x14ac:dyDescent="0.35">
      <c r="A15" t="s">
        <v>82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  <c r="I15" s="19">
        <v>77.78</v>
      </c>
      <c r="J15" s="19">
        <v>86.12</v>
      </c>
      <c r="K15" s="19">
        <f>(1800-12*25)/18</f>
        <v>83.333333333333329</v>
      </c>
      <c r="L15" s="19"/>
      <c r="M15" s="19">
        <v>50</v>
      </c>
      <c r="N15" s="19">
        <v>88.84</v>
      </c>
      <c r="O15" s="19">
        <v>84.34</v>
      </c>
      <c r="P15" s="19">
        <v>85.84</v>
      </c>
    </row>
    <row r="16" spans="1:20" x14ac:dyDescent="0.35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  <c r="I16" s="19">
        <v>77.78</v>
      </c>
      <c r="J16" s="19">
        <v>86.12</v>
      </c>
      <c r="M16" s="19">
        <v>76.39</v>
      </c>
      <c r="N16" s="19">
        <v>54</v>
      </c>
      <c r="O16" s="19">
        <v>84.34</v>
      </c>
      <c r="P16" s="19">
        <v>85.84</v>
      </c>
    </row>
    <row r="17" spans="1:16" x14ac:dyDescent="0.35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  <c r="I17" s="19"/>
      <c r="J17" s="19">
        <v>50</v>
      </c>
      <c r="K17" s="19">
        <f>(1800-12*25)/18</f>
        <v>83.333333333333329</v>
      </c>
      <c r="L17" s="19">
        <v>79.17</v>
      </c>
      <c r="M17" s="19">
        <v>76.39</v>
      </c>
      <c r="N17" s="19">
        <v>88.84</v>
      </c>
      <c r="O17" s="19">
        <v>84.34</v>
      </c>
      <c r="P17" s="19">
        <v>85.84</v>
      </c>
    </row>
    <row r="18" spans="1:16" x14ac:dyDescent="0.35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  <c r="I18" s="19">
        <v>77.78</v>
      </c>
      <c r="N18" s="19">
        <v>88.84</v>
      </c>
      <c r="O18" s="19">
        <v>84.34</v>
      </c>
      <c r="P18" s="19">
        <v>85.84</v>
      </c>
    </row>
    <row r="19" spans="1:16" x14ac:dyDescent="0.35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  <c r="I19" s="19">
        <v>77.78</v>
      </c>
      <c r="J19" s="19">
        <v>86.12</v>
      </c>
      <c r="K19" s="19">
        <f>(1800-12*25)/18</f>
        <v>83.333333333333329</v>
      </c>
      <c r="L19" s="19">
        <v>79.17</v>
      </c>
      <c r="M19" s="19">
        <v>76.39</v>
      </c>
      <c r="N19" s="19">
        <v>88.84</v>
      </c>
      <c r="O19" s="19">
        <v>84.34</v>
      </c>
      <c r="P19" s="19">
        <v>85.84</v>
      </c>
    </row>
    <row r="20" spans="1:16" x14ac:dyDescent="0.35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  <c r="I20" s="19">
        <v>25</v>
      </c>
      <c r="J20" s="19">
        <v>86.12</v>
      </c>
      <c r="K20" s="19">
        <f>(1800-12*25)/18</f>
        <v>83.333333333333329</v>
      </c>
      <c r="L20" s="19"/>
      <c r="M20" s="19">
        <v>75</v>
      </c>
      <c r="N20" s="19">
        <v>88.84</v>
      </c>
      <c r="O20" s="19">
        <v>84.34</v>
      </c>
      <c r="P20" s="19">
        <v>85.84</v>
      </c>
    </row>
    <row r="21" spans="1:16" x14ac:dyDescent="0.35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  <c r="I21" s="19">
        <v>25</v>
      </c>
      <c r="O21" s="19">
        <v>54</v>
      </c>
      <c r="P21" s="19"/>
    </row>
    <row r="22" spans="1:16" x14ac:dyDescent="0.35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  <c r="I22" s="19"/>
    </row>
    <row r="23" spans="1:16" x14ac:dyDescent="0.35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  <c r="I23" s="19"/>
      <c r="P23" s="19">
        <v>27</v>
      </c>
    </row>
    <row r="24" spans="1:16" x14ac:dyDescent="0.35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>
        <v>77.78</v>
      </c>
      <c r="J24" s="19">
        <v>86.12</v>
      </c>
      <c r="K24" s="19">
        <f>(1800-12*25)/18</f>
        <v>83.333333333333329</v>
      </c>
      <c r="L24" s="19">
        <v>79.17</v>
      </c>
      <c r="M24" s="19">
        <v>76.39</v>
      </c>
      <c r="N24" s="19">
        <v>88.84</v>
      </c>
      <c r="O24" s="19">
        <v>84.34</v>
      </c>
      <c r="P24" s="19">
        <v>85.84</v>
      </c>
    </row>
    <row r="25" spans="1:16" x14ac:dyDescent="0.35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>
        <v>25</v>
      </c>
      <c r="L25" s="19">
        <v>25</v>
      </c>
    </row>
    <row r="26" spans="1:16" x14ac:dyDescent="0.35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  <c r="L26" s="19">
        <v>50</v>
      </c>
      <c r="M26" s="19">
        <v>25</v>
      </c>
      <c r="N26" s="19">
        <v>27</v>
      </c>
      <c r="O26" s="19"/>
      <c r="P26" s="21">
        <v>27</v>
      </c>
    </row>
    <row r="27" spans="1:16" x14ac:dyDescent="0.35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16" x14ac:dyDescent="0.35">
      <c r="A28" t="s">
        <v>12</v>
      </c>
      <c r="B28" s="19">
        <v>75</v>
      </c>
      <c r="C28" s="19">
        <v>50</v>
      </c>
      <c r="D28" s="19">
        <v>100</v>
      </c>
      <c r="E28" s="19">
        <v>25</v>
      </c>
      <c r="F28" s="19"/>
      <c r="G28" s="19"/>
      <c r="H28" s="19"/>
      <c r="I28" s="19">
        <v>25</v>
      </c>
      <c r="K28" s="19">
        <v>25</v>
      </c>
      <c r="L28" s="19"/>
      <c r="M28" s="22"/>
      <c r="N28" s="19">
        <v>27</v>
      </c>
      <c r="O28" s="19"/>
      <c r="P28" s="19"/>
    </row>
    <row r="29" spans="1:16" x14ac:dyDescent="0.35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  <c r="I29" s="19"/>
    </row>
    <row r="30" spans="1:16" x14ac:dyDescent="0.35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  <c r="I30" s="19">
        <v>25</v>
      </c>
      <c r="J30" s="19">
        <v>43.06</v>
      </c>
      <c r="O30" s="19">
        <f>27*3</f>
        <v>81</v>
      </c>
      <c r="P30" s="19">
        <v>85.84</v>
      </c>
    </row>
    <row r="31" spans="1:16" x14ac:dyDescent="0.35">
      <c r="A31" t="s">
        <v>47</v>
      </c>
      <c r="C31" s="19">
        <v>25</v>
      </c>
      <c r="D31" s="19"/>
      <c r="E31" s="19"/>
      <c r="F31" s="19"/>
      <c r="G31" s="19"/>
      <c r="H31" s="19"/>
      <c r="I31" s="19"/>
    </row>
    <row r="32" spans="1:16" x14ac:dyDescent="0.35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  <c r="I32" s="19"/>
      <c r="L32" s="19">
        <v>50</v>
      </c>
      <c r="M32" s="19">
        <v>50</v>
      </c>
      <c r="N32" s="19">
        <v>27</v>
      </c>
      <c r="O32" s="19">
        <v>27</v>
      </c>
      <c r="P32" s="21">
        <v>54</v>
      </c>
    </row>
    <row r="33" spans="1:17" x14ac:dyDescent="0.35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>
        <v>25</v>
      </c>
    </row>
    <row r="34" spans="1:17" x14ac:dyDescent="0.35">
      <c r="A34" t="s">
        <v>343</v>
      </c>
      <c r="C34" s="19">
        <v>25</v>
      </c>
      <c r="D34" s="19">
        <v>25</v>
      </c>
      <c r="E34" s="19"/>
      <c r="F34" s="19"/>
      <c r="G34" s="19"/>
      <c r="H34" s="19"/>
      <c r="I34" s="19"/>
      <c r="K34" s="19">
        <v>25</v>
      </c>
      <c r="L34" s="19"/>
      <c r="O34" s="19">
        <v>54</v>
      </c>
      <c r="P34" s="21">
        <v>27</v>
      </c>
    </row>
    <row r="35" spans="1:17" x14ac:dyDescent="0.35">
      <c r="A35" t="s">
        <v>52</v>
      </c>
      <c r="C35" s="19">
        <v>25</v>
      </c>
      <c r="D35" s="19">
        <v>25</v>
      </c>
      <c r="E35" s="19"/>
      <c r="F35" s="19"/>
      <c r="G35" s="19"/>
      <c r="H35" s="19"/>
      <c r="I35" s="19"/>
    </row>
    <row r="36" spans="1:17" x14ac:dyDescent="0.35">
      <c r="A36" t="s">
        <v>54</v>
      </c>
      <c r="C36" s="19"/>
      <c r="D36" s="19">
        <v>25</v>
      </c>
      <c r="E36" s="19"/>
      <c r="F36" s="19">
        <v>50</v>
      </c>
      <c r="G36" s="19"/>
      <c r="H36" s="19"/>
      <c r="I36" s="19"/>
      <c r="K36" s="19">
        <v>25</v>
      </c>
      <c r="L36" s="19"/>
    </row>
    <row r="37" spans="1:17" x14ac:dyDescent="0.35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  <c r="I37" s="19">
        <v>77.78</v>
      </c>
      <c r="L37" s="19">
        <v>79.17</v>
      </c>
      <c r="M37" s="19">
        <v>76.39</v>
      </c>
      <c r="N37" s="19">
        <v>88.84</v>
      </c>
      <c r="O37" s="19">
        <v>84.34</v>
      </c>
      <c r="P37" s="19">
        <v>85.84</v>
      </c>
    </row>
    <row r="38" spans="1:17" x14ac:dyDescent="0.35">
      <c r="A38" t="s">
        <v>53</v>
      </c>
      <c r="C38" s="19"/>
      <c r="D38" s="19">
        <v>25</v>
      </c>
      <c r="E38" s="19"/>
      <c r="F38" s="19"/>
      <c r="G38" s="19"/>
      <c r="H38" s="19"/>
      <c r="I38" s="19">
        <v>25</v>
      </c>
    </row>
    <row r="39" spans="1:17" x14ac:dyDescent="0.35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  <c r="I39" s="19">
        <v>77.78</v>
      </c>
      <c r="J39" s="19">
        <v>86.12</v>
      </c>
      <c r="K39" s="19">
        <f>(1800-12*25)/18</f>
        <v>83.333333333333329</v>
      </c>
      <c r="L39" s="19">
        <v>79.17</v>
      </c>
      <c r="M39" s="19">
        <v>76.39</v>
      </c>
    </row>
    <row r="40" spans="1:17" x14ac:dyDescent="0.35">
      <c r="A40" t="s">
        <v>60</v>
      </c>
      <c r="C40" s="19"/>
      <c r="D40" s="19"/>
      <c r="E40" s="19">
        <v>25</v>
      </c>
      <c r="F40" s="19">
        <v>50</v>
      </c>
      <c r="G40" s="19"/>
      <c r="H40" s="19"/>
      <c r="I40" s="19"/>
    </row>
    <row r="41" spans="1:17" x14ac:dyDescent="0.35">
      <c r="A41" t="s">
        <v>61</v>
      </c>
      <c r="C41" s="19"/>
      <c r="D41" s="19"/>
      <c r="E41" s="19">
        <v>25</v>
      </c>
      <c r="F41" s="19">
        <v>75</v>
      </c>
      <c r="G41" s="19"/>
      <c r="H41" s="19"/>
      <c r="I41" s="19"/>
    </row>
    <row r="42" spans="1:17" x14ac:dyDescent="0.35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  <c r="I42" s="19">
        <v>50</v>
      </c>
      <c r="K42" s="19">
        <v>50</v>
      </c>
      <c r="L42" s="19">
        <v>79.17</v>
      </c>
      <c r="M42" s="19">
        <v>76.39</v>
      </c>
      <c r="N42" s="19">
        <v>88.84</v>
      </c>
      <c r="O42" s="19"/>
      <c r="P42" s="19"/>
    </row>
    <row r="43" spans="1:17" x14ac:dyDescent="0.35">
      <c r="A43" t="s">
        <v>63</v>
      </c>
      <c r="C43" s="19"/>
      <c r="D43" s="19"/>
      <c r="E43" s="19"/>
      <c r="F43" s="19">
        <v>75</v>
      </c>
      <c r="G43" s="19"/>
      <c r="H43" s="19"/>
      <c r="I43" s="19"/>
      <c r="J43" s="19">
        <v>25</v>
      </c>
      <c r="M43" s="19">
        <v>25</v>
      </c>
      <c r="P43" s="19">
        <f>3*27</f>
        <v>81</v>
      </c>
    </row>
    <row r="44" spans="1:17" x14ac:dyDescent="0.35">
      <c r="A44" t="s">
        <v>68</v>
      </c>
      <c r="C44" s="19"/>
      <c r="D44" s="19"/>
      <c r="E44" s="19"/>
      <c r="F44" s="19">
        <v>25</v>
      </c>
      <c r="G44" s="19">
        <v>75</v>
      </c>
      <c r="H44" s="19">
        <v>25</v>
      </c>
      <c r="I44" s="19">
        <v>50</v>
      </c>
      <c r="J44" s="19">
        <v>50</v>
      </c>
      <c r="K44" s="19">
        <v>50</v>
      </c>
      <c r="L44" s="19">
        <v>25</v>
      </c>
      <c r="M44" s="19">
        <v>25</v>
      </c>
      <c r="N44" s="19">
        <v>27</v>
      </c>
      <c r="O44" s="19"/>
      <c r="P44" s="19">
        <v>54</v>
      </c>
      <c r="Q44" s="19">
        <v>2</v>
      </c>
    </row>
    <row r="45" spans="1:17" x14ac:dyDescent="0.35">
      <c r="A45" t="s">
        <v>77</v>
      </c>
      <c r="C45" s="19"/>
      <c r="D45" s="19"/>
      <c r="E45" s="19"/>
      <c r="F45" s="19"/>
      <c r="G45" s="19">
        <v>25</v>
      </c>
      <c r="H45" s="19"/>
      <c r="I45" s="19"/>
    </row>
    <row r="46" spans="1:17" x14ac:dyDescent="0.35">
      <c r="A46" s="31" t="s">
        <v>353</v>
      </c>
      <c r="C46" s="19"/>
      <c r="D46" s="19"/>
      <c r="E46" s="19"/>
      <c r="F46" s="19"/>
      <c r="G46" s="19">
        <v>25</v>
      </c>
      <c r="H46" s="19"/>
      <c r="I46" s="19"/>
      <c r="K46" s="30">
        <v>25</v>
      </c>
    </row>
    <row r="47" spans="1:17" x14ac:dyDescent="0.35">
      <c r="A47" t="s">
        <v>81</v>
      </c>
      <c r="C47" s="19"/>
      <c r="D47" s="19"/>
      <c r="E47" s="19"/>
      <c r="F47" s="19"/>
      <c r="G47" s="19">
        <v>25</v>
      </c>
      <c r="H47" s="19"/>
      <c r="I47" s="19"/>
      <c r="L47" s="19">
        <v>25</v>
      </c>
    </row>
    <row r="48" spans="1:17" x14ac:dyDescent="0.35">
      <c r="A48" t="s">
        <v>78</v>
      </c>
      <c r="C48" s="19"/>
      <c r="D48" s="19"/>
      <c r="E48" s="19"/>
      <c r="F48" s="19"/>
      <c r="G48" s="19">
        <v>25</v>
      </c>
      <c r="H48" s="19"/>
      <c r="I48" s="19"/>
    </row>
    <row r="49" spans="1:17" x14ac:dyDescent="0.35">
      <c r="A49" t="s">
        <v>80</v>
      </c>
      <c r="G49" s="19">
        <v>25</v>
      </c>
      <c r="H49" s="19"/>
      <c r="I49" s="19"/>
    </row>
    <row r="50" spans="1:17" x14ac:dyDescent="0.35">
      <c r="A50" t="s">
        <v>83</v>
      </c>
      <c r="G50" s="19"/>
      <c r="H50" s="19">
        <v>25</v>
      </c>
      <c r="I50" s="19"/>
    </row>
    <row r="51" spans="1:17" x14ac:dyDescent="0.35">
      <c r="A51" t="s">
        <v>86</v>
      </c>
      <c r="G51" s="19"/>
      <c r="H51" s="19">
        <v>25</v>
      </c>
      <c r="I51" s="19"/>
    </row>
    <row r="52" spans="1:17" x14ac:dyDescent="0.35">
      <c r="A52" t="s">
        <v>85</v>
      </c>
      <c r="G52" s="19"/>
      <c r="H52" s="19">
        <v>25</v>
      </c>
      <c r="I52" s="19">
        <v>50</v>
      </c>
    </row>
    <row r="53" spans="1:17" x14ac:dyDescent="0.35">
      <c r="A53" t="s">
        <v>81</v>
      </c>
      <c r="G53" s="19"/>
      <c r="H53" s="19">
        <v>25</v>
      </c>
      <c r="I53" s="19"/>
    </row>
    <row r="54" spans="1:17" x14ac:dyDescent="0.35">
      <c r="A54" t="s">
        <v>84</v>
      </c>
      <c r="G54" s="19"/>
      <c r="H54" s="19">
        <v>50</v>
      </c>
      <c r="I54" s="19">
        <v>77.78</v>
      </c>
      <c r="J54" s="19">
        <v>86.12</v>
      </c>
      <c r="K54" s="19">
        <f>(1800-12*25)/18</f>
        <v>83.333333333333329</v>
      </c>
      <c r="L54" s="19">
        <v>79.17</v>
      </c>
      <c r="M54" s="19">
        <v>76.39</v>
      </c>
      <c r="N54" s="19">
        <v>88.84</v>
      </c>
      <c r="O54" s="19">
        <v>84.34</v>
      </c>
      <c r="P54" s="19">
        <v>54</v>
      </c>
      <c r="Q54" s="19">
        <v>2</v>
      </c>
    </row>
    <row r="55" spans="1:17" x14ac:dyDescent="0.35">
      <c r="A55" t="s">
        <v>340</v>
      </c>
      <c r="G55" s="19"/>
      <c r="H55" s="19"/>
      <c r="I55" s="19"/>
      <c r="J55" s="19">
        <v>25</v>
      </c>
      <c r="K55" s="19">
        <v>62.5</v>
      </c>
      <c r="L55" s="19">
        <v>79.17</v>
      </c>
    </row>
    <row r="56" spans="1:17" x14ac:dyDescent="0.35">
      <c r="A56" t="s">
        <v>339</v>
      </c>
      <c r="G56" s="19"/>
      <c r="H56" s="19"/>
      <c r="I56" s="19"/>
      <c r="J56" s="19">
        <v>25</v>
      </c>
      <c r="M56" s="19">
        <v>25</v>
      </c>
    </row>
    <row r="57" spans="1:17" x14ac:dyDescent="0.35">
      <c r="A57" t="s">
        <v>344</v>
      </c>
      <c r="G57" s="19"/>
      <c r="H57" s="19"/>
      <c r="I57" s="19"/>
      <c r="J57" s="19">
        <v>25</v>
      </c>
      <c r="L57" s="19">
        <v>50</v>
      </c>
      <c r="M57" s="19">
        <v>25</v>
      </c>
    </row>
    <row r="58" spans="1:17" x14ac:dyDescent="0.35">
      <c r="A58" t="s">
        <v>342</v>
      </c>
      <c r="G58"/>
      <c r="H58"/>
      <c r="I58"/>
      <c r="K58" s="19">
        <v>25</v>
      </c>
      <c r="L58" s="19"/>
      <c r="N58" s="19">
        <v>27</v>
      </c>
      <c r="O58" s="19"/>
      <c r="P58" s="19"/>
    </row>
    <row r="59" spans="1:17" x14ac:dyDescent="0.35">
      <c r="A59" t="s">
        <v>345</v>
      </c>
      <c r="G59"/>
      <c r="H59"/>
      <c r="I59"/>
      <c r="K59" s="19">
        <v>25</v>
      </c>
      <c r="L59" s="19"/>
    </row>
    <row r="60" spans="1:17" x14ac:dyDescent="0.35">
      <c r="A60" t="s">
        <v>346</v>
      </c>
      <c r="G60"/>
      <c r="H60"/>
      <c r="I60"/>
      <c r="K60" s="19">
        <v>50</v>
      </c>
      <c r="L60" s="19">
        <v>79.17</v>
      </c>
      <c r="M60" s="19">
        <v>75</v>
      </c>
      <c r="N60" s="19">
        <v>88.84</v>
      </c>
      <c r="O60" s="19">
        <f>27*3</f>
        <v>81</v>
      </c>
      <c r="P60" s="19"/>
    </row>
    <row r="61" spans="1:17" x14ac:dyDescent="0.35">
      <c r="A61" t="s">
        <v>347</v>
      </c>
      <c r="G61"/>
      <c r="H61"/>
      <c r="I61"/>
      <c r="K61" s="19">
        <v>25</v>
      </c>
      <c r="L61" s="19"/>
    </row>
    <row r="62" spans="1:17" x14ac:dyDescent="0.35">
      <c r="A62" t="s">
        <v>354</v>
      </c>
      <c r="G62"/>
      <c r="H62"/>
      <c r="I62"/>
      <c r="K62" s="19"/>
      <c r="L62" s="19">
        <v>25</v>
      </c>
    </row>
    <row r="63" spans="1:17" x14ac:dyDescent="0.35">
      <c r="A63" t="s">
        <v>356</v>
      </c>
      <c r="L63" s="19">
        <v>25</v>
      </c>
    </row>
    <row r="64" spans="1:17" x14ac:dyDescent="0.35">
      <c r="A64" t="s">
        <v>352</v>
      </c>
      <c r="L64" s="19">
        <v>25</v>
      </c>
    </row>
    <row r="65" spans="1:16" x14ac:dyDescent="0.35">
      <c r="A65" t="s">
        <v>350</v>
      </c>
      <c r="L65" s="19">
        <v>25</v>
      </c>
    </row>
    <row r="66" spans="1:16" x14ac:dyDescent="0.35">
      <c r="A66" t="s">
        <v>363</v>
      </c>
      <c r="L66" s="19"/>
      <c r="M66" s="19">
        <v>25</v>
      </c>
    </row>
    <row r="67" spans="1:16" x14ac:dyDescent="0.35">
      <c r="A67" t="s">
        <v>361</v>
      </c>
      <c r="L67" s="19"/>
      <c r="M67" s="19">
        <v>25</v>
      </c>
      <c r="O67" s="19">
        <v>27</v>
      </c>
      <c r="P67" s="19"/>
    </row>
    <row r="68" spans="1:16" x14ac:dyDescent="0.35">
      <c r="A68" t="s">
        <v>364</v>
      </c>
      <c r="L68" s="19"/>
      <c r="M68" s="19"/>
      <c r="N68" s="19">
        <v>27</v>
      </c>
      <c r="O68" s="19"/>
      <c r="P68" s="19">
        <v>27</v>
      </c>
    </row>
    <row r="69" spans="1:16" x14ac:dyDescent="0.35">
      <c r="A69" t="s">
        <v>365</v>
      </c>
      <c r="L69" s="19"/>
      <c r="M69" s="19"/>
      <c r="N69" s="19">
        <v>27</v>
      </c>
      <c r="O69" s="19"/>
      <c r="P69" s="19"/>
    </row>
    <row r="70" spans="1:16" x14ac:dyDescent="0.35">
      <c r="A70" t="s">
        <v>366</v>
      </c>
      <c r="L70" s="19"/>
      <c r="M70" s="19"/>
      <c r="N70" s="19">
        <v>27</v>
      </c>
      <c r="O70" s="19"/>
      <c r="P70" s="19"/>
    </row>
    <row r="71" spans="1:16" x14ac:dyDescent="0.35">
      <c r="A71" t="s">
        <v>368</v>
      </c>
      <c r="O71" s="19">
        <v>27</v>
      </c>
      <c r="P71" s="19"/>
    </row>
    <row r="72" spans="1:16" x14ac:dyDescent="0.35">
      <c r="A72" t="s">
        <v>369</v>
      </c>
      <c r="O72" s="19">
        <v>54</v>
      </c>
      <c r="P72" s="19"/>
    </row>
    <row r="74" spans="1:16" x14ac:dyDescent="0.35">
      <c r="A74" t="s">
        <v>74</v>
      </c>
      <c r="B74" s="20">
        <f>SUM(B3:B28)</f>
        <v>1716.6666666666665</v>
      </c>
      <c r="C74" s="20">
        <f>SUM(C3:C35)</f>
        <v>1729.2800000000002</v>
      </c>
      <c r="D74" s="20">
        <f>SUM(D3:D38)</f>
        <v>1754.2800000000002</v>
      </c>
      <c r="E74" s="20">
        <f>SUM(E3:E41)</f>
        <v>1697.26</v>
      </c>
      <c r="F74" s="20">
        <f>SUM(F3:F44)</f>
        <v>1772.26</v>
      </c>
      <c r="G74" s="20">
        <f>SUM(G3:G49)</f>
        <v>1722.2599999999998</v>
      </c>
      <c r="H74" s="20">
        <f>SUM(H3:H54)</f>
        <v>1715.41</v>
      </c>
      <c r="I74" s="20">
        <f>SUM(I3:I54)</f>
        <v>1722.2599999999998</v>
      </c>
      <c r="J74" s="20">
        <f>SUM(J3:J57)</f>
        <v>1714.0399999999995</v>
      </c>
      <c r="K74" s="20">
        <f>SUM(K3:K60)</f>
        <v>1716.6733333333332</v>
      </c>
      <c r="L74" s="20">
        <f>SUM(L3:L60)</f>
        <v>1620.8900000000003</v>
      </c>
      <c r="M74" s="20">
        <f>SUM(M3:M70)</f>
        <v>1723.6300000000003</v>
      </c>
      <c r="N74" s="20">
        <f>SUM(N3:N70)</f>
        <v>1861.2799999999997</v>
      </c>
      <c r="O74" s="20">
        <f>SUM(O3:O72)</f>
        <v>1865.7799999999997</v>
      </c>
      <c r="P74" s="20">
        <f>SUM(P3:P72)</f>
        <v>1864.2799999999997</v>
      </c>
    </row>
    <row r="75" spans="1:16" x14ac:dyDescent="0.35">
      <c r="A75" t="s">
        <v>75</v>
      </c>
      <c r="B75" s="20">
        <f>25*12+83.34*17</f>
        <v>1716.78</v>
      </c>
      <c r="C75" s="20">
        <f>22*25+70.84*17</f>
        <v>1754.28</v>
      </c>
      <c r="D75" s="20">
        <f>20*25+70.84*17</f>
        <v>1704.28</v>
      </c>
      <c r="E75" s="20">
        <f>15*25+77.78*17</f>
        <v>1697.26</v>
      </c>
      <c r="F75" s="20">
        <f>18*25+77.78*17</f>
        <v>1772.26</v>
      </c>
      <c r="G75" s="23">
        <f>17*77.78+25*16</f>
        <v>1722.26</v>
      </c>
      <c r="H75" s="23">
        <f>11*25+84.73*17</f>
        <v>1715.41</v>
      </c>
      <c r="I75" s="23">
        <f>17*25+77.78*17</f>
        <v>1747.26</v>
      </c>
      <c r="J75" s="23">
        <f>10*25+86.12*17</f>
        <v>1714.04</v>
      </c>
      <c r="K75" s="23">
        <f>13*25+83.33*17</f>
        <v>1741.61</v>
      </c>
      <c r="L75" s="23">
        <f>15*25+79.17*17</f>
        <v>1720.89</v>
      </c>
      <c r="M75" s="23">
        <f>17*25+76.39*17</f>
        <v>1723.63</v>
      </c>
      <c r="N75" s="23">
        <f>13*27+88.84*17</f>
        <v>1861.28</v>
      </c>
      <c r="O75" s="23">
        <f>16*27+84.34*17</f>
        <v>1865.78</v>
      </c>
      <c r="P75" s="23">
        <f>11*27+85.84*17</f>
        <v>1756.28</v>
      </c>
    </row>
    <row r="76" spans="1:16" x14ac:dyDescent="0.35">
      <c r="B76" s="24">
        <f t="shared" ref="B76:G76" si="1">B75/B74</f>
        <v>1.0000660194174757</v>
      </c>
      <c r="C76" s="24">
        <f t="shared" si="1"/>
        <v>1.0144568837897852</v>
      </c>
      <c r="D76" s="24">
        <f t="shared" si="1"/>
        <v>0.97149827849602099</v>
      </c>
      <c r="E76" s="24">
        <f t="shared" si="1"/>
        <v>1</v>
      </c>
      <c r="F76" s="24">
        <f t="shared" si="1"/>
        <v>1</v>
      </c>
      <c r="G76" s="24">
        <f t="shared" si="1"/>
        <v>1.0000000000000002</v>
      </c>
      <c r="H76" s="24">
        <f t="shared" ref="H76:I76" si="2">H75/H74</f>
        <v>1</v>
      </c>
      <c r="I76" s="24">
        <f t="shared" si="2"/>
        <v>1.0145158106209284</v>
      </c>
      <c r="J76" s="24">
        <f t="shared" ref="J76:K76" si="3">J75/J74</f>
        <v>1.0000000000000002</v>
      </c>
      <c r="K76" s="24">
        <f t="shared" si="3"/>
        <v>1.0145261571799722</v>
      </c>
      <c r="L76" s="24">
        <f t="shared" ref="L76:M76" si="4">L75/L74</f>
        <v>1.0616945011691106</v>
      </c>
      <c r="M76" s="24">
        <f t="shared" si="4"/>
        <v>0.99999999999999989</v>
      </c>
      <c r="N76" s="24">
        <f t="shared" ref="N76:O76" si="5">N75/N74</f>
        <v>1.0000000000000002</v>
      </c>
      <c r="O76" s="24">
        <f t="shared" si="5"/>
        <v>1.0000000000000002</v>
      </c>
      <c r="P76" s="24">
        <f t="shared" ref="P76" si="6">P75/P74</f>
        <v>0.94206878795030802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97"/>
  <sheetViews>
    <sheetView topLeftCell="A167" workbookViewId="0">
      <selection activeCell="J198" sqref="J198"/>
    </sheetView>
  </sheetViews>
  <sheetFormatPr defaultRowHeight="14.5" x14ac:dyDescent="0.35"/>
  <cols>
    <col min="1" max="1" width="10.54296875" bestFit="1" customWidth="1"/>
  </cols>
  <sheetData>
    <row r="1" spans="1:16" x14ac:dyDescent="0.35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5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367</v>
      </c>
      <c r="N2" s="2" t="s">
        <v>14</v>
      </c>
      <c r="O2" s="2" t="s">
        <v>15</v>
      </c>
      <c r="P2" s="3" t="s">
        <v>16</v>
      </c>
    </row>
    <row r="3" spans="1:16" x14ac:dyDescent="0.35">
      <c r="A3" s="14">
        <v>45448</v>
      </c>
      <c r="B3" s="3">
        <v>5</v>
      </c>
      <c r="C3" s="2" t="s">
        <v>12</v>
      </c>
      <c r="D3" s="2" t="s">
        <v>82</v>
      </c>
      <c r="E3" s="2" t="s">
        <v>367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5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5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5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5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5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5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367</v>
      </c>
    </row>
    <row r="10" spans="1:16" x14ac:dyDescent="0.35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367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5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5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367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5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5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367</v>
      </c>
      <c r="P14" s="13" t="s">
        <v>14</v>
      </c>
    </row>
    <row r="15" spans="1:16" x14ac:dyDescent="0.35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5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5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5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367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5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5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367</v>
      </c>
      <c r="O20" s="8" t="s">
        <v>20</v>
      </c>
      <c r="P20" s="8" t="s">
        <v>3</v>
      </c>
    </row>
    <row r="21" spans="1:16" x14ac:dyDescent="0.35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367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5">
      <c r="A22" s="14">
        <v>45498</v>
      </c>
      <c r="B22" s="3">
        <v>5</v>
      </c>
      <c r="C22" s="10" t="s">
        <v>367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5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5">
      <c r="A24" s="14">
        <v>45504</v>
      </c>
      <c r="B24" s="3">
        <v>3</v>
      </c>
      <c r="C24" s="8" t="s">
        <v>82</v>
      </c>
      <c r="D24" s="8" t="s">
        <v>10</v>
      </c>
      <c r="E24" s="8" t="s">
        <v>343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5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5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343</v>
      </c>
      <c r="N26" s="8" t="s">
        <v>46</v>
      </c>
      <c r="O26" s="8" t="s">
        <v>11</v>
      </c>
      <c r="P26" s="8" t="s">
        <v>5</v>
      </c>
    </row>
    <row r="27" spans="1:16" x14ac:dyDescent="0.35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367</v>
      </c>
      <c r="P27" s="10" t="s">
        <v>12</v>
      </c>
    </row>
    <row r="28" spans="1:16" x14ac:dyDescent="0.35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367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5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5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367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5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5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367</v>
      </c>
      <c r="P32" s="8" t="s">
        <v>2</v>
      </c>
    </row>
    <row r="33" spans="1:16" x14ac:dyDescent="0.35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343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367</v>
      </c>
    </row>
    <row r="34" spans="1:16" x14ac:dyDescent="0.35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367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5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343</v>
      </c>
      <c r="P35" s="8" t="s">
        <v>54</v>
      </c>
    </row>
    <row r="36" spans="1:16" x14ac:dyDescent="0.35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367</v>
      </c>
    </row>
    <row r="37" spans="1:16" x14ac:dyDescent="0.35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367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5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5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367</v>
      </c>
      <c r="N39" s="10" t="s">
        <v>8</v>
      </c>
      <c r="O39" s="10" t="s">
        <v>46</v>
      </c>
      <c r="P39" s="10" t="s">
        <v>6</v>
      </c>
    </row>
    <row r="40" spans="1:16" x14ac:dyDescent="0.35">
      <c r="A40" s="14">
        <v>45539</v>
      </c>
      <c r="B40" s="3">
        <v>5</v>
      </c>
      <c r="C40" s="10" t="s">
        <v>14</v>
      </c>
      <c r="D40" s="10" t="s">
        <v>5</v>
      </c>
      <c r="E40" s="10" t="s">
        <v>367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5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5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367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5">
      <c r="A43" s="14">
        <v>45546</v>
      </c>
      <c r="B43" s="3">
        <v>4</v>
      </c>
      <c r="C43" s="10" t="s">
        <v>1</v>
      </c>
      <c r="D43" s="10" t="s">
        <v>367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5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5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367</v>
      </c>
      <c r="O45" s="10" t="s">
        <v>20</v>
      </c>
      <c r="P45" s="10" t="s">
        <v>2</v>
      </c>
    </row>
    <row r="46" spans="1:16" x14ac:dyDescent="0.35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367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5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5">
      <c r="A48" s="14">
        <v>45560</v>
      </c>
      <c r="B48" s="3">
        <v>6</v>
      </c>
      <c r="C48" s="8" t="s">
        <v>367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5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5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367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5">
      <c r="A51" s="14">
        <v>45568</v>
      </c>
      <c r="B51" s="3">
        <v>6</v>
      </c>
      <c r="C51" s="8" t="s">
        <v>367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5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5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367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5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367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5">
      <c r="A55" s="14">
        <v>45574</v>
      </c>
      <c r="B55" s="3">
        <v>5</v>
      </c>
      <c r="C55" s="10" t="s">
        <v>9</v>
      </c>
      <c r="D55" s="10" t="s">
        <v>367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5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5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367</v>
      </c>
      <c r="P57" s="10" t="s">
        <v>6</v>
      </c>
    </row>
    <row r="58" spans="1:16" x14ac:dyDescent="0.35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367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5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5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367</v>
      </c>
      <c r="P60" s="10" t="s">
        <v>66</v>
      </c>
    </row>
    <row r="61" spans="1:16" x14ac:dyDescent="0.35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367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5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5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367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5">
      <c r="A64" s="14">
        <v>45595</v>
      </c>
      <c r="B64" s="3">
        <v>4</v>
      </c>
      <c r="C64" s="10" t="s">
        <v>82</v>
      </c>
      <c r="D64" s="10" t="s">
        <v>367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5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5">
      <c r="A66" s="14">
        <v>45602</v>
      </c>
      <c r="B66" s="3">
        <v>5</v>
      </c>
      <c r="C66" s="8" t="s">
        <v>1</v>
      </c>
      <c r="D66" s="8" t="s">
        <v>367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5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5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367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5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5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5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5">
      <c r="A72" s="14">
        <v>45617</v>
      </c>
      <c r="B72" s="3">
        <v>4</v>
      </c>
      <c r="C72" s="8" t="s">
        <v>55</v>
      </c>
      <c r="D72" s="8" t="s">
        <v>353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367</v>
      </c>
      <c r="N72" s="10" t="s">
        <v>49</v>
      </c>
      <c r="O72" s="10" t="s">
        <v>56</v>
      </c>
      <c r="P72" s="10" t="s">
        <v>50</v>
      </c>
    </row>
    <row r="73" spans="1:16" x14ac:dyDescent="0.35">
      <c r="A73" s="14">
        <v>45617</v>
      </c>
      <c r="B73" s="3">
        <v>5</v>
      </c>
      <c r="C73" s="10" t="s">
        <v>9</v>
      </c>
      <c r="D73" s="10" t="s">
        <v>82</v>
      </c>
      <c r="E73" s="10" t="s">
        <v>367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5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353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5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367</v>
      </c>
      <c r="O75" s="10" t="s">
        <v>16</v>
      </c>
      <c r="P75" s="10" t="s">
        <v>6</v>
      </c>
    </row>
    <row r="76" spans="1:16" x14ac:dyDescent="0.35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367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5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5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5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5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5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367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5">
      <c r="A82" s="14">
        <v>45637</v>
      </c>
      <c r="B82" s="3">
        <v>4</v>
      </c>
      <c r="C82" s="10" t="s">
        <v>1</v>
      </c>
      <c r="D82" s="10" t="s">
        <v>367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5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5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5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5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5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5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5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5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367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5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5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367</v>
      </c>
      <c r="P92" s="8" t="s">
        <v>55</v>
      </c>
    </row>
    <row r="93" spans="1:16" x14ac:dyDescent="0.35">
      <c r="A93" s="14">
        <v>45679</v>
      </c>
      <c r="B93" s="3">
        <v>7</v>
      </c>
      <c r="C93" s="8" t="s">
        <v>20</v>
      </c>
      <c r="D93" s="8" t="s">
        <v>5</v>
      </c>
      <c r="E93" s="8" t="s">
        <v>55</v>
      </c>
      <c r="F93" s="8" t="s">
        <v>68</v>
      </c>
      <c r="G93" s="8" t="s">
        <v>84</v>
      </c>
      <c r="H93" s="8" t="s">
        <v>44</v>
      </c>
      <c r="I93" s="9">
        <v>9</v>
      </c>
      <c r="J93" s="10">
        <v>9</v>
      </c>
      <c r="K93" s="10" t="s">
        <v>1</v>
      </c>
      <c r="L93" s="10" t="s">
        <v>56</v>
      </c>
      <c r="M93" s="10" t="s">
        <v>19</v>
      </c>
      <c r="N93" s="10" t="s">
        <v>6</v>
      </c>
      <c r="O93" s="10" t="s">
        <v>25</v>
      </c>
      <c r="P93" s="10" t="s">
        <v>12</v>
      </c>
    </row>
    <row r="94" spans="1:16" x14ac:dyDescent="0.35">
      <c r="A94" s="14">
        <v>45679</v>
      </c>
      <c r="B94" s="3">
        <v>3</v>
      </c>
      <c r="C94" s="10" t="s">
        <v>1</v>
      </c>
      <c r="D94" s="10" t="s">
        <v>56</v>
      </c>
      <c r="E94" s="10" t="s">
        <v>19</v>
      </c>
      <c r="F94" s="10" t="s">
        <v>6</v>
      </c>
      <c r="G94" s="10" t="s">
        <v>25</v>
      </c>
      <c r="H94" s="10" t="s">
        <v>12</v>
      </c>
      <c r="I94" s="11">
        <v>4</v>
      </c>
      <c r="J94" s="2">
        <v>3</v>
      </c>
      <c r="K94" s="2" t="s">
        <v>4</v>
      </c>
      <c r="L94" s="2" t="s">
        <v>53</v>
      </c>
      <c r="M94" s="2" t="s">
        <v>49</v>
      </c>
      <c r="N94" s="2" t="s">
        <v>367</v>
      </c>
      <c r="O94" s="2" t="s">
        <v>82</v>
      </c>
      <c r="P94" s="3" t="s">
        <v>11</v>
      </c>
    </row>
    <row r="95" spans="1:16" x14ac:dyDescent="0.35">
      <c r="A95" s="14">
        <v>45679</v>
      </c>
      <c r="B95" s="5">
        <v>4</v>
      </c>
      <c r="C95" s="2" t="s">
        <v>4</v>
      </c>
      <c r="D95" s="2" t="s">
        <v>53</v>
      </c>
      <c r="E95" s="2" t="s">
        <v>49</v>
      </c>
      <c r="F95" s="2" t="s">
        <v>367</v>
      </c>
      <c r="G95" s="2" t="s">
        <v>82</v>
      </c>
      <c r="H95" s="3" t="s">
        <v>11</v>
      </c>
      <c r="I95" s="5">
        <v>0</v>
      </c>
      <c r="J95" s="8">
        <v>7</v>
      </c>
      <c r="K95" s="8" t="s">
        <v>20</v>
      </c>
      <c r="L95" s="8" t="s">
        <v>5</v>
      </c>
      <c r="M95" s="8" t="s">
        <v>55</v>
      </c>
      <c r="N95" s="8" t="s">
        <v>68</v>
      </c>
      <c r="O95" s="8" t="s">
        <v>84</v>
      </c>
      <c r="P95" s="8" t="s">
        <v>44</v>
      </c>
    </row>
    <row r="96" spans="1:16" x14ac:dyDescent="0.35">
      <c r="A96" s="14">
        <v>45686</v>
      </c>
      <c r="B96" s="3">
        <v>6</v>
      </c>
      <c r="C96" s="8" t="s">
        <v>367</v>
      </c>
      <c r="D96" s="8" t="s">
        <v>46</v>
      </c>
      <c r="E96" s="8" t="s">
        <v>16</v>
      </c>
      <c r="F96" s="8" t="s">
        <v>84</v>
      </c>
      <c r="G96" s="8" t="s">
        <v>11</v>
      </c>
      <c r="H96" s="8" t="s">
        <v>4</v>
      </c>
      <c r="I96" s="9">
        <v>9</v>
      </c>
      <c r="J96" s="10">
        <v>4</v>
      </c>
      <c r="K96" s="10" t="s">
        <v>1</v>
      </c>
      <c r="L96" s="10" t="s">
        <v>9</v>
      </c>
      <c r="M96" s="10" t="s">
        <v>56</v>
      </c>
      <c r="N96" s="10" t="s">
        <v>68</v>
      </c>
      <c r="O96" s="10" t="s">
        <v>2</v>
      </c>
      <c r="P96" s="10" t="s">
        <v>50</v>
      </c>
    </row>
    <row r="97" spans="1:16" x14ac:dyDescent="0.35">
      <c r="A97" s="14">
        <v>45686</v>
      </c>
      <c r="B97" s="3">
        <v>3</v>
      </c>
      <c r="C97" s="10" t="s">
        <v>1</v>
      </c>
      <c r="D97" s="10" t="s">
        <v>9</v>
      </c>
      <c r="E97" s="10" t="s">
        <v>56</v>
      </c>
      <c r="F97" s="10" t="s">
        <v>68</v>
      </c>
      <c r="G97" s="10" t="s">
        <v>2</v>
      </c>
      <c r="H97" s="10" t="s">
        <v>50</v>
      </c>
      <c r="I97" s="11">
        <v>4</v>
      </c>
      <c r="J97" s="2">
        <v>2</v>
      </c>
      <c r="K97" s="2" t="s">
        <v>6</v>
      </c>
      <c r="L97" s="2" t="s">
        <v>10</v>
      </c>
      <c r="M97" s="2" t="s">
        <v>82</v>
      </c>
      <c r="N97" s="2" t="s">
        <v>17</v>
      </c>
      <c r="O97" s="2" t="s">
        <v>25</v>
      </c>
      <c r="P97" s="3" t="s">
        <v>50</v>
      </c>
    </row>
    <row r="98" spans="1:16" x14ac:dyDescent="0.35">
      <c r="A98" s="14">
        <v>45686</v>
      </c>
      <c r="B98" s="5">
        <v>5</v>
      </c>
      <c r="C98" s="2" t="s">
        <v>6</v>
      </c>
      <c r="D98" s="2" t="s">
        <v>10</v>
      </c>
      <c r="E98" s="2" t="s">
        <v>82</v>
      </c>
      <c r="F98" s="2" t="s">
        <v>17</v>
      </c>
      <c r="G98" s="2" t="s">
        <v>25</v>
      </c>
      <c r="H98" s="3" t="s">
        <v>50</v>
      </c>
      <c r="I98" s="5">
        <v>2</v>
      </c>
      <c r="J98" s="8">
        <v>3</v>
      </c>
      <c r="K98" s="8" t="s">
        <v>367</v>
      </c>
      <c r="L98" s="8" t="s">
        <v>46</v>
      </c>
      <c r="M98" s="8" t="s">
        <v>16</v>
      </c>
      <c r="N98" s="8" t="s">
        <v>84</v>
      </c>
      <c r="O98" s="8" t="s">
        <v>11</v>
      </c>
      <c r="P98" s="8" t="s">
        <v>4</v>
      </c>
    </row>
    <row r="99" spans="1:16" x14ac:dyDescent="0.35">
      <c r="A99" s="14">
        <v>45693</v>
      </c>
      <c r="B99" s="3">
        <v>4</v>
      </c>
      <c r="C99" s="8" t="s">
        <v>1</v>
      </c>
      <c r="D99" s="8" t="s">
        <v>4</v>
      </c>
      <c r="E99" s="8" t="s">
        <v>46</v>
      </c>
      <c r="F99" s="8" t="s">
        <v>84</v>
      </c>
      <c r="G99" s="8" t="s">
        <v>3</v>
      </c>
      <c r="H99" s="8" t="s">
        <v>5</v>
      </c>
      <c r="I99" s="9">
        <v>4</v>
      </c>
      <c r="J99" s="10">
        <v>5</v>
      </c>
      <c r="K99" s="10" t="s">
        <v>9</v>
      </c>
      <c r="L99" s="10" t="s">
        <v>10</v>
      </c>
      <c r="M99" s="10" t="s">
        <v>11</v>
      </c>
      <c r="N99" s="10" t="s">
        <v>16</v>
      </c>
      <c r="O99" s="10" t="s">
        <v>20</v>
      </c>
      <c r="P99" s="10" t="s">
        <v>44</v>
      </c>
    </row>
    <row r="100" spans="1:16" x14ac:dyDescent="0.35">
      <c r="A100" s="14">
        <v>45693</v>
      </c>
      <c r="B100" s="3">
        <v>4</v>
      </c>
      <c r="C100" s="10" t="s">
        <v>9</v>
      </c>
      <c r="D100" s="10" t="s">
        <v>10</v>
      </c>
      <c r="E100" s="10" t="s">
        <v>11</v>
      </c>
      <c r="F100" s="10" t="s">
        <v>16</v>
      </c>
      <c r="G100" s="10" t="s">
        <v>20</v>
      </c>
      <c r="H100" s="10" t="s">
        <v>44</v>
      </c>
      <c r="I100" s="11">
        <v>2</v>
      </c>
      <c r="J100" s="2">
        <v>4</v>
      </c>
      <c r="K100" s="2" t="s">
        <v>82</v>
      </c>
      <c r="L100" s="2" t="s">
        <v>2</v>
      </c>
      <c r="M100" s="2" t="s">
        <v>367</v>
      </c>
      <c r="N100" s="2" t="s">
        <v>8</v>
      </c>
      <c r="O100" s="2" t="s">
        <v>56</v>
      </c>
      <c r="P100" s="3" t="s">
        <v>14</v>
      </c>
    </row>
    <row r="101" spans="1:16" x14ac:dyDescent="0.35">
      <c r="A101" s="14">
        <v>45693</v>
      </c>
      <c r="B101" s="5">
        <v>5</v>
      </c>
      <c r="C101" s="2" t="s">
        <v>82</v>
      </c>
      <c r="D101" s="2" t="s">
        <v>2</v>
      </c>
      <c r="E101" s="2" t="s">
        <v>367</v>
      </c>
      <c r="F101" s="2" t="s">
        <v>8</v>
      </c>
      <c r="G101" s="2" t="s">
        <v>56</v>
      </c>
      <c r="H101" s="3" t="s">
        <v>14</v>
      </c>
      <c r="I101" s="5">
        <v>2</v>
      </c>
      <c r="J101" s="8">
        <v>5</v>
      </c>
      <c r="K101" s="8" t="s">
        <v>1</v>
      </c>
      <c r="L101" s="8" t="s">
        <v>4</v>
      </c>
      <c r="M101" s="8" t="s">
        <v>46</v>
      </c>
      <c r="N101" s="8" t="s">
        <v>84</v>
      </c>
      <c r="O101" s="8" t="s">
        <v>3</v>
      </c>
      <c r="P101" s="8" t="s">
        <v>5</v>
      </c>
    </row>
    <row r="102" spans="1:16" x14ac:dyDescent="0.35">
      <c r="A102" s="14">
        <v>45700</v>
      </c>
      <c r="B102" s="3">
        <v>4</v>
      </c>
      <c r="C102" s="8" t="s">
        <v>11</v>
      </c>
      <c r="D102" s="8" t="s">
        <v>1</v>
      </c>
      <c r="E102" s="8" t="s">
        <v>44</v>
      </c>
      <c r="F102" s="8" t="s">
        <v>16</v>
      </c>
      <c r="G102" s="8" t="s">
        <v>82</v>
      </c>
      <c r="H102" s="8" t="s">
        <v>46</v>
      </c>
      <c r="I102" s="9">
        <v>3</v>
      </c>
      <c r="J102" s="10">
        <v>3</v>
      </c>
      <c r="K102" s="10" t="s">
        <v>6</v>
      </c>
      <c r="L102" s="10" t="s">
        <v>68</v>
      </c>
      <c r="M102" s="10" t="s">
        <v>344</v>
      </c>
      <c r="N102" s="10" t="s">
        <v>56</v>
      </c>
      <c r="O102" s="10" t="s">
        <v>5</v>
      </c>
      <c r="P102" s="10" t="s">
        <v>20</v>
      </c>
    </row>
    <row r="103" spans="1:16" x14ac:dyDescent="0.35">
      <c r="A103" s="14">
        <v>45700</v>
      </c>
      <c r="B103" s="3">
        <v>5</v>
      </c>
      <c r="C103" s="10" t="s">
        <v>6</v>
      </c>
      <c r="D103" s="10" t="s">
        <v>68</v>
      </c>
      <c r="E103" s="10" t="s">
        <v>344</v>
      </c>
      <c r="F103" s="10" t="s">
        <v>56</v>
      </c>
      <c r="G103" s="10" t="s">
        <v>5</v>
      </c>
      <c r="H103" s="10" t="s">
        <v>20</v>
      </c>
      <c r="I103" s="11">
        <v>4</v>
      </c>
      <c r="J103" s="2">
        <v>4</v>
      </c>
      <c r="K103" s="2" t="s">
        <v>339</v>
      </c>
      <c r="L103" s="2" t="s">
        <v>10</v>
      </c>
      <c r="M103" s="2" t="s">
        <v>340</v>
      </c>
      <c r="N103" s="2" t="s">
        <v>9</v>
      </c>
      <c r="O103" s="2" t="s">
        <v>8</v>
      </c>
      <c r="P103" s="3" t="s">
        <v>367</v>
      </c>
    </row>
    <row r="104" spans="1:16" x14ac:dyDescent="0.35">
      <c r="A104" s="14">
        <v>45700</v>
      </c>
      <c r="B104" s="5">
        <v>4</v>
      </c>
      <c r="C104" s="2" t="s">
        <v>339</v>
      </c>
      <c r="D104" s="2" t="s">
        <v>10</v>
      </c>
      <c r="E104" s="2" t="s">
        <v>340</v>
      </c>
      <c r="F104" s="2" t="s">
        <v>9</v>
      </c>
      <c r="G104" s="2" t="s">
        <v>8</v>
      </c>
      <c r="H104" s="3" t="s">
        <v>367</v>
      </c>
      <c r="I104" s="5">
        <v>2</v>
      </c>
      <c r="J104" s="8">
        <v>3</v>
      </c>
      <c r="K104" s="8" t="s">
        <v>11</v>
      </c>
      <c r="L104" s="8" t="s">
        <v>1</v>
      </c>
      <c r="M104" s="8" t="s">
        <v>44</v>
      </c>
      <c r="N104" s="8" t="s">
        <v>16</v>
      </c>
      <c r="O104" s="8" t="s">
        <v>82</v>
      </c>
      <c r="P104" s="8" t="s">
        <v>46</v>
      </c>
    </row>
    <row r="105" spans="1:16" x14ac:dyDescent="0.35">
      <c r="A105" s="14">
        <v>45707</v>
      </c>
      <c r="B105" s="3">
        <v>3</v>
      </c>
      <c r="C105" s="8" t="s">
        <v>9</v>
      </c>
      <c r="D105" s="8" t="s">
        <v>10</v>
      </c>
      <c r="E105" s="8" t="s">
        <v>44</v>
      </c>
      <c r="F105" s="8" t="s">
        <v>56</v>
      </c>
      <c r="G105" s="8" t="s">
        <v>2</v>
      </c>
      <c r="H105" s="8" t="s">
        <v>50</v>
      </c>
      <c r="I105" s="9">
        <v>2</v>
      </c>
      <c r="J105" s="10">
        <v>1</v>
      </c>
      <c r="K105" s="10" t="s">
        <v>1</v>
      </c>
      <c r="L105" s="10" t="s">
        <v>68</v>
      </c>
      <c r="M105" s="10" t="s">
        <v>25</v>
      </c>
      <c r="N105" s="10" t="s">
        <v>367</v>
      </c>
      <c r="O105" s="10" t="s">
        <v>5</v>
      </c>
      <c r="P105" s="10" t="s">
        <v>50</v>
      </c>
    </row>
    <row r="106" spans="1:16" x14ac:dyDescent="0.35">
      <c r="A106" s="14">
        <v>45707</v>
      </c>
      <c r="B106" s="3">
        <v>3</v>
      </c>
      <c r="C106" s="10" t="s">
        <v>1</v>
      </c>
      <c r="D106" s="10" t="s">
        <v>68</v>
      </c>
      <c r="E106" s="10" t="s">
        <v>25</v>
      </c>
      <c r="F106" s="10" t="s">
        <v>367</v>
      </c>
      <c r="G106" s="10" t="s">
        <v>5</v>
      </c>
      <c r="H106" s="10" t="s">
        <v>50</v>
      </c>
      <c r="I106" s="11">
        <v>4</v>
      </c>
      <c r="J106" s="2">
        <v>3</v>
      </c>
      <c r="K106" s="2" t="s">
        <v>16</v>
      </c>
      <c r="L106" s="2" t="s">
        <v>6</v>
      </c>
      <c r="M106" s="2" t="s">
        <v>11</v>
      </c>
      <c r="N106" s="2" t="s">
        <v>82</v>
      </c>
      <c r="O106" s="2" t="s">
        <v>63</v>
      </c>
      <c r="P106" s="3" t="s">
        <v>20</v>
      </c>
    </row>
    <row r="107" spans="1:16" x14ac:dyDescent="0.35">
      <c r="A107" s="14">
        <v>45707</v>
      </c>
      <c r="B107" s="5">
        <v>4</v>
      </c>
      <c r="C107" s="2" t="s">
        <v>16</v>
      </c>
      <c r="D107" s="2" t="s">
        <v>6</v>
      </c>
      <c r="E107" s="2" t="s">
        <v>11</v>
      </c>
      <c r="F107" s="2" t="s">
        <v>82</v>
      </c>
      <c r="G107" s="2" t="s">
        <v>63</v>
      </c>
      <c r="H107" s="3" t="s">
        <v>20</v>
      </c>
      <c r="I107" s="5">
        <v>6</v>
      </c>
      <c r="J107" s="8">
        <v>3</v>
      </c>
      <c r="K107" s="8" t="s">
        <v>9</v>
      </c>
      <c r="L107" s="8" t="s">
        <v>10</v>
      </c>
      <c r="M107" s="8" t="s">
        <v>44</v>
      </c>
      <c r="N107" s="8" t="s">
        <v>56</v>
      </c>
      <c r="O107" s="8" t="s">
        <v>2</v>
      </c>
      <c r="P107" s="8" t="s">
        <v>50</v>
      </c>
    </row>
    <row r="108" spans="1:16" x14ac:dyDescent="0.35">
      <c r="A108" s="14">
        <v>45714</v>
      </c>
      <c r="B108" s="3">
        <v>6</v>
      </c>
      <c r="C108" s="8" t="s">
        <v>11</v>
      </c>
      <c r="D108" s="8" t="s">
        <v>44</v>
      </c>
      <c r="E108" s="8" t="s">
        <v>5</v>
      </c>
      <c r="F108" s="8" t="s">
        <v>56</v>
      </c>
      <c r="G108" s="8" t="s">
        <v>84</v>
      </c>
      <c r="H108" s="8" t="s">
        <v>19</v>
      </c>
      <c r="I108" s="9">
        <v>9</v>
      </c>
      <c r="J108" s="10">
        <v>9</v>
      </c>
      <c r="K108" s="10" t="s">
        <v>82</v>
      </c>
      <c r="L108" s="10" t="s">
        <v>10</v>
      </c>
      <c r="M108" s="10" t="s">
        <v>2</v>
      </c>
      <c r="N108" s="10" t="s">
        <v>3</v>
      </c>
      <c r="O108" s="10" t="s">
        <v>14</v>
      </c>
      <c r="P108" s="10" t="s">
        <v>16</v>
      </c>
    </row>
    <row r="109" spans="1:16" x14ac:dyDescent="0.35">
      <c r="A109" s="14">
        <v>45714</v>
      </c>
      <c r="B109" s="3">
        <v>4</v>
      </c>
      <c r="C109" s="10" t="s">
        <v>82</v>
      </c>
      <c r="D109" s="10" t="s">
        <v>10</v>
      </c>
      <c r="E109" s="10" t="s">
        <v>2</v>
      </c>
      <c r="F109" s="10" t="s">
        <v>3</v>
      </c>
      <c r="G109" s="10" t="s">
        <v>14</v>
      </c>
      <c r="H109" s="10" t="s">
        <v>16</v>
      </c>
      <c r="I109" s="11">
        <v>4</v>
      </c>
      <c r="J109" s="2">
        <v>0</v>
      </c>
      <c r="K109" s="2" t="s">
        <v>1</v>
      </c>
      <c r="L109" s="2" t="s">
        <v>367</v>
      </c>
      <c r="M109" s="2" t="s">
        <v>25</v>
      </c>
      <c r="N109" s="2" t="s">
        <v>20</v>
      </c>
      <c r="O109" s="2" t="s">
        <v>6</v>
      </c>
      <c r="P109" s="3" t="s">
        <v>4</v>
      </c>
    </row>
    <row r="110" spans="1:16" x14ac:dyDescent="0.35">
      <c r="A110" s="14">
        <v>45714</v>
      </c>
      <c r="B110" s="5">
        <v>3</v>
      </c>
      <c r="C110" s="2" t="s">
        <v>1</v>
      </c>
      <c r="D110" s="2" t="s">
        <v>367</v>
      </c>
      <c r="E110" s="2" t="s">
        <v>25</v>
      </c>
      <c r="F110" s="2" t="s">
        <v>20</v>
      </c>
      <c r="G110" s="2" t="s">
        <v>6</v>
      </c>
      <c r="H110" s="3" t="s">
        <v>4</v>
      </c>
      <c r="I110" s="5">
        <v>3</v>
      </c>
      <c r="J110" s="8">
        <v>3</v>
      </c>
      <c r="K110" s="8" t="s">
        <v>11</v>
      </c>
      <c r="L110" s="8" t="s">
        <v>44</v>
      </c>
      <c r="M110" s="8" t="s">
        <v>5</v>
      </c>
      <c r="N110" s="8" t="s">
        <v>56</v>
      </c>
      <c r="O110" s="8" t="s">
        <v>84</v>
      </c>
      <c r="P110" s="8" t="s">
        <v>19</v>
      </c>
    </row>
    <row r="111" spans="1:16" x14ac:dyDescent="0.35">
      <c r="A111" s="14">
        <v>45721</v>
      </c>
      <c r="B111" s="3">
        <v>5</v>
      </c>
      <c r="C111" s="8" t="s">
        <v>14</v>
      </c>
      <c r="D111" s="8" t="s">
        <v>6</v>
      </c>
      <c r="E111" s="8" t="s">
        <v>20</v>
      </c>
      <c r="F111" s="8" t="s">
        <v>56</v>
      </c>
      <c r="G111" s="8" t="s">
        <v>66</v>
      </c>
      <c r="H111" s="8" t="s">
        <v>11</v>
      </c>
      <c r="I111" s="9">
        <v>4</v>
      </c>
      <c r="J111" s="10">
        <v>8</v>
      </c>
      <c r="K111" s="10" t="s">
        <v>9</v>
      </c>
      <c r="L111" s="10" t="s">
        <v>10</v>
      </c>
      <c r="M111" s="10" t="s">
        <v>342</v>
      </c>
      <c r="N111" s="10" t="s">
        <v>25</v>
      </c>
      <c r="O111" s="10" t="s">
        <v>19</v>
      </c>
      <c r="P111" s="10" t="s">
        <v>50</v>
      </c>
    </row>
    <row r="112" spans="1:16" x14ac:dyDescent="0.35">
      <c r="A112" s="14">
        <v>45721</v>
      </c>
      <c r="B112" s="3">
        <v>5</v>
      </c>
      <c r="C112" s="10" t="s">
        <v>9</v>
      </c>
      <c r="D112" s="10" t="s">
        <v>10</v>
      </c>
      <c r="E112" s="10" t="s">
        <v>342</v>
      </c>
      <c r="F112" s="10" t="s">
        <v>25</v>
      </c>
      <c r="G112" s="10" t="s">
        <v>19</v>
      </c>
      <c r="H112" s="10" t="s">
        <v>50</v>
      </c>
      <c r="I112" s="11">
        <v>6</v>
      </c>
      <c r="J112" s="2">
        <v>1</v>
      </c>
      <c r="K112" s="2" t="s">
        <v>1</v>
      </c>
      <c r="L112" s="2" t="s">
        <v>4</v>
      </c>
      <c r="M112" s="2" t="s">
        <v>16</v>
      </c>
      <c r="N112" s="2" t="s">
        <v>2</v>
      </c>
      <c r="O112" s="2" t="s">
        <v>50</v>
      </c>
      <c r="P112" s="3" t="s">
        <v>50</v>
      </c>
    </row>
    <row r="113" spans="1:16" x14ac:dyDescent="0.35">
      <c r="A113" s="14">
        <v>45721</v>
      </c>
      <c r="B113" s="5">
        <v>3</v>
      </c>
      <c r="C113" s="2" t="s">
        <v>1</v>
      </c>
      <c r="D113" s="2" t="s">
        <v>4</v>
      </c>
      <c r="E113" s="2" t="s">
        <v>16</v>
      </c>
      <c r="F113" s="2" t="s">
        <v>2</v>
      </c>
      <c r="G113" s="2" t="s">
        <v>50</v>
      </c>
      <c r="H113" s="3" t="s">
        <v>50</v>
      </c>
      <c r="I113" s="5">
        <v>3</v>
      </c>
      <c r="J113" s="8">
        <v>4</v>
      </c>
      <c r="K113" s="8" t="s">
        <v>14</v>
      </c>
      <c r="L113" s="8" t="s">
        <v>6</v>
      </c>
      <c r="M113" s="8" t="s">
        <v>20</v>
      </c>
      <c r="N113" s="8" t="s">
        <v>56</v>
      </c>
      <c r="O113" s="8" t="s">
        <v>66</v>
      </c>
      <c r="P113" s="8" t="s">
        <v>11</v>
      </c>
    </row>
    <row r="114" spans="1:16" x14ac:dyDescent="0.35">
      <c r="A114" s="14">
        <v>45728</v>
      </c>
      <c r="B114" s="3">
        <v>4</v>
      </c>
      <c r="C114" s="8" t="s">
        <v>4</v>
      </c>
      <c r="D114" s="8" t="s">
        <v>10</v>
      </c>
      <c r="E114" s="8" t="s">
        <v>2</v>
      </c>
      <c r="F114" s="8" t="s">
        <v>16</v>
      </c>
      <c r="G114" s="8" t="s">
        <v>345</v>
      </c>
      <c r="H114" s="8" t="s">
        <v>50</v>
      </c>
      <c r="I114" s="9">
        <v>1</v>
      </c>
      <c r="J114" s="10">
        <v>4</v>
      </c>
      <c r="K114" s="10" t="s">
        <v>82</v>
      </c>
      <c r="L114" s="10" t="s">
        <v>12</v>
      </c>
      <c r="M114" s="10" t="s">
        <v>11</v>
      </c>
      <c r="N114" s="10" t="s">
        <v>6</v>
      </c>
      <c r="O114" s="10" t="s">
        <v>14</v>
      </c>
      <c r="P114" s="10" t="s">
        <v>343</v>
      </c>
    </row>
    <row r="115" spans="1:16" x14ac:dyDescent="0.35">
      <c r="A115" s="14">
        <v>45728</v>
      </c>
      <c r="B115" s="3">
        <v>5</v>
      </c>
      <c r="C115" s="10" t="s">
        <v>82</v>
      </c>
      <c r="D115" s="10" t="s">
        <v>12</v>
      </c>
      <c r="E115" s="10" t="s">
        <v>11</v>
      </c>
      <c r="F115" s="10" t="s">
        <v>6</v>
      </c>
      <c r="G115" s="10" t="s">
        <v>14</v>
      </c>
      <c r="H115" s="10" t="s">
        <v>343</v>
      </c>
      <c r="I115" s="11">
        <v>5</v>
      </c>
      <c r="J115" s="2">
        <v>5</v>
      </c>
      <c r="K115" s="2" t="s">
        <v>1</v>
      </c>
      <c r="L115" s="2" t="s">
        <v>346</v>
      </c>
      <c r="M115" s="2" t="s">
        <v>20</v>
      </c>
      <c r="N115" s="2" t="s">
        <v>340</v>
      </c>
      <c r="O115" s="2" t="s">
        <v>8</v>
      </c>
      <c r="P115" s="3" t="s">
        <v>44</v>
      </c>
    </row>
    <row r="116" spans="1:16" x14ac:dyDescent="0.35">
      <c r="A116" s="14">
        <v>45728</v>
      </c>
      <c r="B116" s="5">
        <v>3</v>
      </c>
      <c r="C116" s="2" t="s">
        <v>1</v>
      </c>
      <c r="D116" s="2" t="s">
        <v>346</v>
      </c>
      <c r="E116" s="2" t="s">
        <v>20</v>
      </c>
      <c r="F116" s="2" t="s">
        <v>340</v>
      </c>
      <c r="G116" s="2" t="s">
        <v>8</v>
      </c>
      <c r="H116" s="3" t="s">
        <v>44</v>
      </c>
      <c r="I116" s="5">
        <v>3</v>
      </c>
      <c r="J116" s="8">
        <v>4</v>
      </c>
      <c r="K116" s="8" t="s">
        <v>4</v>
      </c>
      <c r="L116" s="8" t="s">
        <v>10</v>
      </c>
      <c r="M116" s="8" t="s">
        <v>2</v>
      </c>
      <c r="N116" s="8" t="s">
        <v>16</v>
      </c>
      <c r="O116" s="8" t="s">
        <v>345</v>
      </c>
      <c r="P116" s="8" t="s">
        <v>50</v>
      </c>
    </row>
    <row r="117" spans="1:16" x14ac:dyDescent="0.35">
      <c r="A117" s="14">
        <v>45735</v>
      </c>
      <c r="B117" s="3">
        <v>4</v>
      </c>
      <c r="C117" s="8" t="s">
        <v>11</v>
      </c>
      <c r="D117" s="8" t="s">
        <v>25</v>
      </c>
      <c r="E117" s="8" t="s">
        <v>10</v>
      </c>
      <c r="F117" s="8" t="s">
        <v>5</v>
      </c>
      <c r="G117" s="8" t="s">
        <v>6</v>
      </c>
      <c r="H117" s="8" t="s">
        <v>346</v>
      </c>
      <c r="I117" s="9">
        <v>5</v>
      </c>
      <c r="J117" s="10">
        <v>1</v>
      </c>
      <c r="K117" s="10" t="s">
        <v>1</v>
      </c>
      <c r="L117" s="10" t="s">
        <v>340</v>
      </c>
      <c r="M117" s="10" t="s">
        <v>16</v>
      </c>
      <c r="N117" s="10" t="s">
        <v>4</v>
      </c>
      <c r="O117" s="10" t="s">
        <v>44</v>
      </c>
      <c r="P117" s="10" t="s">
        <v>50</v>
      </c>
    </row>
    <row r="118" spans="1:16" x14ac:dyDescent="0.35">
      <c r="A118" s="14">
        <v>45735</v>
      </c>
      <c r="B118" s="3">
        <v>2</v>
      </c>
      <c r="C118" s="10" t="s">
        <v>1</v>
      </c>
      <c r="D118" s="10" t="s">
        <v>340</v>
      </c>
      <c r="E118" s="10" t="s">
        <v>16</v>
      </c>
      <c r="F118" s="10" t="s">
        <v>4</v>
      </c>
      <c r="G118" s="10" t="s">
        <v>44</v>
      </c>
      <c r="H118" s="10" t="s">
        <v>50</v>
      </c>
      <c r="I118" s="11">
        <v>2</v>
      </c>
      <c r="J118" s="2">
        <v>2</v>
      </c>
      <c r="K118" s="2" t="s">
        <v>56</v>
      </c>
      <c r="L118" s="2" t="s">
        <v>54</v>
      </c>
      <c r="M118" s="2" t="s">
        <v>82</v>
      </c>
      <c r="N118" s="2" t="s">
        <v>68</v>
      </c>
      <c r="O118" s="2" t="s">
        <v>14</v>
      </c>
      <c r="P118" s="3" t="s">
        <v>84</v>
      </c>
    </row>
    <row r="119" spans="1:16" x14ac:dyDescent="0.35">
      <c r="A119" s="14">
        <v>45735</v>
      </c>
      <c r="B119" s="5">
        <v>5</v>
      </c>
      <c r="C119" s="2" t="s">
        <v>56</v>
      </c>
      <c r="D119" s="2" t="s">
        <v>54</v>
      </c>
      <c r="E119" s="2" t="s">
        <v>82</v>
      </c>
      <c r="F119" s="2" t="s">
        <v>68</v>
      </c>
      <c r="G119" s="2" t="s">
        <v>14</v>
      </c>
      <c r="H119" s="3" t="s">
        <v>84</v>
      </c>
      <c r="I119" s="5">
        <v>7</v>
      </c>
      <c r="J119" s="8">
        <v>6</v>
      </c>
      <c r="K119" s="8" t="s">
        <v>11</v>
      </c>
      <c r="L119" s="8" t="s">
        <v>25</v>
      </c>
      <c r="M119" s="8" t="s">
        <v>10</v>
      </c>
      <c r="N119" s="8" t="s">
        <v>5</v>
      </c>
      <c r="O119" s="8" t="s">
        <v>6</v>
      </c>
      <c r="P119" s="8" t="s">
        <v>346</v>
      </c>
    </row>
    <row r="120" spans="1:16" x14ac:dyDescent="0.35">
      <c r="A120" s="14">
        <v>45742</v>
      </c>
      <c r="B120" s="3">
        <v>5</v>
      </c>
      <c r="C120" s="8" t="s">
        <v>20</v>
      </c>
      <c r="D120" s="8" t="s">
        <v>340</v>
      </c>
      <c r="E120" s="8" t="s">
        <v>5</v>
      </c>
      <c r="F120" s="8" t="s">
        <v>4</v>
      </c>
      <c r="G120" s="8" t="s">
        <v>10</v>
      </c>
      <c r="H120" s="8" t="s">
        <v>11</v>
      </c>
      <c r="I120" s="9">
        <v>4</v>
      </c>
      <c r="J120" s="10">
        <v>4</v>
      </c>
      <c r="K120" s="10" t="s">
        <v>1</v>
      </c>
      <c r="L120" s="10" t="s">
        <v>16</v>
      </c>
      <c r="M120" s="10" t="s">
        <v>56</v>
      </c>
      <c r="N120" s="10" t="s">
        <v>66</v>
      </c>
      <c r="O120" s="10" t="s">
        <v>82</v>
      </c>
      <c r="P120" s="10" t="s">
        <v>25</v>
      </c>
    </row>
    <row r="121" spans="1:16" x14ac:dyDescent="0.35">
      <c r="A121" s="14">
        <v>45742</v>
      </c>
      <c r="B121" s="3">
        <v>5</v>
      </c>
      <c r="C121" s="10" t="s">
        <v>1</v>
      </c>
      <c r="D121" s="10" t="s">
        <v>16</v>
      </c>
      <c r="E121" s="10" t="s">
        <v>56</v>
      </c>
      <c r="F121" s="10" t="s">
        <v>66</v>
      </c>
      <c r="G121" s="10" t="s">
        <v>82</v>
      </c>
      <c r="H121" s="10" t="s">
        <v>25</v>
      </c>
      <c r="I121" s="11">
        <v>5</v>
      </c>
      <c r="J121" s="2">
        <v>5</v>
      </c>
      <c r="K121" s="2" t="s">
        <v>14</v>
      </c>
      <c r="L121" s="2" t="s">
        <v>6</v>
      </c>
      <c r="M121" s="2" t="s">
        <v>347</v>
      </c>
      <c r="N121" s="2" t="s">
        <v>8</v>
      </c>
      <c r="O121" s="2" t="s">
        <v>68</v>
      </c>
      <c r="P121" s="3" t="s">
        <v>84</v>
      </c>
    </row>
    <row r="122" spans="1:16" x14ac:dyDescent="0.35">
      <c r="A122" s="14">
        <v>45742</v>
      </c>
      <c r="B122" s="5">
        <v>4</v>
      </c>
      <c r="C122" s="2" t="s">
        <v>14</v>
      </c>
      <c r="D122" s="2" t="s">
        <v>6</v>
      </c>
      <c r="E122" s="2" t="s">
        <v>347</v>
      </c>
      <c r="F122" s="2" t="s">
        <v>8</v>
      </c>
      <c r="G122" s="2" t="s">
        <v>68</v>
      </c>
      <c r="H122" s="3" t="s">
        <v>84</v>
      </c>
      <c r="I122" s="5">
        <v>6</v>
      </c>
      <c r="J122" s="8">
        <v>5</v>
      </c>
      <c r="K122" s="8" t="s">
        <v>20</v>
      </c>
      <c r="L122" s="8" t="s">
        <v>340</v>
      </c>
      <c r="M122" s="8" t="s">
        <v>5</v>
      </c>
      <c r="N122" s="8" t="s">
        <v>4</v>
      </c>
      <c r="O122" s="8" t="s">
        <v>10</v>
      </c>
      <c r="P122" s="8" t="s">
        <v>11</v>
      </c>
    </row>
    <row r="123" spans="1:16" x14ac:dyDescent="0.35">
      <c r="A123" s="14">
        <v>45749</v>
      </c>
      <c r="B123" s="3">
        <v>5</v>
      </c>
      <c r="C123" s="8" t="s">
        <v>14</v>
      </c>
      <c r="D123" s="8" t="s">
        <v>344</v>
      </c>
      <c r="E123" s="8" t="s">
        <v>9</v>
      </c>
      <c r="F123" s="8" t="s">
        <v>66</v>
      </c>
      <c r="G123" s="8" t="s">
        <v>55</v>
      </c>
      <c r="H123" s="8" t="s">
        <v>6</v>
      </c>
      <c r="I123" s="9">
        <v>6</v>
      </c>
      <c r="J123" s="10">
        <v>7</v>
      </c>
      <c r="K123" s="10" t="s">
        <v>25</v>
      </c>
      <c r="L123" s="10" t="s">
        <v>1</v>
      </c>
      <c r="M123" s="10" t="s">
        <v>20</v>
      </c>
      <c r="N123" s="10" t="s">
        <v>19</v>
      </c>
      <c r="O123" s="10" t="s">
        <v>16</v>
      </c>
      <c r="P123" s="10" t="s">
        <v>56</v>
      </c>
    </row>
    <row r="124" spans="1:16" x14ac:dyDescent="0.35">
      <c r="A124" s="14">
        <v>45749</v>
      </c>
      <c r="B124" s="3">
        <v>3</v>
      </c>
      <c r="C124" s="10" t="s">
        <v>25</v>
      </c>
      <c r="D124" s="10" t="s">
        <v>1</v>
      </c>
      <c r="E124" s="10" t="s">
        <v>20</v>
      </c>
      <c r="F124" s="10" t="s">
        <v>19</v>
      </c>
      <c r="G124" s="10" t="s">
        <v>16</v>
      </c>
      <c r="H124" s="10" t="s">
        <v>56</v>
      </c>
      <c r="I124" s="11">
        <v>1</v>
      </c>
      <c r="J124" s="2">
        <v>5</v>
      </c>
      <c r="K124" s="2" t="s">
        <v>346</v>
      </c>
      <c r="L124" s="2" t="s">
        <v>10</v>
      </c>
      <c r="M124" s="2" t="s">
        <v>340</v>
      </c>
      <c r="N124" s="2" t="s">
        <v>5</v>
      </c>
      <c r="O124" s="2" t="s">
        <v>8</v>
      </c>
      <c r="P124" s="3" t="s">
        <v>84</v>
      </c>
    </row>
    <row r="125" spans="1:16" x14ac:dyDescent="0.35">
      <c r="A125" s="14">
        <v>45749</v>
      </c>
      <c r="B125" s="5">
        <v>5</v>
      </c>
      <c r="C125" s="2" t="s">
        <v>346</v>
      </c>
      <c r="D125" s="2" t="s">
        <v>10</v>
      </c>
      <c r="E125" s="2" t="s">
        <v>340</v>
      </c>
      <c r="F125" s="2" t="s">
        <v>5</v>
      </c>
      <c r="G125" s="2" t="s">
        <v>8</v>
      </c>
      <c r="H125" s="3" t="s">
        <v>84</v>
      </c>
      <c r="I125" s="5">
        <v>3</v>
      </c>
      <c r="J125" s="8">
        <v>7</v>
      </c>
      <c r="K125" s="8" t="s">
        <v>14</v>
      </c>
      <c r="L125" s="8" t="s">
        <v>344</v>
      </c>
      <c r="M125" s="8" t="s">
        <v>9</v>
      </c>
      <c r="N125" s="8" t="s">
        <v>66</v>
      </c>
      <c r="O125" s="8" t="s">
        <v>55</v>
      </c>
      <c r="P125" s="8" t="s">
        <v>6</v>
      </c>
    </row>
    <row r="126" spans="1:16" x14ac:dyDescent="0.35">
      <c r="A126" s="14">
        <v>45756</v>
      </c>
      <c r="B126" s="3">
        <v>5</v>
      </c>
      <c r="C126" s="8" t="s">
        <v>55</v>
      </c>
      <c r="D126" s="8" t="s">
        <v>14</v>
      </c>
      <c r="E126" s="8" t="s">
        <v>6</v>
      </c>
      <c r="F126" s="8" t="s">
        <v>20</v>
      </c>
      <c r="G126" s="8" t="s">
        <v>350</v>
      </c>
      <c r="H126" s="8" t="s">
        <v>340</v>
      </c>
      <c r="I126" s="9">
        <v>5</v>
      </c>
      <c r="J126" s="10">
        <v>6</v>
      </c>
      <c r="K126" s="10" t="s">
        <v>56</v>
      </c>
      <c r="L126" s="10" t="s">
        <v>344</v>
      </c>
      <c r="M126" s="10" t="s">
        <v>16</v>
      </c>
      <c r="N126" s="10" t="s">
        <v>11</v>
      </c>
      <c r="O126" s="10" t="s">
        <v>9</v>
      </c>
      <c r="P126" s="10" t="s">
        <v>10</v>
      </c>
    </row>
    <row r="127" spans="1:16" x14ac:dyDescent="0.35">
      <c r="A127" s="14">
        <v>45756</v>
      </c>
      <c r="B127" s="3">
        <v>5</v>
      </c>
      <c r="C127" s="10" t="s">
        <v>56</v>
      </c>
      <c r="D127" s="10" t="s">
        <v>344</v>
      </c>
      <c r="E127" s="10" t="s">
        <v>16</v>
      </c>
      <c r="F127" s="10" t="s">
        <v>11</v>
      </c>
      <c r="G127" s="10" t="s">
        <v>9</v>
      </c>
      <c r="H127" s="10" t="s">
        <v>10</v>
      </c>
      <c r="I127" s="11">
        <v>3</v>
      </c>
      <c r="J127" s="2">
        <v>4</v>
      </c>
      <c r="K127" s="2" t="s">
        <v>25</v>
      </c>
      <c r="L127" s="2" t="s">
        <v>66</v>
      </c>
      <c r="M127" s="2" t="s">
        <v>1</v>
      </c>
      <c r="N127" s="2" t="s">
        <v>68</v>
      </c>
      <c r="O127" s="2" t="s">
        <v>22</v>
      </c>
      <c r="P127" s="3" t="s">
        <v>5</v>
      </c>
    </row>
    <row r="128" spans="1:16" x14ac:dyDescent="0.35">
      <c r="A128" s="14">
        <v>45756</v>
      </c>
      <c r="B128" s="5">
        <v>4</v>
      </c>
      <c r="C128" s="2" t="s">
        <v>25</v>
      </c>
      <c r="D128" s="2" t="s">
        <v>66</v>
      </c>
      <c r="E128" s="2" t="s">
        <v>1</v>
      </c>
      <c r="F128" s="2" t="s">
        <v>68</v>
      </c>
      <c r="G128" s="2" t="s">
        <v>22</v>
      </c>
      <c r="H128" s="3" t="s">
        <v>5</v>
      </c>
      <c r="I128" s="5">
        <v>5</v>
      </c>
      <c r="J128" s="8">
        <v>4</v>
      </c>
      <c r="K128" s="8" t="s">
        <v>55</v>
      </c>
      <c r="L128" s="8" t="s">
        <v>14</v>
      </c>
      <c r="M128" s="8" t="s">
        <v>6</v>
      </c>
      <c r="N128" s="8" t="s">
        <v>20</v>
      </c>
      <c r="O128" s="8" t="s">
        <v>350</v>
      </c>
      <c r="P128" s="8" t="s">
        <v>340</v>
      </c>
    </row>
    <row r="129" spans="1:24" x14ac:dyDescent="0.35">
      <c r="A129" s="14">
        <v>45763</v>
      </c>
      <c r="B129" s="3">
        <v>3</v>
      </c>
      <c r="C129" s="8" t="s">
        <v>14</v>
      </c>
      <c r="D129" s="8" t="s">
        <v>351</v>
      </c>
      <c r="E129" s="8" t="s">
        <v>352</v>
      </c>
      <c r="F129" s="8" t="s">
        <v>16</v>
      </c>
      <c r="G129" s="8" t="s">
        <v>5</v>
      </c>
      <c r="H129" s="8" t="s">
        <v>340</v>
      </c>
      <c r="I129" s="9">
        <v>5</v>
      </c>
      <c r="J129" s="10">
        <v>1</v>
      </c>
      <c r="K129" s="10" t="s">
        <v>55</v>
      </c>
      <c r="L129" s="10" t="s">
        <v>66</v>
      </c>
      <c r="M129" s="10" t="s">
        <v>1</v>
      </c>
      <c r="N129" s="10" t="s">
        <v>353</v>
      </c>
      <c r="O129" s="10" t="s">
        <v>11</v>
      </c>
      <c r="P129" s="10" t="s">
        <v>9</v>
      </c>
    </row>
    <row r="130" spans="1:24" x14ac:dyDescent="0.35">
      <c r="A130" s="14">
        <v>45763</v>
      </c>
      <c r="B130" s="3">
        <v>5</v>
      </c>
      <c r="C130" s="10" t="s">
        <v>55</v>
      </c>
      <c r="D130" s="10" t="s">
        <v>66</v>
      </c>
      <c r="E130" s="10" t="s">
        <v>1</v>
      </c>
      <c r="F130" s="10" t="s">
        <v>353</v>
      </c>
      <c r="G130" s="10" t="s">
        <v>11</v>
      </c>
      <c r="H130" s="10" t="s">
        <v>9</v>
      </c>
      <c r="I130" s="11">
        <v>3</v>
      </c>
      <c r="J130" s="2">
        <v>5</v>
      </c>
      <c r="K130" s="2" t="s">
        <v>48</v>
      </c>
      <c r="L130" s="2" t="s">
        <v>56</v>
      </c>
      <c r="M130" s="2" t="s">
        <v>6</v>
      </c>
      <c r="N130" s="2" t="s">
        <v>81</v>
      </c>
      <c r="O130" s="2" t="s">
        <v>346</v>
      </c>
      <c r="P130" s="3" t="s">
        <v>10</v>
      </c>
    </row>
    <row r="131" spans="1:24" x14ac:dyDescent="0.35">
      <c r="A131" s="14">
        <v>45763</v>
      </c>
      <c r="B131" s="5">
        <v>5</v>
      </c>
      <c r="C131" s="2" t="s">
        <v>48</v>
      </c>
      <c r="D131" s="2" t="s">
        <v>56</v>
      </c>
      <c r="E131" s="2" t="s">
        <v>6</v>
      </c>
      <c r="F131" s="2" t="s">
        <v>81</v>
      </c>
      <c r="G131" s="2" t="s">
        <v>346</v>
      </c>
      <c r="H131" s="3" t="s">
        <v>10</v>
      </c>
      <c r="I131" s="5">
        <v>6</v>
      </c>
      <c r="J131" s="8">
        <v>4</v>
      </c>
      <c r="K131" s="8" t="s">
        <v>14</v>
      </c>
      <c r="L131" s="8" t="s">
        <v>351</v>
      </c>
      <c r="M131" s="8" t="s">
        <v>352</v>
      </c>
      <c r="N131" s="8" t="s">
        <v>16</v>
      </c>
      <c r="O131" s="8" t="s">
        <v>5</v>
      </c>
      <c r="P131" s="8" t="s">
        <v>340</v>
      </c>
    </row>
    <row r="132" spans="1:24" x14ac:dyDescent="0.35">
      <c r="A132" s="14">
        <v>45770</v>
      </c>
      <c r="B132" s="3">
        <v>4</v>
      </c>
      <c r="C132" s="8" t="s">
        <v>1</v>
      </c>
      <c r="D132" s="8" t="s">
        <v>6</v>
      </c>
      <c r="E132" s="8" t="s">
        <v>14</v>
      </c>
      <c r="F132" s="8" t="s">
        <v>20</v>
      </c>
      <c r="G132" s="8" t="s">
        <v>84</v>
      </c>
      <c r="H132" s="8" t="s">
        <v>48</v>
      </c>
      <c r="I132" s="9">
        <v>5</v>
      </c>
      <c r="J132" s="10">
        <v>2</v>
      </c>
      <c r="K132" s="10" t="s">
        <v>9</v>
      </c>
      <c r="L132" s="10" t="s">
        <v>5</v>
      </c>
      <c r="M132" s="10" t="s">
        <v>11</v>
      </c>
      <c r="N132" s="10" t="s">
        <v>25</v>
      </c>
      <c r="O132" s="10" t="s">
        <v>66</v>
      </c>
      <c r="P132" s="10" t="s">
        <v>19</v>
      </c>
      <c r="S132" s="2"/>
      <c r="T132" s="2"/>
      <c r="U132" s="2"/>
      <c r="V132" s="2"/>
      <c r="W132" s="2"/>
    </row>
    <row r="133" spans="1:24" x14ac:dyDescent="0.35">
      <c r="A133" s="14">
        <v>45770</v>
      </c>
      <c r="B133" s="3">
        <v>4</v>
      </c>
      <c r="C133" s="10" t="s">
        <v>9</v>
      </c>
      <c r="D133" s="10" t="s">
        <v>5</v>
      </c>
      <c r="E133" s="10" t="s">
        <v>11</v>
      </c>
      <c r="F133" s="10" t="s">
        <v>25</v>
      </c>
      <c r="G133" s="10" t="s">
        <v>66</v>
      </c>
      <c r="H133" s="10" t="s">
        <v>19</v>
      </c>
      <c r="I133" s="11">
        <v>3</v>
      </c>
      <c r="J133" s="2">
        <v>1</v>
      </c>
      <c r="K133" s="2" t="s">
        <v>56</v>
      </c>
      <c r="L133" s="2" t="s">
        <v>55</v>
      </c>
      <c r="M133" s="2" t="s">
        <v>10</v>
      </c>
      <c r="N133" s="2" t="s">
        <v>346</v>
      </c>
      <c r="O133" s="2" t="s">
        <v>2</v>
      </c>
      <c r="P133" s="3" t="s">
        <v>16</v>
      </c>
    </row>
    <row r="134" spans="1:24" x14ac:dyDescent="0.35">
      <c r="A134" s="14">
        <v>45770</v>
      </c>
      <c r="B134" s="5">
        <v>4</v>
      </c>
      <c r="C134" s="2" t="s">
        <v>56</v>
      </c>
      <c r="D134" s="2" t="s">
        <v>55</v>
      </c>
      <c r="E134" s="2" t="s">
        <v>10</v>
      </c>
      <c r="F134" s="2" t="s">
        <v>346</v>
      </c>
      <c r="G134" s="2" t="s">
        <v>2</v>
      </c>
      <c r="H134" s="3" t="s">
        <v>16</v>
      </c>
      <c r="I134" s="5">
        <v>3</v>
      </c>
      <c r="J134" s="8">
        <v>1</v>
      </c>
      <c r="K134" s="8" t="s">
        <v>1</v>
      </c>
      <c r="L134" s="8" t="s">
        <v>6</v>
      </c>
      <c r="M134" s="8" t="s">
        <v>14</v>
      </c>
      <c r="N134" s="8" t="s">
        <v>20</v>
      </c>
      <c r="O134" s="8" t="s">
        <v>84</v>
      </c>
      <c r="P134" s="8" t="s">
        <v>48</v>
      </c>
    </row>
    <row r="135" spans="1:24" x14ac:dyDescent="0.35">
      <c r="A135" s="14">
        <v>45777</v>
      </c>
      <c r="B135" s="3">
        <v>2</v>
      </c>
      <c r="C135" s="8" t="s">
        <v>1</v>
      </c>
      <c r="D135" s="8" t="s">
        <v>20</v>
      </c>
      <c r="E135" s="8" t="s">
        <v>9</v>
      </c>
      <c r="F135" s="8" t="s">
        <v>11</v>
      </c>
      <c r="G135" s="8" t="s">
        <v>3</v>
      </c>
      <c r="H135" s="8" t="s">
        <v>22</v>
      </c>
      <c r="I135" s="9">
        <v>5</v>
      </c>
      <c r="J135" s="10">
        <v>3</v>
      </c>
      <c r="K135" s="10" t="s">
        <v>10</v>
      </c>
      <c r="L135" s="10" t="s">
        <v>6</v>
      </c>
      <c r="M135" s="10" t="s">
        <v>346</v>
      </c>
      <c r="N135" s="10" t="s">
        <v>21</v>
      </c>
      <c r="O135" s="10" t="s">
        <v>66</v>
      </c>
      <c r="P135" s="10" t="s">
        <v>354</v>
      </c>
    </row>
    <row r="136" spans="1:24" x14ac:dyDescent="0.35">
      <c r="A136" s="14">
        <v>45777</v>
      </c>
      <c r="B136" s="3">
        <v>4</v>
      </c>
      <c r="C136" s="10" t="s">
        <v>10</v>
      </c>
      <c r="D136" s="10" t="s">
        <v>6</v>
      </c>
      <c r="E136" s="10" t="s">
        <v>346</v>
      </c>
      <c r="F136" s="10" t="s">
        <v>21</v>
      </c>
      <c r="G136" s="10" t="s">
        <v>66</v>
      </c>
      <c r="H136" s="10" t="s">
        <v>354</v>
      </c>
      <c r="I136" s="11">
        <v>4</v>
      </c>
      <c r="J136" s="2">
        <v>6</v>
      </c>
      <c r="K136" s="2" t="s">
        <v>56</v>
      </c>
      <c r="L136" s="2" t="s">
        <v>19</v>
      </c>
      <c r="M136" s="2" t="s">
        <v>5</v>
      </c>
      <c r="N136" s="2" t="s">
        <v>84</v>
      </c>
      <c r="O136" s="2" t="s">
        <v>55</v>
      </c>
      <c r="P136" s="3" t="s">
        <v>25</v>
      </c>
    </row>
    <row r="137" spans="1:24" x14ac:dyDescent="0.35">
      <c r="A137" s="14">
        <v>45777</v>
      </c>
      <c r="B137" s="5">
        <v>4</v>
      </c>
      <c r="C137" s="2" t="s">
        <v>56</v>
      </c>
      <c r="D137" s="2" t="s">
        <v>19</v>
      </c>
      <c r="E137" s="2" t="s">
        <v>5</v>
      </c>
      <c r="F137" s="2" t="s">
        <v>84</v>
      </c>
      <c r="G137" s="2" t="s">
        <v>55</v>
      </c>
      <c r="H137" s="3" t="s">
        <v>25</v>
      </c>
      <c r="I137" s="5">
        <v>4</v>
      </c>
      <c r="J137" s="8">
        <v>2</v>
      </c>
      <c r="K137" s="8" t="s">
        <v>1</v>
      </c>
      <c r="L137" s="8" t="s">
        <v>20</v>
      </c>
      <c r="M137" s="8" t="s">
        <v>9</v>
      </c>
      <c r="N137" s="8" t="s">
        <v>11</v>
      </c>
      <c r="O137" s="8" t="s">
        <v>3</v>
      </c>
      <c r="P137" s="8" t="s">
        <v>22</v>
      </c>
    </row>
    <row r="138" spans="1:24" x14ac:dyDescent="0.35">
      <c r="A138" s="14">
        <v>45784</v>
      </c>
      <c r="B138" s="3">
        <v>3</v>
      </c>
      <c r="C138" s="8" t="s">
        <v>8</v>
      </c>
      <c r="D138" s="8" t="s">
        <v>11</v>
      </c>
      <c r="E138" s="8" t="s">
        <v>84</v>
      </c>
      <c r="F138" s="8" t="s">
        <v>5</v>
      </c>
      <c r="G138" s="8" t="s">
        <v>82</v>
      </c>
      <c r="H138" s="8" t="s">
        <v>66</v>
      </c>
      <c r="I138" s="9">
        <v>5</v>
      </c>
      <c r="J138" s="10">
        <v>2</v>
      </c>
      <c r="K138" s="10" t="s">
        <v>10</v>
      </c>
      <c r="L138" s="10" t="s">
        <v>19</v>
      </c>
      <c r="M138" s="10" t="s">
        <v>1</v>
      </c>
      <c r="N138" s="10" t="s">
        <v>16</v>
      </c>
      <c r="O138" s="10" t="s">
        <v>367</v>
      </c>
      <c r="P138" s="10" t="s">
        <v>4</v>
      </c>
    </row>
    <row r="139" spans="1:24" x14ac:dyDescent="0.35">
      <c r="A139" s="14">
        <v>45784</v>
      </c>
      <c r="B139" s="3">
        <v>4</v>
      </c>
      <c r="C139" s="10" t="s">
        <v>10</v>
      </c>
      <c r="D139" s="10" t="s">
        <v>19</v>
      </c>
      <c r="E139" s="10" t="s">
        <v>1</v>
      </c>
      <c r="F139" s="10" t="s">
        <v>16</v>
      </c>
      <c r="G139" s="10" t="s">
        <v>367</v>
      </c>
      <c r="H139" s="10" t="s">
        <v>4</v>
      </c>
      <c r="I139" s="11">
        <v>1</v>
      </c>
      <c r="J139" s="2">
        <v>3</v>
      </c>
      <c r="K139" s="2" t="s">
        <v>14</v>
      </c>
      <c r="L139" s="2" t="s">
        <v>20</v>
      </c>
      <c r="M139" s="2" t="s">
        <v>9</v>
      </c>
      <c r="N139" s="2" t="s">
        <v>55</v>
      </c>
      <c r="O139" s="2" t="s">
        <v>6</v>
      </c>
      <c r="P139" s="3" t="s">
        <v>56</v>
      </c>
    </row>
    <row r="140" spans="1:24" x14ac:dyDescent="0.35">
      <c r="A140" s="14">
        <v>45784</v>
      </c>
      <c r="B140" s="5">
        <v>4</v>
      </c>
      <c r="C140" s="2" t="s">
        <v>14</v>
      </c>
      <c r="D140" s="2" t="s">
        <v>20</v>
      </c>
      <c r="E140" s="2" t="s">
        <v>9</v>
      </c>
      <c r="F140" s="2" t="s">
        <v>55</v>
      </c>
      <c r="G140" s="2" t="s">
        <v>6</v>
      </c>
      <c r="H140" s="3" t="s">
        <v>56</v>
      </c>
      <c r="I140" s="5">
        <v>4</v>
      </c>
      <c r="J140" s="8">
        <v>3</v>
      </c>
      <c r="K140" s="8" t="s">
        <v>8</v>
      </c>
      <c r="L140" s="8" t="s">
        <v>11</v>
      </c>
      <c r="M140" s="8" t="s">
        <v>84</v>
      </c>
      <c r="N140" s="8" t="s">
        <v>5</v>
      </c>
      <c r="O140" s="8" t="s">
        <v>82</v>
      </c>
      <c r="P140" s="8" t="s">
        <v>66</v>
      </c>
    </row>
    <row r="141" spans="1:24" x14ac:dyDescent="0.35">
      <c r="A141" s="14">
        <v>45791</v>
      </c>
      <c r="B141" s="3">
        <v>4</v>
      </c>
      <c r="C141" s="8" t="s">
        <v>1</v>
      </c>
      <c r="D141" s="8" t="s">
        <v>55</v>
      </c>
      <c r="E141" s="8" t="s">
        <v>346</v>
      </c>
      <c r="F141" s="8" t="s">
        <v>5</v>
      </c>
      <c r="G141" s="8" t="s">
        <v>68</v>
      </c>
      <c r="H141" s="8" t="s">
        <v>19</v>
      </c>
      <c r="I141" s="9">
        <v>4</v>
      </c>
      <c r="J141" s="10">
        <v>4</v>
      </c>
      <c r="K141" s="10" t="s">
        <v>56</v>
      </c>
      <c r="L141" s="10" t="s">
        <v>367</v>
      </c>
      <c r="M141" s="10" t="s">
        <v>4</v>
      </c>
      <c r="N141" s="10" t="s">
        <v>66</v>
      </c>
      <c r="O141" s="10" t="s">
        <v>339</v>
      </c>
      <c r="P141" s="10" t="s">
        <v>22</v>
      </c>
    </row>
    <row r="142" spans="1:24" x14ac:dyDescent="0.35">
      <c r="A142" s="14">
        <v>45791</v>
      </c>
      <c r="B142" s="3">
        <v>4</v>
      </c>
      <c r="C142" s="10" t="s">
        <v>56</v>
      </c>
      <c r="D142" s="10" t="s">
        <v>367</v>
      </c>
      <c r="E142" s="10" t="s">
        <v>4</v>
      </c>
      <c r="F142" s="10" t="s">
        <v>66</v>
      </c>
      <c r="G142" s="10" t="s">
        <v>339</v>
      </c>
      <c r="H142" s="10" t="s">
        <v>22</v>
      </c>
      <c r="I142" s="11">
        <v>3</v>
      </c>
      <c r="J142" s="2">
        <v>6</v>
      </c>
      <c r="K142" s="2" t="s">
        <v>20</v>
      </c>
      <c r="L142" s="2" t="s">
        <v>361</v>
      </c>
      <c r="M142" s="2" t="s">
        <v>362</v>
      </c>
      <c r="N142" s="2" t="s">
        <v>84</v>
      </c>
      <c r="O142" s="2" t="s">
        <v>10</v>
      </c>
      <c r="P142" s="3" t="s">
        <v>44</v>
      </c>
    </row>
    <row r="143" spans="1:24" x14ac:dyDescent="0.35">
      <c r="A143" s="14">
        <v>45791</v>
      </c>
      <c r="B143" s="5">
        <v>4</v>
      </c>
      <c r="C143" s="2" t="s">
        <v>20</v>
      </c>
      <c r="D143" s="2" t="s">
        <v>361</v>
      </c>
      <c r="E143" s="2" t="s">
        <v>362</v>
      </c>
      <c r="F143" s="2" t="s">
        <v>84</v>
      </c>
      <c r="G143" s="2" t="s">
        <v>10</v>
      </c>
      <c r="H143" s="3" t="s">
        <v>44</v>
      </c>
      <c r="I143" s="5">
        <v>1</v>
      </c>
      <c r="J143" s="8">
        <v>5</v>
      </c>
      <c r="K143" s="8" t="s">
        <v>1</v>
      </c>
      <c r="L143" s="8" t="s">
        <v>55</v>
      </c>
      <c r="M143" s="8" t="s">
        <v>346</v>
      </c>
      <c r="N143" s="8" t="s">
        <v>5</v>
      </c>
      <c r="O143" s="8" t="s">
        <v>68</v>
      </c>
      <c r="P143" s="8" t="s">
        <v>19</v>
      </c>
    </row>
    <row r="144" spans="1:24" x14ac:dyDescent="0.35">
      <c r="A144" s="14">
        <v>45798</v>
      </c>
      <c r="B144" s="3">
        <v>5</v>
      </c>
      <c r="C144" s="8" t="s">
        <v>16</v>
      </c>
      <c r="D144" s="8" t="s">
        <v>5</v>
      </c>
      <c r="E144" s="8" t="s">
        <v>44</v>
      </c>
      <c r="F144" s="8" t="s">
        <v>4</v>
      </c>
      <c r="G144" s="8" t="s">
        <v>66</v>
      </c>
      <c r="H144" s="8"/>
      <c r="I144" s="9">
        <v>5</v>
      </c>
      <c r="J144" s="10">
        <v>7</v>
      </c>
      <c r="K144" s="10" t="s">
        <v>1</v>
      </c>
      <c r="L144" s="10" t="s">
        <v>9</v>
      </c>
      <c r="M144" s="10" t="s">
        <v>19</v>
      </c>
      <c r="N144" s="10" t="s">
        <v>25</v>
      </c>
      <c r="O144" s="10" t="s">
        <v>6</v>
      </c>
      <c r="P144" s="10"/>
      <c r="T144" s="2"/>
      <c r="U144" s="2"/>
      <c r="V144" s="2"/>
      <c r="W144" s="2"/>
      <c r="X144" s="2"/>
    </row>
    <row r="145" spans="1:21" x14ac:dyDescent="0.35">
      <c r="A145" s="14">
        <v>45798</v>
      </c>
      <c r="B145" s="3">
        <v>5</v>
      </c>
      <c r="C145" s="10" t="s">
        <v>1</v>
      </c>
      <c r="D145" s="10" t="s">
        <v>9</v>
      </c>
      <c r="E145" s="10" t="s">
        <v>19</v>
      </c>
      <c r="F145" s="10" t="s">
        <v>25</v>
      </c>
      <c r="G145" s="10" t="s">
        <v>6</v>
      </c>
      <c r="H145" s="10"/>
      <c r="I145" s="11">
        <v>5</v>
      </c>
      <c r="J145" s="2">
        <v>5</v>
      </c>
      <c r="K145" s="2" t="s">
        <v>10</v>
      </c>
      <c r="L145" s="2" t="s">
        <v>20</v>
      </c>
      <c r="M145" s="2" t="s">
        <v>367</v>
      </c>
      <c r="N145" s="2" t="s">
        <v>346</v>
      </c>
      <c r="O145" s="2" t="s">
        <v>84</v>
      </c>
      <c r="P145" s="3"/>
    </row>
    <row r="146" spans="1:21" x14ac:dyDescent="0.35">
      <c r="A146" s="14">
        <v>45798</v>
      </c>
      <c r="B146" s="5">
        <v>3</v>
      </c>
      <c r="C146" s="2" t="s">
        <v>10</v>
      </c>
      <c r="D146" s="2" t="s">
        <v>20</v>
      </c>
      <c r="E146" s="2" t="s">
        <v>367</v>
      </c>
      <c r="F146" s="2" t="s">
        <v>346</v>
      </c>
      <c r="G146" s="2" t="s">
        <v>84</v>
      </c>
      <c r="H146" s="3"/>
      <c r="I146" s="5">
        <v>1</v>
      </c>
      <c r="J146" s="8">
        <v>2</v>
      </c>
      <c r="K146" s="8" t="s">
        <v>16</v>
      </c>
      <c r="L146" s="8" t="s">
        <v>5</v>
      </c>
      <c r="M146" s="8" t="s">
        <v>44</v>
      </c>
      <c r="N146" s="8" t="s">
        <v>4</v>
      </c>
      <c r="O146" s="8" t="s">
        <v>66</v>
      </c>
      <c r="P146" s="8"/>
    </row>
    <row r="147" spans="1:21" x14ac:dyDescent="0.35">
      <c r="A147" s="14">
        <v>45805</v>
      </c>
      <c r="B147" s="3">
        <v>3</v>
      </c>
      <c r="C147" s="8" t="s">
        <v>344</v>
      </c>
      <c r="D147" s="8" t="s">
        <v>16</v>
      </c>
      <c r="E147" s="8" t="s">
        <v>82</v>
      </c>
      <c r="F147" s="8" t="s">
        <v>10</v>
      </c>
      <c r="G147" s="8" t="s">
        <v>4</v>
      </c>
      <c r="H147" s="8" t="s">
        <v>367</v>
      </c>
      <c r="I147" s="9">
        <v>3</v>
      </c>
      <c r="J147" s="10">
        <v>2</v>
      </c>
      <c r="K147" s="10" t="s">
        <v>25</v>
      </c>
      <c r="L147" s="10" t="s">
        <v>14</v>
      </c>
      <c r="M147" s="10" t="s">
        <v>11</v>
      </c>
      <c r="N147" s="10" t="s">
        <v>5</v>
      </c>
      <c r="O147" s="10" t="s">
        <v>20</v>
      </c>
      <c r="P147" s="10" t="s">
        <v>44</v>
      </c>
    </row>
    <row r="148" spans="1:21" x14ac:dyDescent="0.35">
      <c r="A148" s="14">
        <v>45805</v>
      </c>
      <c r="B148" s="3">
        <v>3</v>
      </c>
      <c r="C148" s="10" t="s">
        <v>25</v>
      </c>
      <c r="D148" s="10" t="s">
        <v>14</v>
      </c>
      <c r="E148" s="10" t="s">
        <v>11</v>
      </c>
      <c r="F148" s="10" t="s">
        <v>5</v>
      </c>
      <c r="G148" s="10" t="s">
        <v>20</v>
      </c>
      <c r="H148" s="10" t="s">
        <v>44</v>
      </c>
      <c r="I148" s="11">
        <v>2</v>
      </c>
      <c r="J148" s="2">
        <v>6</v>
      </c>
      <c r="K148" s="2" t="s">
        <v>6</v>
      </c>
      <c r="L148" s="2" t="s">
        <v>346</v>
      </c>
      <c r="M148" s="2" t="s">
        <v>66</v>
      </c>
      <c r="N148" s="2" t="s">
        <v>48</v>
      </c>
      <c r="O148" s="2" t="s">
        <v>9</v>
      </c>
      <c r="P148" s="3" t="s">
        <v>63</v>
      </c>
    </row>
    <row r="149" spans="1:21" x14ac:dyDescent="0.35">
      <c r="A149" s="14">
        <v>45805</v>
      </c>
      <c r="B149" s="5">
        <v>5</v>
      </c>
      <c r="C149" s="2" t="s">
        <v>6</v>
      </c>
      <c r="D149" s="2" t="s">
        <v>346</v>
      </c>
      <c r="E149" s="2" t="s">
        <v>66</v>
      </c>
      <c r="F149" s="2" t="s">
        <v>48</v>
      </c>
      <c r="G149" s="2" t="s">
        <v>9</v>
      </c>
      <c r="H149" s="3" t="s">
        <v>63</v>
      </c>
      <c r="I149" s="5">
        <v>3</v>
      </c>
      <c r="J149" s="8">
        <v>5</v>
      </c>
      <c r="K149" s="8" t="s">
        <v>344</v>
      </c>
      <c r="L149" s="8" t="s">
        <v>16</v>
      </c>
      <c r="M149" s="8" t="s">
        <v>82</v>
      </c>
      <c r="N149" s="8" t="s">
        <v>10</v>
      </c>
      <c r="O149" s="8" t="s">
        <v>4</v>
      </c>
      <c r="P149" s="8" t="s">
        <v>367</v>
      </c>
    </row>
    <row r="150" spans="1:21" x14ac:dyDescent="0.35">
      <c r="A150" s="14">
        <v>45812</v>
      </c>
      <c r="B150" s="3">
        <v>5</v>
      </c>
      <c r="C150" s="8" t="s">
        <v>346</v>
      </c>
      <c r="D150" s="8" t="s">
        <v>44</v>
      </c>
      <c r="E150" s="8" t="s">
        <v>20</v>
      </c>
      <c r="F150" s="8" t="s">
        <v>16</v>
      </c>
      <c r="G150" s="8" t="s">
        <v>19</v>
      </c>
      <c r="H150" s="8" t="s">
        <v>84</v>
      </c>
      <c r="I150" s="9">
        <v>4</v>
      </c>
      <c r="J150" s="10">
        <v>5</v>
      </c>
      <c r="K150" s="10" t="s">
        <v>14</v>
      </c>
      <c r="L150" s="10" t="s">
        <v>365</v>
      </c>
      <c r="M150" s="10" t="s">
        <v>5</v>
      </c>
      <c r="N150" s="10" t="s">
        <v>367</v>
      </c>
      <c r="O150" s="10" t="s">
        <v>2</v>
      </c>
      <c r="P150" s="10" t="s">
        <v>66</v>
      </c>
    </row>
    <row r="151" spans="1:21" x14ac:dyDescent="0.35">
      <c r="A151" s="14">
        <v>45812</v>
      </c>
      <c r="B151" s="3">
        <v>3</v>
      </c>
      <c r="C151" s="10" t="s">
        <v>14</v>
      </c>
      <c r="D151" s="10" t="s">
        <v>365</v>
      </c>
      <c r="E151" s="10" t="s">
        <v>5</v>
      </c>
      <c r="F151" s="10" t="s">
        <v>367</v>
      </c>
      <c r="G151" s="10" t="s">
        <v>2</v>
      </c>
      <c r="H151" s="10" t="s">
        <v>66</v>
      </c>
      <c r="I151" s="11">
        <v>3</v>
      </c>
      <c r="J151" s="2">
        <v>5</v>
      </c>
      <c r="K151" s="2" t="s">
        <v>10</v>
      </c>
      <c r="L151" s="2" t="s">
        <v>25</v>
      </c>
      <c r="M151" s="2" t="s">
        <v>9</v>
      </c>
      <c r="N151" s="2" t="s">
        <v>55</v>
      </c>
      <c r="O151" s="2" t="s">
        <v>6</v>
      </c>
      <c r="P151" s="3" t="s">
        <v>4</v>
      </c>
    </row>
    <row r="152" spans="1:21" x14ac:dyDescent="0.35">
      <c r="A152" s="14">
        <v>45812</v>
      </c>
      <c r="B152" s="5">
        <v>4</v>
      </c>
      <c r="C152" s="2" t="s">
        <v>10</v>
      </c>
      <c r="D152" s="2" t="s">
        <v>25</v>
      </c>
      <c r="E152" s="2" t="s">
        <v>9</v>
      </c>
      <c r="F152" s="2" t="s">
        <v>55</v>
      </c>
      <c r="G152" s="2" t="s">
        <v>6</v>
      </c>
      <c r="H152" s="3" t="s">
        <v>4</v>
      </c>
      <c r="I152" s="5">
        <v>1</v>
      </c>
      <c r="J152" s="8">
        <v>4</v>
      </c>
      <c r="K152" s="8" t="s">
        <v>346</v>
      </c>
      <c r="L152" s="8" t="s">
        <v>44</v>
      </c>
      <c r="M152" s="8" t="s">
        <v>20</v>
      </c>
      <c r="N152" s="8" t="s">
        <v>16</v>
      </c>
      <c r="O152" s="8" t="s">
        <v>19</v>
      </c>
      <c r="P152" s="8" t="s">
        <v>84</v>
      </c>
    </row>
    <row r="153" spans="1:21" x14ac:dyDescent="0.35">
      <c r="A153" s="14">
        <v>45819</v>
      </c>
      <c r="B153" s="3">
        <v>5</v>
      </c>
      <c r="C153" s="8" t="s">
        <v>1</v>
      </c>
      <c r="D153" s="8" t="s">
        <v>367</v>
      </c>
      <c r="E153" s="8" t="s">
        <v>10</v>
      </c>
      <c r="F153" s="8" t="s">
        <v>364</v>
      </c>
      <c r="G153" s="8" t="s">
        <v>3</v>
      </c>
      <c r="H153" s="8" t="s">
        <v>6</v>
      </c>
      <c r="I153" s="9">
        <v>5</v>
      </c>
      <c r="J153" s="10">
        <v>5</v>
      </c>
      <c r="K153" s="10" t="s">
        <v>66</v>
      </c>
      <c r="L153" s="10" t="s">
        <v>4</v>
      </c>
      <c r="M153" s="10" t="s">
        <v>82</v>
      </c>
      <c r="N153" s="10" t="s">
        <v>68</v>
      </c>
      <c r="O153" s="10" t="s">
        <v>5</v>
      </c>
      <c r="P153" s="10" t="s">
        <v>16</v>
      </c>
    </row>
    <row r="154" spans="1:21" x14ac:dyDescent="0.35">
      <c r="A154" s="14">
        <v>45819</v>
      </c>
      <c r="B154" s="3">
        <v>5</v>
      </c>
      <c r="C154" s="10" t="s">
        <v>66</v>
      </c>
      <c r="D154" s="10" t="s">
        <v>4</v>
      </c>
      <c r="E154" s="10" t="s">
        <v>82</v>
      </c>
      <c r="F154" s="10" t="s">
        <v>68</v>
      </c>
      <c r="G154" s="10" t="s">
        <v>5</v>
      </c>
      <c r="H154" s="10" t="s">
        <v>16</v>
      </c>
      <c r="I154" s="11">
        <v>8</v>
      </c>
      <c r="J154" s="2">
        <v>5</v>
      </c>
      <c r="K154" s="2" t="s">
        <v>19</v>
      </c>
      <c r="L154" s="2" t="s">
        <v>346</v>
      </c>
      <c r="M154" s="2" t="s">
        <v>9</v>
      </c>
      <c r="N154" s="2" t="s">
        <v>84</v>
      </c>
      <c r="O154" s="2" t="s">
        <v>25</v>
      </c>
      <c r="P154" s="3" t="s">
        <v>342</v>
      </c>
    </row>
    <row r="155" spans="1:21" x14ac:dyDescent="0.35">
      <c r="A155" s="14">
        <v>45819</v>
      </c>
      <c r="B155" s="5">
        <v>5</v>
      </c>
      <c r="C155" s="2" t="s">
        <v>19</v>
      </c>
      <c r="D155" s="2" t="s">
        <v>346</v>
      </c>
      <c r="E155" s="2" t="s">
        <v>9</v>
      </c>
      <c r="F155" s="2" t="s">
        <v>84</v>
      </c>
      <c r="G155" s="2" t="s">
        <v>25</v>
      </c>
      <c r="H155" s="3" t="s">
        <v>342</v>
      </c>
      <c r="I155" s="5">
        <v>5</v>
      </c>
      <c r="J155" s="8">
        <v>6</v>
      </c>
      <c r="K155" s="8" t="s">
        <v>1</v>
      </c>
      <c r="L155" s="8" t="s">
        <v>367</v>
      </c>
      <c r="M155" s="8" t="s">
        <v>10</v>
      </c>
      <c r="N155" s="8" t="s">
        <v>364</v>
      </c>
      <c r="O155" s="8" t="s">
        <v>3</v>
      </c>
      <c r="P155" s="8" t="s">
        <v>6</v>
      </c>
    </row>
    <row r="156" spans="1:21" x14ac:dyDescent="0.35">
      <c r="A156" s="14">
        <v>45826</v>
      </c>
      <c r="B156" s="3">
        <v>4</v>
      </c>
      <c r="C156" s="8" t="s">
        <v>1</v>
      </c>
      <c r="D156" s="8" t="s">
        <v>5</v>
      </c>
      <c r="E156" s="8" t="s">
        <v>22</v>
      </c>
      <c r="F156" s="8" t="s">
        <v>84</v>
      </c>
      <c r="G156" s="8" t="s">
        <v>4</v>
      </c>
      <c r="H156" s="8" t="s">
        <v>44</v>
      </c>
      <c r="I156" s="9">
        <v>6</v>
      </c>
      <c r="J156" s="10">
        <v>0</v>
      </c>
      <c r="K156" s="10" t="s">
        <v>9</v>
      </c>
      <c r="L156" s="10" t="s">
        <v>10</v>
      </c>
      <c r="M156" s="10" t="s">
        <v>6</v>
      </c>
      <c r="N156" s="10" t="s">
        <v>366</v>
      </c>
      <c r="O156" s="10" t="s">
        <v>20</v>
      </c>
      <c r="P156" s="10" t="s">
        <v>15</v>
      </c>
      <c r="Q156" s="2"/>
      <c r="R156" s="2"/>
      <c r="S156" s="2"/>
      <c r="T156" s="2"/>
      <c r="U156" s="2"/>
    </row>
    <row r="157" spans="1:21" x14ac:dyDescent="0.35">
      <c r="A157" s="14">
        <v>45826</v>
      </c>
      <c r="B157" s="3">
        <v>3</v>
      </c>
      <c r="C157" s="10" t="s">
        <v>9</v>
      </c>
      <c r="D157" s="10" t="s">
        <v>10</v>
      </c>
      <c r="E157" s="10" t="s">
        <v>6</v>
      </c>
      <c r="F157" s="10" t="s">
        <v>366</v>
      </c>
      <c r="G157" s="10" t="s">
        <v>20</v>
      </c>
      <c r="H157" s="10" t="s">
        <v>15</v>
      </c>
      <c r="I157" s="11">
        <v>1</v>
      </c>
      <c r="J157" s="2">
        <v>4</v>
      </c>
      <c r="K157" s="2" t="s">
        <v>48</v>
      </c>
      <c r="L157" s="2" t="s">
        <v>14</v>
      </c>
      <c r="M157" s="2" t="s">
        <v>12</v>
      </c>
      <c r="N157" s="2" t="s">
        <v>82</v>
      </c>
      <c r="O157" s="2" t="s">
        <v>16</v>
      </c>
      <c r="P157" s="3" t="s">
        <v>66</v>
      </c>
    </row>
    <row r="158" spans="1:21" x14ac:dyDescent="0.35">
      <c r="A158" s="14">
        <v>45826</v>
      </c>
      <c r="B158" s="5">
        <v>4</v>
      </c>
      <c r="C158" s="2" t="s">
        <v>48</v>
      </c>
      <c r="D158" s="2" t="s">
        <v>14</v>
      </c>
      <c r="E158" s="2" t="s">
        <v>12</v>
      </c>
      <c r="F158" s="2" t="s">
        <v>82</v>
      </c>
      <c r="G158" s="2" t="s">
        <v>16</v>
      </c>
      <c r="H158" s="3" t="s">
        <v>66</v>
      </c>
      <c r="I158" s="5">
        <v>4</v>
      </c>
      <c r="J158" s="8">
        <v>5</v>
      </c>
      <c r="K158" s="8" t="s">
        <v>1</v>
      </c>
      <c r="L158" s="8" t="s">
        <v>5</v>
      </c>
      <c r="M158" s="8" t="s">
        <v>22</v>
      </c>
      <c r="N158" s="8" t="s">
        <v>84</v>
      </c>
      <c r="O158" s="8" t="s">
        <v>4</v>
      </c>
      <c r="P158" s="8" t="s">
        <v>44</v>
      </c>
    </row>
    <row r="159" spans="1:21" x14ac:dyDescent="0.35">
      <c r="A159" s="14">
        <v>45833</v>
      </c>
      <c r="B159" s="3">
        <v>5</v>
      </c>
      <c r="C159" s="8" t="s">
        <v>6</v>
      </c>
      <c r="D159" s="8" t="s">
        <v>16</v>
      </c>
      <c r="E159" s="8" t="s">
        <v>14</v>
      </c>
      <c r="F159" s="8" t="s">
        <v>20</v>
      </c>
      <c r="G159" s="8" t="s">
        <v>19</v>
      </c>
      <c r="H159" s="8" t="s">
        <v>4</v>
      </c>
      <c r="I159" s="9">
        <v>7</v>
      </c>
      <c r="J159" s="10">
        <v>2</v>
      </c>
      <c r="K159" s="10" t="s">
        <v>1</v>
      </c>
      <c r="L159" s="10" t="s">
        <v>9</v>
      </c>
      <c r="M159" s="10" t="s">
        <v>84</v>
      </c>
      <c r="N159" s="10" t="s">
        <v>82</v>
      </c>
      <c r="O159" s="10" t="s">
        <v>44</v>
      </c>
      <c r="P159" s="10" t="s">
        <v>2</v>
      </c>
    </row>
    <row r="160" spans="1:21" x14ac:dyDescent="0.35">
      <c r="A160" s="14">
        <v>45833</v>
      </c>
      <c r="B160" s="3">
        <v>2</v>
      </c>
      <c r="C160" s="10" t="s">
        <v>1</v>
      </c>
      <c r="D160" s="10" t="s">
        <v>9</v>
      </c>
      <c r="E160" s="10" t="s">
        <v>84</v>
      </c>
      <c r="F160" s="10" t="s">
        <v>82</v>
      </c>
      <c r="G160" s="10" t="s">
        <v>44</v>
      </c>
      <c r="H160" s="10" t="s">
        <v>2</v>
      </c>
      <c r="I160" s="11">
        <v>0</v>
      </c>
      <c r="J160" s="2">
        <v>1</v>
      </c>
      <c r="K160" s="2" t="s">
        <v>55</v>
      </c>
      <c r="L160" s="2" t="s">
        <v>5</v>
      </c>
      <c r="M160" s="2" t="s">
        <v>346</v>
      </c>
      <c r="N160" s="2" t="s">
        <v>15</v>
      </c>
      <c r="O160" s="2" t="s">
        <v>25</v>
      </c>
      <c r="P160" s="3" t="s">
        <v>10</v>
      </c>
    </row>
    <row r="161" spans="1:16" x14ac:dyDescent="0.35">
      <c r="A161" s="14">
        <v>45833</v>
      </c>
      <c r="B161" s="5">
        <v>5</v>
      </c>
      <c r="C161" s="2" t="s">
        <v>55</v>
      </c>
      <c r="D161" s="2" t="s">
        <v>5</v>
      </c>
      <c r="E161" s="2" t="s">
        <v>346</v>
      </c>
      <c r="F161" s="2" t="s">
        <v>15</v>
      </c>
      <c r="G161" s="2" t="s">
        <v>25</v>
      </c>
      <c r="H161" s="3" t="s">
        <v>10</v>
      </c>
      <c r="I161" s="5">
        <v>2</v>
      </c>
      <c r="J161" s="8">
        <v>10</v>
      </c>
      <c r="K161" s="8" t="s">
        <v>6</v>
      </c>
      <c r="L161" s="8" t="s">
        <v>16</v>
      </c>
      <c r="M161" s="8" t="s">
        <v>14</v>
      </c>
      <c r="N161" s="8" t="s">
        <v>20</v>
      </c>
      <c r="O161" s="8" t="s">
        <v>19</v>
      </c>
      <c r="P161" s="8" t="s">
        <v>4</v>
      </c>
    </row>
    <row r="162" spans="1:16" x14ac:dyDescent="0.35">
      <c r="A162" s="14">
        <v>45840</v>
      </c>
      <c r="B162" s="3">
        <v>2</v>
      </c>
      <c r="C162" s="8" t="s">
        <v>6</v>
      </c>
      <c r="D162" s="8" t="s">
        <v>10</v>
      </c>
      <c r="E162" s="8" t="s">
        <v>20</v>
      </c>
      <c r="F162" s="8" t="s">
        <v>82</v>
      </c>
      <c r="G162" s="8" t="s">
        <v>15</v>
      </c>
      <c r="H162" s="8" t="s">
        <v>14</v>
      </c>
      <c r="I162" s="9">
        <v>4</v>
      </c>
      <c r="J162" s="10">
        <v>1</v>
      </c>
      <c r="K162" s="10" t="s">
        <v>14</v>
      </c>
      <c r="L162" s="10" t="s">
        <v>5</v>
      </c>
      <c r="M162" s="10" t="s">
        <v>342</v>
      </c>
      <c r="N162" s="10" t="s">
        <v>63</v>
      </c>
      <c r="O162" s="10" t="s">
        <v>367</v>
      </c>
      <c r="P162" s="10"/>
    </row>
    <row r="163" spans="1:16" x14ac:dyDescent="0.35">
      <c r="A163" s="14">
        <v>45840</v>
      </c>
      <c r="B163" s="3">
        <v>3</v>
      </c>
      <c r="C163" s="10" t="s">
        <v>14</v>
      </c>
      <c r="D163" s="10" t="s">
        <v>5</v>
      </c>
      <c r="E163" s="10" t="s">
        <v>342</v>
      </c>
      <c r="F163" s="10" t="s">
        <v>63</v>
      </c>
      <c r="G163" s="10" t="s">
        <v>367</v>
      </c>
      <c r="H163" s="10"/>
      <c r="I163" s="11">
        <v>1</v>
      </c>
      <c r="J163" s="2">
        <v>2</v>
      </c>
      <c r="K163" s="2" t="s">
        <v>1</v>
      </c>
      <c r="L163" s="2" t="s">
        <v>9</v>
      </c>
      <c r="M163" s="2" t="s">
        <v>16</v>
      </c>
      <c r="N163" s="2" t="s">
        <v>15</v>
      </c>
      <c r="O163" s="2" t="s">
        <v>84</v>
      </c>
      <c r="P163" s="3"/>
    </row>
    <row r="164" spans="1:16" x14ac:dyDescent="0.35">
      <c r="A164" s="14">
        <v>45840</v>
      </c>
      <c r="B164" s="5">
        <v>5</v>
      </c>
      <c r="C164" s="2" t="s">
        <v>1</v>
      </c>
      <c r="D164" s="2" t="s">
        <v>9</v>
      </c>
      <c r="E164" s="2" t="s">
        <v>16</v>
      </c>
      <c r="F164" s="2" t="s">
        <v>15</v>
      </c>
      <c r="G164" s="2" t="s">
        <v>84</v>
      </c>
      <c r="H164" s="3"/>
      <c r="I164" s="5">
        <v>3</v>
      </c>
      <c r="J164" s="8">
        <v>6</v>
      </c>
      <c r="K164" s="8" t="s">
        <v>6</v>
      </c>
      <c r="L164" s="8" t="s">
        <v>10</v>
      </c>
      <c r="M164" s="8" t="s">
        <v>20</v>
      </c>
      <c r="N164" s="8" t="s">
        <v>82</v>
      </c>
      <c r="O164" s="8" t="s">
        <v>15</v>
      </c>
      <c r="P164" s="8" t="s">
        <v>14</v>
      </c>
    </row>
    <row r="165" spans="1:16" x14ac:dyDescent="0.35">
      <c r="A165" s="14">
        <v>45847</v>
      </c>
      <c r="B165" s="3">
        <v>3</v>
      </c>
      <c r="C165" s="8" t="s">
        <v>25</v>
      </c>
      <c r="D165" s="8" t="s">
        <v>55</v>
      </c>
      <c r="E165" s="8" t="s">
        <v>19</v>
      </c>
      <c r="F165" s="8" t="s">
        <v>84</v>
      </c>
      <c r="G165" s="8" t="s">
        <v>20</v>
      </c>
      <c r="H165" s="8" t="s">
        <v>346</v>
      </c>
      <c r="I165" s="9">
        <v>0</v>
      </c>
      <c r="J165" s="10">
        <v>4</v>
      </c>
      <c r="K165" s="10" t="s">
        <v>9</v>
      </c>
      <c r="L165" s="10" t="s">
        <v>44</v>
      </c>
      <c r="M165" s="10" t="s">
        <v>367</v>
      </c>
      <c r="N165" s="10" t="s">
        <v>17</v>
      </c>
      <c r="O165" s="10" t="s">
        <v>16</v>
      </c>
      <c r="P165" s="10" t="s">
        <v>6</v>
      </c>
    </row>
    <row r="166" spans="1:16" x14ac:dyDescent="0.35">
      <c r="A166" s="14">
        <v>45847</v>
      </c>
      <c r="B166" s="3">
        <v>7</v>
      </c>
      <c r="C166" s="10" t="s">
        <v>9</v>
      </c>
      <c r="D166" s="10" t="s">
        <v>44</v>
      </c>
      <c r="E166" s="10" t="s">
        <v>367</v>
      </c>
      <c r="F166" s="10" t="s">
        <v>17</v>
      </c>
      <c r="G166" s="10" t="s">
        <v>16</v>
      </c>
      <c r="H166" s="10" t="s">
        <v>6</v>
      </c>
      <c r="I166" s="11">
        <v>8</v>
      </c>
      <c r="J166" s="2">
        <v>8</v>
      </c>
      <c r="K166" s="2" t="s">
        <v>5</v>
      </c>
      <c r="L166" s="2" t="s">
        <v>10</v>
      </c>
      <c r="M166" s="2" t="s">
        <v>14</v>
      </c>
      <c r="N166" s="2" t="s">
        <v>82</v>
      </c>
      <c r="O166" s="2" t="s">
        <v>15</v>
      </c>
      <c r="P166" s="3" t="s">
        <v>11</v>
      </c>
    </row>
    <row r="167" spans="1:16" x14ac:dyDescent="0.35">
      <c r="A167" s="14">
        <v>45847</v>
      </c>
      <c r="B167" s="5">
        <v>4</v>
      </c>
      <c r="C167" s="2" t="s">
        <v>5</v>
      </c>
      <c r="D167" s="2" t="s">
        <v>10</v>
      </c>
      <c r="E167" s="2" t="s">
        <v>14</v>
      </c>
      <c r="F167" s="2" t="s">
        <v>82</v>
      </c>
      <c r="G167" s="2" t="s">
        <v>15</v>
      </c>
      <c r="H167" s="3" t="s">
        <v>11</v>
      </c>
      <c r="I167" s="5">
        <v>7</v>
      </c>
      <c r="J167" s="8">
        <v>1</v>
      </c>
      <c r="K167" s="8" t="s">
        <v>25</v>
      </c>
      <c r="L167" s="8" t="s">
        <v>55</v>
      </c>
      <c r="M167" s="8" t="s">
        <v>19</v>
      </c>
      <c r="N167" s="8" t="s">
        <v>84</v>
      </c>
      <c r="O167" s="8" t="s">
        <v>20</v>
      </c>
      <c r="P167" s="8" t="s">
        <v>346</v>
      </c>
    </row>
    <row r="168" spans="1:16" x14ac:dyDescent="0.35">
      <c r="A168" s="14">
        <v>45854</v>
      </c>
      <c r="B168" s="3">
        <v>5</v>
      </c>
      <c r="C168" s="8" t="s">
        <v>9</v>
      </c>
      <c r="D168" s="8" t="s">
        <v>368</v>
      </c>
      <c r="E168" s="8" t="s">
        <v>19</v>
      </c>
      <c r="F168" s="8" t="s">
        <v>84</v>
      </c>
      <c r="G168" s="8" t="s">
        <v>17</v>
      </c>
      <c r="H168" s="8" t="s">
        <v>55</v>
      </c>
      <c r="I168" s="9">
        <v>5</v>
      </c>
      <c r="J168" s="10">
        <v>4</v>
      </c>
      <c r="K168" s="10" t="s">
        <v>14</v>
      </c>
      <c r="L168" s="10" t="s">
        <v>5</v>
      </c>
      <c r="M168" s="10" t="s">
        <v>367</v>
      </c>
      <c r="N168" s="10" t="s">
        <v>44</v>
      </c>
      <c r="O168" s="10" t="s">
        <v>361</v>
      </c>
      <c r="P168" s="10" t="s">
        <v>16</v>
      </c>
    </row>
    <row r="169" spans="1:16" x14ac:dyDescent="0.35">
      <c r="A169" s="14">
        <v>45854</v>
      </c>
      <c r="B169" s="3">
        <v>4</v>
      </c>
      <c r="C169" s="10" t="s">
        <v>14</v>
      </c>
      <c r="D169" s="10" t="s">
        <v>5</v>
      </c>
      <c r="E169" s="10" t="s">
        <v>367</v>
      </c>
      <c r="F169" s="10" t="s">
        <v>44</v>
      </c>
      <c r="G169" s="10" t="s">
        <v>361</v>
      </c>
      <c r="H169" s="10" t="s">
        <v>16</v>
      </c>
      <c r="I169" s="11">
        <v>3</v>
      </c>
      <c r="J169" s="2">
        <v>2</v>
      </c>
      <c r="K169" s="2" t="s">
        <v>1</v>
      </c>
      <c r="L169" s="2" t="s">
        <v>346</v>
      </c>
      <c r="M169" s="2" t="s">
        <v>20</v>
      </c>
      <c r="N169" s="2" t="s">
        <v>6</v>
      </c>
      <c r="O169" s="2" t="s">
        <v>46</v>
      </c>
      <c r="P169" s="3" t="s">
        <v>82</v>
      </c>
    </row>
    <row r="170" spans="1:16" x14ac:dyDescent="0.35">
      <c r="A170" s="14">
        <v>45854</v>
      </c>
      <c r="B170" s="5">
        <v>5</v>
      </c>
      <c r="C170" s="2" t="s">
        <v>1</v>
      </c>
      <c r="D170" s="2" t="s">
        <v>346</v>
      </c>
      <c r="E170" s="2" t="s">
        <v>20</v>
      </c>
      <c r="F170" s="2" t="s">
        <v>6</v>
      </c>
      <c r="G170" s="2" t="s">
        <v>46</v>
      </c>
      <c r="H170" s="3" t="s">
        <v>82</v>
      </c>
      <c r="I170" s="5">
        <v>0</v>
      </c>
      <c r="J170" s="8">
        <v>6</v>
      </c>
      <c r="K170" s="8" t="s">
        <v>9</v>
      </c>
      <c r="L170" s="8" t="s">
        <v>368</v>
      </c>
      <c r="M170" s="8" t="s">
        <v>19</v>
      </c>
      <c r="N170" s="8" t="s">
        <v>84</v>
      </c>
      <c r="O170" s="8" t="s">
        <v>17</v>
      </c>
      <c r="P170" s="8" t="s">
        <v>55</v>
      </c>
    </row>
    <row r="171" spans="1:16" x14ac:dyDescent="0.35">
      <c r="A171" s="14">
        <v>45861</v>
      </c>
      <c r="B171" s="3">
        <v>5</v>
      </c>
      <c r="C171" s="8" t="s">
        <v>20</v>
      </c>
      <c r="D171" s="8" t="s">
        <v>14</v>
      </c>
      <c r="E171" s="8" t="s">
        <v>82</v>
      </c>
      <c r="F171" s="8" t="s">
        <v>16</v>
      </c>
      <c r="G171" s="8" t="s">
        <v>346</v>
      </c>
      <c r="H171" s="8" t="s">
        <v>343</v>
      </c>
      <c r="I171" s="9">
        <v>4</v>
      </c>
      <c r="J171" s="10">
        <v>4</v>
      </c>
      <c r="K171" s="10" t="s">
        <v>1</v>
      </c>
      <c r="L171" s="10" t="s">
        <v>84</v>
      </c>
      <c r="M171" s="10" t="s">
        <v>19</v>
      </c>
      <c r="N171" s="10" t="s">
        <v>367</v>
      </c>
      <c r="O171" s="10" t="s">
        <v>46</v>
      </c>
      <c r="P171" s="10" t="s">
        <v>6</v>
      </c>
    </row>
    <row r="172" spans="1:16" x14ac:dyDescent="0.35">
      <c r="A172" s="14">
        <v>45861</v>
      </c>
      <c r="B172" s="3">
        <v>3</v>
      </c>
      <c r="C172" s="10" t="s">
        <v>1</v>
      </c>
      <c r="D172" s="10" t="s">
        <v>84</v>
      </c>
      <c r="E172" s="10" t="s">
        <v>19</v>
      </c>
      <c r="F172" s="10" t="s">
        <v>367</v>
      </c>
      <c r="G172" s="10" t="s">
        <v>46</v>
      </c>
      <c r="H172" s="10" t="s">
        <v>6</v>
      </c>
      <c r="I172" s="11">
        <v>4</v>
      </c>
      <c r="J172" s="2">
        <v>2</v>
      </c>
      <c r="K172" s="2" t="s">
        <v>9</v>
      </c>
      <c r="L172" s="2" t="s">
        <v>5</v>
      </c>
      <c r="M172" s="2" t="s">
        <v>11</v>
      </c>
      <c r="N172" s="2" t="s">
        <v>369</v>
      </c>
      <c r="O172" s="2" t="s">
        <v>44</v>
      </c>
      <c r="P172" s="3" t="s">
        <v>2</v>
      </c>
    </row>
    <row r="173" spans="1:16" x14ac:dyDescent="0.35">
      <c r="A173" s="14">
        <v>45861</v>
      </c>
      <c r="B173" s="5">
        <v>4</v>
      </c>
      <c r="C173" s="2" t="s">
        <v>9</v>
      </c>
      <c r="D173" s="2" t="s">
        <v>5</v>
      </c>
      <c r="E173" s="2" t="s">
        <v>11</v>
      </c>
      <c r="F173" s="2" t="s">
        <v>369</v>
      </c>
      <c r="G173" s="2" t="s">
        <v>44</v>
      </c>
      <c r="H173" s="3" t="s">
        <v>2</v>
      </c>
      <c r="I173" s="5">
        <v>2</v>
      </c>
      <c r="J173" s="8">
        <v>5</v>
      </c>
      <c r="K173" s="8" t="s">
        <v>20</v>
      </c>
      <c r="L173" s="8" t="s">
        <v>14</v>
      </c>
      <c r="M173" s="8" t="s">
        <v>82</v>
      </c>
      <c r="N173" s="8" t="s">
        <v>16</v>
      </c>
      <c r="O173" s="8" t="s">
        <v>346</v>
      </c>
      <c r="P173" s="8" t="s">
        <v>343</v>
      </c>
    </row>
    <row r="174" spans="1:16" x14ac:dyDescent="0.35">
      <c r="A174" s="14">
        <v>45868</v>
      </c>
      <c r="B174" s="3">
        <v>4</v>
      </c>
      <c r="C174" s="8" t="s">
        <v>9</v>
      </c>
      <c r="D174" s="8" t="s">
        <v>14</v>
      </c>
      <c r="E174" s="8" t="s">
        <v>46</v>
      </c>
      <c r="F174" s="8" t="s">
        <v>343</v>
      </c>
      <c r="G174" s="8" t="s">
        <v>55</v>
      </c>
      <c r="H174" s="8" t="s">
        <v>367</v>
      </c>
      <c r="I174" s="9">
        <v>2</v>
      </c>
      <c r="J174" s="10">
        <v>3</v>
      </c>
      <c r="K174" s="10" t="s">
        <v>82</v>
      </c>
      <c r="L174" s="10" t="s">
        <v>44</v>
      </c>
      <c r="M174" s="10" t="s">
        <v>15</v>
      </c>
      <c r="N174" s="10" t="s">
        <v>6</v>
      </c>
      <c r="O174" s="10" t="s">
        <v>369</v>
      </c>
      <c r="P174" s="10" t="s">
        <v>20</v>
      </c>
    </row>
    <row r="175" spans="1:16" x14ac:dyDescent="0.35">
      <c r="A175" s="14">
        <v>45868</v>
      </c>
      <c r="B175" s="3">
        <v>5</v>
      </c>
      <c r="C175" s="10" t="s">
        <v>82</v>
      </c>
      <c r="D175" s="10" t="s">
        <v>44</v>
      </c>
      <c r="E175" s="10" t="s">
        <v>15</v>
      </c>
      <c r="F175" s="10" t="s">
        <v>6</v>
      </c>
      <c r="G175" s="10" t="s">
        <v>369</v>
      </c>
      <c r="H175" s="10" t="s">
        <v>20</v>
      </c>
      <c r="I175" s="11">
        <v>6</v>
      </c>
      <c r="J175" s="2">
        <v>2</v>
      </c>
      <c r="K175" s="2" t="s">
        <v>1</v>
      </c>
      <c r="L175" s="2" t="s">
        <v>19</v>
      </c>
      <c r="M175" s="2" t="s">
        <v>16</v>
      </c>
      <c r="N175" s="2" t="s">
        <v>4</v>
      </c>
      <c r="O175" s="2" t="s">
        <v>11</v>
      </c>
      <c r="P175" s="3" t="s">
        <v>2</v>
      </c>
    </row>
    <row r="176" spans="1:16" x14ac:dyDescent="0.35">
      <c r="A176" s="14">
        <v>45868</v>
      </c>
      <c r="B176" s="5">
        <v>3</v>
      </c>
      <c r="C176" s="2" t="s">
        <v>1</v>
      </c>
      <c r="D176" s="2" t="s">
        <v>19</v>
      </c>
      <c r="E176" s="2" t="s">
        <v>16</v>
      </c>
      <c r="F176" s="2" t="s">
        <v>4</v>
      </c>
      <c r="G176" s="2" t="s">
        <v>11</v>
      </c>
      <c r="H176" s="3" t="s">
        <v>2</v>
      </c>
      <c r="I176" s="5">
        <v>5</v>
      </c>
      <c r="J176" s="8">
        <v>2</v>
      </c>
      <c r="K176" s="8" t="s">
        <v>9</v>
      </c>
      <c r="L176" s="8" t="s">
        <v>14</v>
      </c>
      <c r="M176" s="8" t="s">
        <v>46</v>
      </c>
      <c r="N176" s="8" t="s">
        <v>343</v>
      </c>
      <c r="O176" s="8" t="s">
        <v>55</v>
      </c>
      <c r="P176" s="8" t="s">
        <v>367</v>
      </c>
    </row>
    <row r="177" spans="1:16" x14ac:dyDescent="0.35">
      <c r="A177" s="14">
        <v>45875</v>
      </c>
      <c r="B177" s="3">
        <v>6</v>
      </c>
      <c r="C177" s="8" t="s">
        <v>14</v>
      </c>
      <c r="D177" s="8" t="s">
        <v>16</v>
      </c>
      <c r="E177" s="8" t="s">
        <v>2</v>
      </c>
      <c r="F177" s="8" t="s">
        <v>20</v>
      </c>
      <c r="G177" s="8" t="s">
        <v>63</v>
      </c>
      <c r="H177" s="8"/>
      <c r="I177" s="9">
        <v>6</v>
      </c>
      <c r="J177" s="10">
        <v>9</v>
      </c>
      <c r="K177" s="10" t="s">
        <v>1</v>
      </c>
      <c r="L177" s="10" t="s">
        <v>44</v>
      </c>
      <c r="M177" s="10" t="s">
        <v>4</v>
      </c>
      <c r="N177" s="10" t="s">
        <v>6</v>
      </c>
      <c r="O177" s="10" t="s">
        <v>10</v>
      </c>
      <c r="P177" s="10"/>
    </row>
    <row r="178" spans="1:16" x14ac:dyDescent="0.35">
      <c r="A178" s="14">
        <v>45875</v>
      </c>
      <c r="B178" s="3">
        <v>5</v>
      </c>
      <c r="C178" s="10" t="s">
        <v>1</v>
      </c>
      <c r="D178" s="10" t="s">
        <v>44</v>
      </c>
      <c r="E178" s="10" t="s">
        <v>4</v>
      </c>
      <c r="F178" s="10" t="s">
        <v>6</v>
      </c>
      <c r="G178" s="10" t="s">
        <v>10</v>
      </c>
      <c r="H178" s="10"/>
      <c r="I178" s="11">
        <v>4</v>
      </c>
      <c r="J178" s="2">
        <v>3</v>
      </c>
      <c r="K178" s="2" t="s">
        <v>19</v>
      </c>
      <c r="L178" s="2" t="s">
        <v>46</v>
      </c>
      <c r="M178" s="2" t="s">
        <v>82</v>
      </c>
      <c r="N178" s="2" t="s">
        <v>343</v>
      </c>
      <c r="O178" s="2" t="s">
        <v>84</v>
      </c>
      <c r="P178" s="3"/>
    </row>
    <row r="179" spans="1:16" x14ac:dyDescent="0.35">
      <c r="A179" s="14">
        <v>45875</v>
      </c>
      <c r="B179" s="5">
        <v>3</v>
      </c>
      <c r="C179" s="2" t="s">
        <v>19</v>
      </c>
      <c r="D179" s="2" t="s">
        <v>46</v>
      </c>
      <c r="E179" s="2" t="s">
        <v>82</v>
      </c>
      <c r="F179" s="2" t="s">
        <v>343</v>
      </c>
      <c r="G179" s="2" t="s">
        <v>84</v>
      </c>
      <c r="H179" s="3"/>
      <c r="I179" s="5">
        <v>1</v>
      </c>
      <c r="J179" s="8">
        <v>2</v>
      </c>
      <c r="K179" s="8" t="s">
        <v>14</v>
      </c>
      <c r="L179" s="8" t="s">
        <v>16</v>
      </c>
      <c r="M179" s="8" t="s">
        <v>2</v>
      </c>
      <c r="N179" s="8" t="s">
        <v>20</v>
      </c>
      <c r="O179" s="8" t="s">
        <v>63</v>
      </c>
      <c r="P179" s="8"/>
    </row>
    <row r="180" spans="1:16" x14ac:dyDescent="0.35">
      <c r="A180" s="14">
        <v>45882</v>
      </c>
      <c r="B180" s="3">
        <v>6</v>
      </c>
      <c r="C180" s="57" t="s">
        <v>6</v>
      </c>
      <c r="D180" s="57" t="s">
        <v>43</v>
      </c>
      <c r="E180" s="57" t="s">
        <v>15</v>
      </c>
      <c r="F180" s="57" t="s">
        <v>364</v>
      </c>
      <c r="G180" s="57" t="s">
        <v>10</v>
      </c>
      <c r="H180" s="57"/>
      <c r="I180" s="58">
        <v>6</v>
      </c>
      <c r="J180" s="10">
        <v>6</v>
      </c>
      <c r="K180" s="10" t="s">
        <v>68</v>
      </c>
      <c r="L180" s="10" t="s">
        <v>16</v>
      </c>
      <c r="M180" s="10" t="s">
        <v>2</v>
      </c>
      <c r="N180" s="10" t="s">
        <v>63</v>
      </c>
      <c r="O180" s="10" t="s">
        <v>55</v>
      </c>
      <c r="P180" s="10"/>
    </row>
    <row r="181" spans="1:16" x14ac:dyDescent="0.35">
      <c r="A181" s="14">
        <v>45882</v>
      </c>
      <c r="B181" s="3">
        <v>3</v>
      </c>
      <c r="C181" s="10" t="s">
        <v>68</v>
      </c>
      <c r="D181" s="10" t="s">
        <v>16</v>
      </c>
      <c r="E181" s="10" t="s">
        <v>2</v>
      </c>
      <c r="F181" s="10" t="s">
        <v>63</v>
      </c>
      <c r="G181" s="10" t="s">
        <v>55</v>
      </c>
      <c r="H181" s="10"/>
      <c r="I181" s="11">
        <v>4</v>
      </c>
      <c r="J181" s="2">
        <v>4</v>
      </c>
      <c r="K181" s="2" t="s">
        <v>1</v>
      </c>
      <c r="L181" s="2" t="s">
        <v>4</v>
      </c>
      <c r="M181" s="2" t="s">
        <v>20</v>
      </c>
      <c r="N181" s="2" t="s">
        <v>44</v>
      </c>
      <c r="O181" s="2" t="s">
        <v>46</v>
      </c>
      <c r="P181" s="3"/>
    </row>
    <row r="182" spans="1:16" x14ac:dyDescent="0.35">
      <c r="A182" s="14">
        <v>45882</v>
      </c>
      <c r="B182" s="5">
        <v>4</v>
      </c>
      <c r="C182" s="2" t="s">
        <v>1</v>
      </c>
      <c r="D182" s="2" t="s">
        <v>4</v>
      </c>
      <c r="E182" s="2" t="s">
        <v>20</v>
      </c>
      <c r="F182" s="2" t="s">
        <v>44</v>
      </c>
      <c r="G182" s="2" t="s">
        <v>46</v>
      </c>
      <c r="H182" s="3"/>
      <c r="I182" s="5">
        <v>2</v>
      </c>
      <c r="J182" s="57">
        <v>6</v>
      </c>
      <c r="K182" s="57" t="s">
        <v>6</v>
      </c>
      <c r="L182" s="57" t="s">
        <v>43</v>
      </c>
      <c r="M182" s="57" t="s">
        <v>15</v>
      </c>
      <c r="N182" s="57" t="s">
        <v>364</v>
      </c>
      <c r="O182" s="57" t="s">
        <v>10</v>
      </c>
      <c r="P182" s="58"/>
    </row>
    <row r="183" spans="1:16" x14ac:dyDescent="0.35">
      <c r="A183" s="14">
        <v>45889</v>
      </c>
      <c r="B183" s="3">
        <v>6</v>
      </c>
      <c r="C183" s="8" t="s">
        <v>1</v>
      </c>
      <c r="D183" s="8" t="s">
        <v>16</v>
      </c>
      <c r="E183" s="8" t="s">
        <v>22</v>
      </c>
      <c r="F183" s="8" t="s">
        <v>10</v>
      </c>
      <c r="G183" s="8" t="s">
        <v>25</v>
      </c>
      <c r="H183" s="8" t="s">
        <v>44</v>
      </c>
      <c r="I183" s="9">
        <v>7</v>
      </c>
      <c r="J183" s="10">
        <v>6</v>
      </c>
      <c r="K183" s="10" t="s">
        <v>15</v>
      </c>
      <c r="L183" s="10" t="s">
        <v>6</v>
      </c>
      <c r="M183" s="10" t="s">
        <v>68</v>
      </c>
      <c r="N183" s="10" t="s">
        <v>11</v>
      </c>
      <c r="O183" s="10" t="s">
        <v>9</v>
      </c>
      <c r="P183" s="10" t="s">
        <v>19</v>
      </c>
    </row>
    <row r="184" spans="1:16" x14ac:dyDescent="0.35">
      <c r="A184" s="14">
        <v>45889</v>
      </c>
      <c r="B184" s="3">
        <v>4</v>
      </c>
      <c r="C184" s="10" t="s">
        <v>15</v>
      </c>
      <c r="D184" s="10" t="s">
        <v>6</v>
      </c>
      <c r="E184" s="10" t="s">
        <v>68</v>
      </c>
      <c r="F184" s="10" t="s">
        <v>11</v>
      </c>
      <c r="G184" s="10" t="s">
        <v>9</v>
      </c>
      <c r="H184" s="10" t="s">
        <v>19</v>
      </c>
      <c r="I184" s="11">
        <v>4</v>
      </c>
      <c r="J184" s="2">
        <v>5</v>
      </c>
      <c r="K184" s="2" t="s">
        <v>4</v>
      </c>
      <c r="L184" s="2" t="s">
        <v>46</v>
      </c>
      <c r="M184" s="2" t="s">
        <v>2</v>
      </c>
      <c r="N184" s="2" t="s">
        <v>14</v>
      </c>
      <c r="O184" s="2" t="s">
        <v>367</v>
      </c>
      <c r="P184" s="3" t="s">
        <v>5</v>
      </c>
    </row>
    <row r="185" spans="1:16" x14ac:dyDescent="0.35">
      <c r="A185" s="14">
        <v>45889</v>
      </c>
      <c r="B185" s="5">
        <v>6</v>
      </c>
      <c r="C185" s="2" t="s">
        <v>4</v>
      </c>
      <c r="D185" s="2" t="s">
        <v>46</v>
      </c>
      <c r="E185" s="2" t="s">
        <v>2</v>
      </c>
      <c r="F185" s="2" t="s">
        <v>14</v>
      </c>
      <c r="G185" s="2" t="s">
        <v>367</v>
      </c>
      <c r="H185" s="3" t="s">
        <v>5</v>
      </c>
      <c r="I185" s="5">
        <v>5</v>
      </c>
      <c r="J185" s="8">
        <v>8</v>
      </c>
      <c r="K185" s="8" t="s">
        <v>1</v>
      </c>
      <c r="L185" s="8" t="s">
        <v>16</v>
      </c>
      <c r="M185" s="8" t="s">
        <v>22</v>
      </c>
      <c r="N185" s="8" t="s">
        <v>10</v>
      </c>
      <c r="O185" s="8" t="s">
        <v>25</v>
      </c>
      <c r="P185" s="8" t="s">
        <v>44</v>
      </c>
    </row>
    <row r="186" spans="1:16" x14ac:dyDescent="0.35">
      <c r="A186" s="14">
        <v>45896</v>
      </c>
      <c r="B186" s="3">
        <v>5</v>
      </c>
      <c r="C186" s="8" t="s">
        <v>1</v>
      </c>
      <c r="D186" s="8" t="s">
        <v>16</v>
      </c>
      <c r="E186" s="8" t="s">
        <v>14</v>
      </c>
      <c r="F186" s="8" t="s">
        <v>367</v>
      </c>
      <c r="G186" s="8" t="s">
        <v>63</v>
      </c>
      <c r="H186" s="8" t="s">
        <v>84</v>
      </c>
      <c r="I186" s="9">
        <v>2</v>
      </c>
      <c r="J186" s="10">
        <v>3</v>
      </c>
      <c r="K186" s="10" t="s">
        <v>19</v>
      </c>
      <c r="L186" s="10" t="s">
        <v>15</v>
      </c>
      <c r="M186" s="10" t="s">
        <v>6</v>
      </c>
      <c r="N186" s="10" t="s">
        <v>5</v>
      </c>
      <c r="O186" s="10" t="s">
        <v>46</v>
      </c>
      <c r="P186" s="10" t="s">
        <v>44</v>
      </c>
    </row>
    <row r="187" spans="1:16" x14ac:dyDescent="0.35">
      <c r="A187" s="14">
        <v>45896</v>
      </c>
      <c r="B187" s="3">
        <v>4</v>
      </c>
      <c r="C187" s="10" t="s">
        <v>19</v>
      </c>
      <c r="D187" s="10" t="s">
        <v>15</v>
      </c>
      <c r="E187" s="10" t="s">
        <v>6</v>
      </c>
      <c r="F187" s="10" t="s">
        <v>5</v>
      </c>
      <c r="G187" s="10" t="s">
        <v>46</v>
      </c>
      <c r="H187" s="10" t="s">
        <v>44</v>
      </c>
      <c r="I187" s="11">
        <v>6</v>
      </c>
      <c r="J187" s="2">
        <v>3</v>
      </c>
      <c r="K187" s="2" t="s">
        <v>10</v>
      </c>
      <c r="L187" s="2" t="s">
        <v>9</v>
      </c>
      <c r="M187" s="2" t="s">
        <v>25</v>
      </c>
      <c r="N187" s="2" t="s">
        <v>82</v>
      </c>
      <c r="O187" s="2" t="s">
        <v>4</v>
      </c>
      <c r="P187" s="3" t="s">
        <v>2</v>
      </c>
    </row>
    <row r="188" spans="1:16" x14ac:dyDescent="0.35">
      <c r="A188" s="14">
        <v>45896</v>
      </c>
      <c r="B188" s="5">
        <v>3</v>
      </c>
      <c r="C188" s="2" t="s">
        <v>10</v>
      </c>
      <c r="D188" s="2" t="s">
        <v>9</v>
      </c>
      <c r="E188" s="2" t="s">
        <v>25</v>
      </c>
      <c r="F188" s="2" t="s">
        <v>82</v>
      </c>
      <c r="G188" s="2" t="s">
        <v>4</v>
      </c>
      <c r="H188" s="3" t="s">
        <v>2</v>
      </c>
      <c r="I188" s="5">
        <v>2</v>
      </c>
      <c r="J188" s="8">
        <v>4</v>
      </c>
      <c r="K188" s="8" t="s">
        <v>1</v>
      </c>
      <c r="L188" s="8" t="s">
        <v>16</v>
      </c>
      <c r="M188" s="8" t="s">
        <v>14</v>
      </c>
      <c r="N188" s="8" t="s">
        <v>367</v>
      </c>
      <c r="O188" s="8" t="s">
        <v>63</v>
      </c>
      <c r="P188" s="8" t="s">
        <v>84</v>
      </c>
    </row>
    <row r="189" spans="1:16" x14ac:dyDescent="0.35">
      <c r="A189" s="14">
        <v>45903</v>
      </c>
      <c r="B189" s="3">
        <v>4</v>
      </c>
      <c r="C189" s="8" t="s">
        <v>19</v>
      </c>
      <c r="D189" s="8" t="s">
        <v>10</v>
      </c>
      <c r="E189" s="8" t="s">
        <v>15</v>
      </c>
      <c r="F189" s="8" t="s">
        <v>2</v>
      </c>
      <c r="G189" s="8" t="s">
        <v>16</v>
      </c>
      <c r="H189" s="8" t="s">
        <v>4</v>
      </c>
      <c r="I189" s="9">
        <v>3</v>
      </c>
      <c r="J189" s="10">
        <v>3</v>
      </c>
      <c r="K189" s="10" t="s">
        <v>1</v>
      </c>
      <c r="L189" s="10" t="s">
        <v>14</v>
      </c>
      <c r="M189" s="10" t="s">
        <v>343</v>
      </c>
      <c r="N189" s="10" t="s">
        <v>367</v>
      </c>
      <c r="O189" s="10" t="s">
        <v>55</v>
      </c>
      <c r="P189" s="10" t="s">
        <v>6</v>
      </c>
    </row>
    <row r="190" spans="1:16" x14ac:dyDescent="0.35">
      <c r="A190" s="14">
        <v>45903</v>
      </c>
      <c r="B190" s="3">
        <v>3</v>
      </c>
      <c r="C190" s="10" t="s">
        <v>1</v>
      </c>
      <c r="D190" s="10" t="s">
        <v>14</v>
      </c>
      <c r="E190" s="10" t="s">
        <v>343</v>
      </c>
      <c r="F190" s="10" t="s">
        <v>367</v>
      </c>
      <c r="G190" s="10" t="s">
        <v>55</v>
      </c>
      <c r="H190" s="10" t="s">
        <v>6</v>
      </c>
      <c r="I190" s="11">
        <v>3</v>
      </c>
      <c r="J190" s="2">
        <v>0</v>
      </c>
      <c r="K190" s="2" t="s">
        <v>20</v>
      </c>
      <c r="L190" s="2" t="s">
        <v>9</v>
      </c>
      <c r="M190" s="2" t="s">
        <v>11</v>
      </c>
      <c r="N190" s="2" t="s">
        <v>82</v>
      </c>
      <c r="O190" s="2" t="s">
        <v>25</v>
      </c>
      <c r="P190" s="3" t="s">
        <v>84</v>
      </c>
    </row>
    <row r="191" spans="1:16" x14ac:dyDescent="0.35">
      <c r="A191" s="14">
        <v>45903</v>
      </c>
      <c r="B191" s="5">
        <v>3</v>
      </c>
      <c r="C191" s="2" t="s">
        <v>20</v>
      </c>
      <c r="D191" s="2" t="s">
        <v>9</v>
      </c>
      <c r="E191" s="2" t="s">
        <v>11</v>
      </c>
      <c r="F191" s="2" t="s">
        <v>82</v>
      </c>
      <c r="G191" s="2" t="s">
        <v>25</v>
      </c>
      <c r="H191" s="3" t="s">
        <v>84</v>
      </c>
      <c r="I191" s="5">
        <v>4</v>
      </c>
      <c r="J191" s="8">
        <v>2</v>
      </c>
      <c r="K191" s="8" t="s">
        <v>19</v>
      </c>
      <c r="L191" s="8" t="s">
        <v>10</v>
      </c>
      <c r="M191" s="8" t="s">
        <v>15</v>
      </c>
      <c r="N191" s="8" t="s">
        <v>2</v>
      </c>
      <c r="O191" s="8" t="s">
        <v>16</v>
      </c>
      <c r="P191" s="8" t="s">
        <v>4</v>
      </c>
    </row>
    <row r="192" spans="1:16" x14ac:dyDescent="0.35">
      <c r="A192" s="14">
        <v>45910</v>
      </c>
      <c r="B192" s="3">
        <v>5</v>
      </c>
      <c r="C192" s="8" t="s">
        <v>10</v>
      </c>
      <c r="D192" s="8" t="s">
        <v>374</v>
      </c>
      <c r="E192" s="8" t="s">
        <v>367</v>
      </c>
      <c r="F192" s="8" t="s">
        <v>63</v>
      </c>
      <c r="G192" s="8" t="s">
        <v>20</v>
      </c>
      <c r="H192" s="8" t="s">
        <v>16</v>
      </c>
      <c r="I192" s="9">
        <v>4</v>
      </c>
      <c r="J192" s="10">
        <v>5</v>
      </c>
      <c r="K192" s="10" t="s">
        <v>14</v>
      </c>
      <c r="L192" s="10" t="s">
        <v>11</v>
      </c>
      <c r="M192" s="10" t="s">
        <v>82</v>
      </c>
      <c r="N192" s="10" t="s">
        <v>4</v>
      </c>
      <c r="O192" s="10" t="s">
        <v>6</v>
      </c>
      <c r="P192" s="10" t="s">
        <v>2</v>
      </c>
    </row>
    <row r="193" spans="1:16" x14ac:dyDescent="0.35">
      <c r="A193" s="14">
        <v>45910</v>
      </c>
      <c r="B193" s="3">
        <v>4</v>
      </c>
      <c r="C193" s="10" t="s">
        <v>14</v>
      </c>
      <c r="D193" s="10" t="s">
        <v>11</v>
      </c>
      <c r="E193" s="10" t="s">
        <v>82</v>
      </c>
      <c r="F193" s="10" t="s">
        <v>4</v>
      </c>
      <c r="G193" s="10" t="s">
        <v>6</v>
      </c>
      <c r="H193" s="10" t="s">
        <v>2</v>
      </c>
      <c r="I193" s="11">
        <v>4</v>
      </c>
      <c r="J193" s="2">
        <v>3</v>
      </c>
      <c r="K193" s="2" t="s">
        <v>15</v>
      </c>
      <c r="L193" s="2" t="s">
        <v>48</v>
      </c>
      <c r="M193" s="2" t="s">
        <v>361</v>
      </c>
      <c r="N193" s="2" t="s">
        <v>84</v>
      </c>
      <c r="O193" s="2" t="s">
        <v>55</v>
      </c>
      <c r="P193" s="3" t="s">
        <v>343</v>
      </c>
    </row>
    <row r="194" spans="1:16" x14ac:dyDescent="0.35">
      <c r="A194" s="14">
        <v>45910</v>
      </c>
      <c r="B194" s="5">
        <v>4</v>
      </c>
      <c r="C194" s="2" t="s">
        <v>15</v>
      </c>
      <c r="D194" s="2" t="s">
        <v>48</v>
      </c>
      <c r="E194" s="2" t="s">
        <v>361</v>
      </c>
      <c r="F194" s="2" t="s">
        <v>84</v>
      </c>
      <c r="G194" s="2" t="s">
        <v>55</v>
      </c>
      <c r="H194" s="3" t="s">
        <v>343</v>
      </c>
      <c r="I194" s="5">
        <v>6</v>
      </c>
      <c r="J194" s="8">
        <v>2</v>
      </c>
      <c r="K194" s="8" t="s">
        <v>10</v>
      </c>
      <c r="L194" s="8" t="s">
        <v>374</v>
      </c>
      <c r="M194" s="8" t="s">
        <v>367</v>
      </c>
      <c r="N194" s="8" t="s">
        <v>63</v>
      </c>
      <c r="O194" s="8" t="s">
        <v>20</v>
      </c>
      <c r="P194" s="8" t="s">
        <v>16</v>
      </c>
    </row>
    <row r="195" spans="1:16" x14ac:dyDescent="0.35">
      <c r="A195" s="14">
        <v>45918</v>
      </c>
      <c r="B195" s="3">
        <v>4</v>
      </c>
      <c r="C195" s="8" t="s">
        <v>25</v>
      </c>
      <c r="D195" s="8" t="s">
        <v>5</v>
      </c>
      <c r="E195" s="8" t="s">
        <v>22</v>
      </c>
      <c r="F195" s="8" t="s">
        <v>44</v>
      </c>
      <c r="G195" s="8" t="s">
        <v>14</v>
      </c>
      <c r="H195" s="8" t="s">
        <v>20</v>
      </c>
      <c r="I195" s="9">
        <v>2</v>
      </c>
      <c r="J195" s="10">
        <v>5</v>
      </c>
      <c r="K195" s="10" t="s">
        <v>19</v>
      </c>
      <c r="L195" s="10" t="s">
        <v>374</v>
      </c>
      <c r="M195" s="10" t="s">
        <v>367</v>
      </c>
      <c r="N195" s="10" t="s">
        <v>84</v>
      </c>
      <c r="O195" s="10" t="s">
        <v>55</v>
      </c>
      <c r="P195" s="10" t="s">
        <v>11</v>
      </c>
    </row>
    <row r="196" spans="1:16" x14ac:dyDescent="0.35">
      <c r="A196" s="14">
        <v>45918</v>
      </c>
      <c r="B196" s="3">
        <v>5</v>
      </c>
      <c r="C196" s="10" t="s">
        <v>19</v>
      </c>
      <c r="D196" s="10" t="s">
        <v>374</v>
      </c>
      <c r="E196" s="10" t="s">
        <v>367</v>
      </c>
      <c r="F196" s="10" t="s">
        <v>84</v>
      </c>
      <c r="G196" s="10" t="s">
        <v>55</v>
      </c>
      <c r="H196" s="10" t="s">
        <v>11</v>
      </c>
      <c r="I196" s="11">
        <v>1</v>
      </c>
      <c r="J196" s="2">
        <v>6</v>
      </c>
      <c r="K196" s="2" t="s">
        <v>1</v>
      </c>
      <c r="L196" s="2" t="s">
        <v>10</v>
      </c>
      <c r="M196" s="2" t="s">
        <v>82</v>
      </c>
      <c r="N196" s="2" t="s">
        <v>6</v>
      </c>
      <c r="O196" s="2" t="s">
        <v>46</v>
      </c>
      <c r="P196" s="3" t="s">
        <v>4</v>
      </c>
    </row>
    <row r="197" spans="1:16" x14ac:dyDescent="0.35">
      <c r="A197" s="14">
        <v>45918</v>
      </c>
      <c r="B197" s="5">
        <v>3</v>
      </c>
      <c r="C197" s="2" t="s">
        <v>1</v>
      </c>
      <c r="D197" s="2" t="s">
        <v>10</v>
      </c>
      <c r="E197" s="2" t="s">
        <v>82</v>
      </c>
      <c r="F197" s="2" t="s">
        <v>6</v>
      </c>
      <c r="G197" s="2" t="s">
        <v>46</v>
      </c>
      <c r="H197" s="3" t="s">
        <v>4</v>
      </c>
      <c r="I197" s="5">
        <v>4</v>
      </c>
      <c r="J197" s="8">
        <v>4</v>
      </c>
      <c r="K197" s="8" t="s">
        <v>25</v>
      </c>
      <c r="L197" s="8" t="s">
        <v>5</v>
      </c>
      <c r="M197" s="8" t="s">
        <v>22</v>
      </c>
      <c r="N197" s="8" t="s">
        <v>44</v>
      </c>
      <c r="O197" s="8" t="s">
        <v>14</v>
      </c>
      <c r="P197" s="8" t="s">
        <v>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AV72"/>
  <sheetViews>
    <sheetView tabSelected="1" zoomScaleNormal="100" workbookViewId="0">
      <pane xSplit="1" topLeftCell="AM1" activePane="topRight" state="frozen"/>
      <selection pane="topRight" activeCell="AV2" sqref="AV2"/>
    </sheetView>
  </sheetViews>
  <sheetFormatPr defaultRowHeight="14.5" x14ac:dyDescent="0.35"/>
  <cols>
    <col min="2" max="4" width="10.54296875" bestFit="1" customWidth="1"/>
    <col min="5" max="5" width="9.54296875" bestFit="1" customWidth="1"/>
    <col min="6" max="8" width="10.54296875" bestFit="1" customWidth="1"/>
    <col min="9" max="9" width="9.54296875" bestFit="1" customWidth="1"/>
    <col min="10" max="11" width="10.54296875" bestFit="1" customWidth="1"/>
    <col min="13" max="15" width="9.54296875" bestFit="1" customWidth="1"/>
    <col min="17" max="19" width="9.54296875" bestFit="1" customWidth="1"/>
    <col min="21" max="23" width="9.54296875" bestFit="1" customWidth="1"/>
    <col min="26" max="28" width="9.54296875" bestFit="1" customWidth="1"/>
    <col min="30" max="32" width="9.54296875" bestFit="1" customWidth="1"/>
    <col min="34" max="36" width="9.54296875" bestFit="1" customWidth="1"/>
    <col min="39" max="41" width="9.54296875" bestFit="1" customWidth="1"/>
    <col min="43" max="44" width="9.54296875" bestFit="1" customWidth="1"/>
    <col min="45" max="48" width="10.453125" bestFit="1" customWidth="1"/>
  </cols>
  <sheetData>
    <row r="1" spans="1:48" x14ac:dyDescent="0.35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  <c r="N1" s="1">
        <v>45679</v>
      </c>
      <c r="O1" s="1">
        <v>45686</v>
      </c>
      <c r="P1" s="1">
        <v>45693</v>
      </c>
      <c r="Q1" s="1">
        <v>45700</v>
      </c>
      <c r="R1" s="1">
        <v>45707</v>
      </c>
      <c r="S1" s="1">
        <v>45714</v>
      </c>
      <c r="T1" s="1">
        <v>45721</v>
      </c>
      <c r="U1" s="1">
        <v>45728</v>
      </c>
      <c r="V1" s="1">
        <v>45735</v>
      </c>
      <c r="W1" s="1">
        <v>45742</v>
      </c>
      <c r="X1" s="1">
        <v>45749</v>
      </c>
      <c r="Y1" s="1">
        <v>45756</v>
      </c>
      <c r="Z1" s="1">
        <v>45763</v>
      </c>
      <c r="AA1" s="1">
        <v>45770</v>
      </c>
      <c r="AB1" s="1">
        <v>45777</v>
      </c>
      <c r="AC1" s="1">
        <v>45784</v>
      </c>
      <c r="AD1" s="1">
        <v>45791</v>
      </c>
      <c r="AE1" s="1">
        <v>45798</v>
      </c>
      <c r="AF1" s="1">
        <v>45805</v>
      </c>
      <c r="AG1" s="1">
        <v>45812</v>
      </c>
      <c r="AH1" s="1">
        <v>45819</v>
      </c>
      <c r="AI1" s="1">
        <v>45826</v>
      </c>
      <c r="AJ1" s="1">
        <v>45833</v>
      </c>
      <c r="AK1" s="1">
        <v>45840</v>
      </c>
      <c r="AL1" s="1">
        <v>45847</v>
      </c>
      <c r="AM1" s="1">
        <v>45854</v>
      </c>
      <c r="AN1" s="1">
        <v>45861</v>
      </c>
      <c r="AO1" s="1">
        <v>45868</v>
      </c>
      <c r="AP1" s="1">
        <v>45875</v>
      </c>
      <c r="AQ1" s="1">
        <v>45882</v>
      </c>
      <c r="AR1" s="1">
        <v>45889</v>
      </c>
      <c r="AS1" s="1">
        <v>45896</v>
      </c>
      <c r="AT1" s="1">
        <v>45903</v>
      </c>
      <c r="AU1" s="1">
        <v>45910</v>
      </c>
      <c r="AV1" s="1">
        <v>45917</v>
      </c>
    </row>
    <row r="2" spans="1:48" x14ac:dyDescent="0.35">
      <c r="A2" t="s">
        <v>2</v>
      </c>
      <c r="H2">
        <v>3</v>
      </c>
      <c r="L2">
        <v>1</v>
      </c>
      <c r="O2">
        <v>3</v>
      </c>
      <c r="P2">
        <v>1</v>
      </c>
      <c r="R2">
        <v>1</v>
      </c>
      <c r="S2">
        <v>1</v>
      </c>
      <c r="T2">
        <v>1</v>
      </c>
      <c r="AN2">
        <v>1</v>
      </c>
      <c r="AP2">
        <v>1</v>
      </c>
      <c r="AR2">
        <v>1</v>
      </c>
      <c r="AS2">
        <v>1</v>
      </c>
    </row>
    <row r="3" spans="1:48" hidden="1" x14ac:dyDescent="0.35">
      <c r="A3" t="s">
        <v>24</v>
      </c>
    </row>
    <row r="4" spans="1:48" x14ac:dyDescent="0.35">
      <c r="A4" t="s">
        <v>346</v>
      </c>
      <c r="U4">
        <v>3</v>
      </c>
      <c r="V4">
        <v>1</v>
      </c>
      <c r="X4">
        <v>1</v>
      </c>
      <c r="Z4">
        <v>1</v>
      </c>
      <c r="AB4">
        <v>4</v>
      </c>
      <c r="AD4">
        <v>1</v>
      </c>
      <c r="AE4">
        <v>1</v>
      </c>
      <c r="AG4">
        <v>1</v>
      </c>
      <c r="AH4">
        <v>2</v>
      </c>
      <c r="AN4">
        <v>1</v>
      </c>
    </row>
    <row r="5" spans="1:48" hidden="1" x14ac:dyDescent="0.35">
      <c r="A5" t="s">
        <v>365</v>
      </c>
    </row>
    <row r="6" spans="1:48" x14ac:dyDescent="0.35">
      <c r="A6" t="s">
        <v>77</v>
      </c>
      <c r="G6">
        <v>3</v>
      </c>
    </row>
    <row r="7" spans="1:48" x14ac:dyDescent="0.35">
      <c r="A7" t="s">
        <v>364</v>
      </c>
      <c r="AH7">
        <v>3</v>
      </c>
      <c r="AQ7">
        <v>2</v>
      </c>
    </row>
    <row r="8" spans="1:48" x14ac:dyDescent="0.35">
      <c r="A8" t="s">
        <v>7</v>
      </c>
      <c r="K8">
        <v>1</v>
      </c>
    </row>
    <row r="9" spans="1:48" x14ac:dyDescent="0.35">
      <c r="A9" t="s">
        <v>353</v>
      </c>
      <c r="G9">
        <v>1</v>
      </c>
    </row>
    <row r="10" spans="1:48" hidden="1" x14ac:dyDescent="0.35">
      <c r="A10" t="s">
        <v>347</v>
      </c>
    </row>
    <row r="11" spans="1:48" x14ac:dyDescent="0.35">
      <c r="A11" t="s">
        <v>48</v>
      </c>
    </row>
    <row r="12" spans="1:48" x14ac:dyDescent="0.35">
      <c r="A12" t="s">
        <v>362</v>
      </c>
    </row>
    <row r="13" spans="1:48" hidden="1" x14ac:dyDescent="0.35">
      <c r="A13" t="s">
        <v>18</v>
      </c>
    </row>
    <row r="14" spans="1:48" x14ac:dyDescent="0.35">
      <c r="A14" t="s">
        <v>25</v>
      </c>
      <c r="C14">
        <v>1</v>
      </c>
      <c r="E14">
        <v>1</v>
      </c>
      <c r="G14">
        <v>1</v>
      </c>
      <c r="J14">
        <v>3</v>
      </c>
      <c r="K14">
        <v>3</v>
      </c>
      <c r="M14">
        <v>1</v>
      </c>
      <c r="R14">
        <v>1</v>
      </c>
      <c r="V14">
        <v>1</v>
      </c>
      <c r="AE14">
        <v>1</v>
      </c>
      <c r="AF14">
        <v>1</v>
      </c>
      <c r="AH14">
        <v>2</v>
      </c>
      <c r="AS14">
        <v>1</v>
      </c>
      <c r="AT14">
        <v>1</v>
      </c>
    </row>
    <row r="15" spans="1:48" x14ac:dyDescent="0.35">
      <c r="A15" t="s">
        <v>14</v>
      </c>
      <c r="E15">
        <v>1</v>
      </c>
      <c r="F15">
        <v>1</v>
      </c>
      <c r="J15">
        <v>1</v>
      </c>
      <c r="P15">
        <v>1</v>
      </c>
      <c r="S15">
        <v>1</v>
      </c>
      <c r="W15">
        <v>1</v>
      </c>
      <c r="Z15">
        <v>2</v>
      </c>
      <c r="AA15">
        <v>0.5</v>
      </c>
      <c r="AK15">
        <v>1</v>
      </c>
      <c r="AR15">
        <v>2</v>
      </c>
    </row>
    <row r="16" spans="1:48" x14ac:dyDescent="0.35">
      <c r="A16" t="s">
        <v>54</v>
      </c>
      <c r="C16">
        <v>2</v>
      </c>
      <c r="D16">
        <v>3</v>
      </c>
      <c r="V16">
        <v>2</v>
      </c>
    </row>
    <row r="17" spans="1:48" x14ac:dyDescent="0.35">
      <c r="A17" t="s">
        <v>66</v>
      </c>
      <c r="D17">
        <v>2</v>
      </c>
      <c r="I17">
        <v>3</v>
      </c>
      <c r="J17">
        <v>1</v>
      </c>
      <c r="T17">
        <v>1</v>
      </c>
      <c r="W17">
        <v>1</v>
      </c>
      <c r="X17">
        <v>1</v>
      </c>
      <c r="Y17">
        <v>1</v>
      </c>
      <c r="Z17">
        <v>1</v>
      </c>
      <c r="AA17">
        <v>1</v>
      </c>
      <c r="AC17">
        <v>1</v>
      </c>
      <c r="AD17">
        <v>1</v>
      </c>
      <c r="AH17">
        <v>1</v>
      </c>
      <c r="AI17">
        <v>1</v>
      </c>
    </row>
    <row r="18" spans="1:48" x14ac:dyDescent="0.35">
      <c r="A18" t="s">
        <v>84</v>
      </c>
      <c r="I18">
        <v>2</v>
      </c>
      <c r="J18">
        <v>1</v>
      </c>
      <c r="L18">
        <v>3</v>
      </c>
      <c r="N18">
        <v>2</v>
      </c>
      <c r="O18">
        <v>2</v>
      </c>
      <c r="P18">
        <v>1</v>
      </c>
      <c r="S18">
        <v>2</v>
      </c>
      <c r="V18">
        <v>4</v>
      </c>
      <c r="W18">
        <v>6</v>
      </c>
      <c r="X18">
        <v>3</v>
      </c>
      <c r="AB18">
        <v>1</v>
      </c>
      <c r="AC18">
        <v>2</v>
      </c>
      <c r="AD18">
        <v>3</v>
      </c>
      <c r="AE18">
        <v>1</v>
      </c>
      <c r="AH18">
        <v>4</v>
      </c>
      <c r="AI18">
        <v>5</v>
      </c>
      <c r="AK18">
        <v>1</v>
      </c>
      <c r="AL18">
        <v>1</v>
      </c>
      <c r="AN18">
        <v>2</v>
      </c>
      <c r="AU18">
        <v>4</v>
      </c>
      <c r="AV18">
        <v>1</v>
      </c>
    </row>
    <row r="19" spans="1:48" x14ac:dyDescent="0.35">
      <c r="A19" t="s">
        <v>15</v>
      </c>
      <c r="F19">
        <v>1</v>
      </c>
      <c r="H19">
        <v>2</v>
      </c>
      <c r="I19">
        <v>1</v>
      </c>
      <c r="AK19">
        <v>1</v>
      </c>
      <c r="AL19">
        <v>4</v>
      </c>
      <c r="AO19">
        <v>2</v>
      </c>
      <c r="AR19">
        <v>3</v>
      </c>
      <c r="AS19">
        <v>2</v>
      </c>
      <c r="AT19">
        <v>1</v>
      </c>
    </row>
    <row r="20" spans="1:48" x14ac:dyDescent="0.35">
      <c r="A20" t="s">
        <v>6</v>
      </c>
      <c r="B20">
        <v>3</v>
      </c>
      <c r="E20">
        <v>2</v>
      </c>
      <c r="H20">
        <v>1</v>
      </c>
      <c r="L20">
        <v>2</v>
      </c>
      <c r="M20">
        <v>2</v>
      </c>
      <c r="N20">
        <v>6</v>
      </c>
      <c r="O20">
        <v>1</v>
      </c>
      <c r="Q20">
        <v>3</v>
      </c>
      <c r="R20">
        <v>1</v>
      </c>
      <c r="S20">
        <v>1</v>
      </c>
      <c r="T20">
        <v>3</v>
      </c>
      <c r="U20">
        <v>3</v>
      </c>
      <c r="V20">
        <v>6</v>
      </c>
      <c r="W20">
        <v>2</v>
      </c>
      <c r="X20">
        <v>3</v>
      </c>
      <c r="Y20">
        <v>1</v>
      </c>
      <c r="Z20">
        <v>3.5</v>
      </c>
      <c r="AA20">
        <v>3.5</v>
      </c>
      <c r="AB20">
        <v>3</v>
      </c>
      <c r="AC20">
        <v>1</v>
      </c>
      <c r="AE20">
        <v>10</v>
      </c>
      <c r="AF20">
        <v>3</v>
      </c>
      <c r="AG20">
        <v>3</v>
      </c>
      <c r="AH20">
        <v>2</v>
      </c>
      <c r="AJ20">
        <v>3</v>
      </c>
      <c r="AK20">
        <v>3</v>
      </c>
      <c r="AL20">
        <v>5</v>
      </c>
      <c r="AN20">
        <v>1</v>
      </c>
      <c r="AO20">
        <v>6</v>
      </c>
      <c r="AP20">
        <v>4</v>
      </c>
      <c r="AQ20">
        <v>3</v>
      </c>
      <c r="AR20">
        <v>4</v>
      </c>
      <c r="AS20">
        <v>2</v>
      </c>
      <c r="AT20">
        <v>4</v>
      </c>
      <c r="AU20">
        <v>4</v>
      </c>
      <c r="AV20">
        <v>6</v>
      </c>
    </row>
    <row r="21" spans="1:48" x14ac:dyDescent="0.35">
      <c r="A21" t="s">
        <v>342</v>
      </c>
      <c r="T21">
        <v>4</v>
      </c>
      <c r="AH21">
        <v>1</v>
      </c>
      <c r="AK21">
        <v>1</v>
      </c>
    </row>
    <row r="22" spans="1:48" hidden="1" x14ac:dyDescent="0.35">
      <c r="A22" t="s">
        <v>52</v>
      </c>
    </row>
    <row r="23" spans="1:48" x14ac:dyDescent="0.35">
      <c r="A23" t="s">
        <v>78</v>
      </c>
    </row>
    <row r="24" spans="1:48" x14ac:dyDescent="0.35">
      <c r="A24" t="s">
        <v>12</v>
      </c>
      <c r="N24">
        <v>2</v>
      </c>
      <c r="U24">
        <v>1</v>
      </c>
      <c r="AI24">
        <v>1</v>
      </c>
    </row>
    <row r="25" spans="1:48" x14ac:dyDescent="0.35">
      <c r="A25" t="s">
        <v>4</v>
      </c>
      <c r="E25">
        <v>1</v>
      </c>
      <c r="F25">
        <v>3</v>
      </c>
      <c r="H25">
        <v>1</v>
      </c>
      <c r="J25">
        <v>1</v>
      </c>
      <c r="K25">
        <v>3</v>
      </c>
      <c r="P25">
        <v>3</v>
      </c>
      <c r="U25">
        <v>3</v>
      </c>
      <c r="W25">
        <v>1</v>
      </c>
      <c r="AD25">
        <v>1</v>
      </c>
      <c r="AF25">
        <v>1</v>
      </c>
      <c r="AH25">
        <v>1</v>
      </c>
      <c r="AI25">
        <v>1</v>
      </c>
      <c r="AJ25">
        <v>2</v>
      </c>
      <c r="AO25">
        <v>2</v>
      </c>
      <c r="AP25">
        <v>2</v>
      </c>
      <c r="AQ25">
        <v>4</v>
      </c>
      <c r="AR25">
        <v>2</v>
      </c>
      <c r="AT25">
        <v>1</v>
      </c>
      <c r="AU25">
        <v>2</v>
      </c>
      <c r="AV25">
        <v>1</v>
      </c>
    </row>
    <row r="26" spans="1:48" x14ac:dyDescent="0.35">
      <c r="A26" t="s">
        <v>361</v>
      </c>
      <c r="AD26">
        <v>2</v>
      </c>
      <c r="AM26">
        <v>1</v>
      </c>
      <c r="AU26">
        <v>1</v>
      </c>
    </row>
    <row r="27" spans="1:48" x14ac:dyDescent="0.35">
      <c r="A27" t="s">
        <v>1</v>
      </c>
      <c r="B27">
        <v>1</v>
      </c>
      <c r="C27">
        <v>1</v>
      </c>
      <c r="D27">
        <v>1</v>
      </c>
      <c r="E27">
        <v>1</v>
      </c>
      <c r="F27">
        <v>2</v>
      </c>
      <c r="I27">
        <v>2</v>
      </c>
      <c r="J27">
        <v>1</v>
      </c>
      <c r="K27">
        <v>2</v>
      </c>
      <c r="L27">
        <v>1</v>
      </c>
      <c r="M27">
        <v>2</v>
      </c>
      <c r="N27">
        <v>1</v>
      </c>
      <c r="O27">
        <v>1</v>
      </c>
      <c r="P27">
        <v>2</v>
      </c>
      <c r="R27">
        <v>1</v>
      </c>
      <c r="T27">
        <v>1</v>
      </c>
      <c r="U27">
        <v>2</v>
      </c>
      <c r="Y27">
        <v>2</v>
      </c>
      <c r="AB27">
        <v>2</v>
      </c>
      <c r="AD27">
        <v>1</v>
      </c>
      <c r="AH27">
        <v>1</v>
      </c>
      <c r="AJ27">
        <v>1</v>
      </c>
      <c r="AN27">
        <v>2</v>
      </c>
      <c r="AO27">
        <v>1</v>
      </c>
      <c r="AP27">
        <v>2</v>
      </c>
      <c r="AQ27">
        <v>1</v>
      </c>
      <c r="AS27">
        <v>2</v>
      </c>
    </row>
    <row r="28" spans="1:48" hidden="1" x14ac:dyDescent="0.35">
      <c r="A28" t="s">
        <v>351</v>
      </c>
      <c r="Z28">
        <v>1</v>
      </c>
    </row>
    <row r="29" spans="1:48" x14ac:dyDescent="0.35">
      <c r="A29" t="s">
        <v>9</v>
      </c>
      <c r="C29">
        <v>1</v>
      </c>
      <c r="D29">
        <v>1</v>
      </c>
      <c r="G29">
        <v>2</v>
      </c>
      <c r="H29">
        <v>2</v>
      </c>
      <c r="I29">
        <v>1</v>
      </c>
      <c r="J29">
        <v>1</v>
      </c>
      <c r="K29">
        <v>2</v>
      </c>
      <c r="L29">
        <v>5</v>
      </c>
      <c r="M29">
        <v>1</v>
      </c>
      <c r="O29">
        <v>4</v>
      </c>
      <c r="P29">
        <v>1</v>
      </c>
      <c r="Q29">
        <v>2</v>
      </c>
      <c r="T29">
        <v>6</v>
      </c>
      <c r="X29">
        <v>2</v>
      </c>
      <c r="Y29">
        <v>2</v>
      </c>
      <c r="Z29">
        <v>1</v>
      </c>
      <c r="AA29">
        <v>1</v>
      </c>
      <c r="AB29">
        <v>1</v>
      </c>
      <c r="AC29">
        <v>3</v>
      </c>
      <c r="AF29">
        <v>4</v>
      </c>
      <c r="AI29">
        <v>1</v>
      </c>
      <c r="AL29">
        <v>1</v>
      </c>
      <c r="AN29">
        <v>1</v>
      </c>
      <c r="AR29">
        <v>2</v>
      </c>
      <c r="AS29">
        <v>3</v>
      </c>
      <c r="AT29">
        <v>1</v>
      </c>
    </row>
    <row r="30" spans="1:48" x14ac:dyDescent="0.35">
      <c r="A30" t="s">
        <v>20</v>
      </c>
      <c r="B30">
        <v>1</v>
      </c>
      <c r="D30">
        <v>1</v>
      </c>
      <c r="F30">
        <v>2</v>
      </c>
      <c r="G30">
        <v>2</v>
      </c>
      <c r="H30">
        <v>4</v>
      </c>
      <c r="J30">
        <v>2</v>
      </c>
      <c r="K30">
        <v>2</v>
      </c>
      <c r="L30">
        <v>1</v>
      </c>
      <c r="M30">
        <v>1</v>
      </c>
      <c r="P30">
        <v>1</v>
      </c>
      <c r="Q30">
        <v>1</v>
      </c>
      <c r="R30">
        <v>3</v>
      </c>
      <c r="S30">
        <v>2</v>
      </c>
      <c r="T30">
        <v>2</v>
      </c>
      <c r="U30">
        <v>2</v>
      </c>
      <c r="W30">
        <v>3</v>
      </c>
      <c r="X30">
        <v>3</v>
      </c>
      <c r="Y30">
        <v>2</v>
      </c>
      <c r="AA30">
        <v>2</v>
      </c>
      <c r="AB30">
        <v>2</v>
      </c>
      <c r="AC30">
        <v>2</v>
      </c>
      <c r="AE30">
        <v>2</v>
      </c>
      <c r="AF30">
        <v>1</v>
      </c>
      <c r="AG30">
        <v>2</v>
      </c>
      <c r="AJ30">
        <v>4</v>
      </c>
      <c r="AK30">
        <v>2</v>
      </c>
      <c r="AM30">
        <v>1</v>
      </c>
      <c r="AN30">
        <v>1</v>
      </c>
      <c r="AO30">
        <v>1</v>
      </c>
      <c r="AP30">
        <v>1</v>
      </c>
      <c r="AU30">
        <v>1</v>
      </c>
      <c r="AV30">
        <v>1</v>
      </c>
    </row>
    <row r="31" spans="1:48" x14ac:dyDescent="0.35">
      <c r="A31" t="s">
        <v>80</v>
      </c>
      <c r="F31">
        <v>1</v>
      </c>
    </row>
    <row r="32" spans="1:48" hidden="1" x14ac:dyDescent="0.35">
      <c r="A32" t="s">
        <v>61</v>
      </c>
      <c r="D32">
        <v>1</v>
      </c>
    </row>
    <row r="33" spans="1:48" x14ac:dyDescent="0.35">
      <c r="A33" t="s">
        <v>19</v>
      </c>
      <c r="B33">
        <v>2</v>
      </c>
      <c r="C33">
        <v>1</v>
      </c>
      <c r="D33">
        <v>1</v>
      </c>
      <c r="F33">
        <v>4</v>
      </c>
      <c r="G33">
        <v>3</v>
      </c>
      <c r="H33">
        <v>1</v>
      </c>
      <c r="I33">
        <v>1</v>
      </c>
      <c r="M33">
        <v>2</v>
      </c>
      <c r="N33">
        <v>3</v>
      </c>
      <c r="T33">
        <v>1</v>
      </c>
      <c r="X33">
        <v>1</v>
      </c>
      <c r="AA33">
        <v>2</v>
      </c>
      <c r="AB33">
        <v>2</v>
      </c>
      <c r="AC33">
        <v>1</v>
      </c>
      <c r="AD33">
        <v>2</v>
      </c>
      <c r="AE33">
        <v>1</v>
      </c>
      <c r="AG33">
        <v>1</v>
      </c>
      <c r="AH33">
        <v>2</v>
      </c>
      <c r="AJ33">
        <v>1</v>
      </c>
      <c r="AM33">
        <v>4</v>
      </c>
      <c r="AN33">
        <v>1</v>
      </c>
      <c r="AP33">
        <v>1</v>
      </c>
      <c r="AR33">
        <v>1</v>
      </c>
      <c r="AS33">
        <v>2</v>
      </c>
      <c r="AT33">
        <v>1</v>
      </c>
      <c r="AV33">
        <v>1</v>
      </c>
    </row>
    <row r="34" spans="1:48" x14ac:dyDescent="0.35">
      <c r="A34" t="s">
        <v>43</v>
      </c>
      <c r="AQ34">
        <v>2</v>
      </c>
    </row>
    <row r="35" spans="1:48" x14ac:dyDescent="0.35">
      <c r="A35" t="s">
        <v>68</v>
      </c>
      <c r="E35">
        <v>1</v>
      </c>
      <c r="I35">
        <v>1</v>
      </c>
      <c r="N35">
        <v>1</v>
      </c>
      <c r="W35">
        <v>2</v>
      </c>
      <c r="AQ35">
        <v>1</v>
      </c>
    </row>
    <row r="36" spans="1:48" hidden="1" x14ac:dyDescent="0.35">
      <c r="A36" t="s">
        <v>53</v>
      </c>
      <c r="N36">
        <v>1</v>
      </c>
    </row>
    <row r="37" spans="1:48" hidden="1" x14ac:dyDescent="0.35">
      <c r="A37" t="s">
        <v>368</v>
      </c>
      <c r="AM37">
        <v>5</v>
      </c>
    </row>
    <row r="38" spans="1:48" x14ac:dyDescent="0.35">
      <c r="A38" t="s">
        <v>345</v>
      </c>
      <c r="U38">
        <v>1</v>
      </c>
    </row>
    <row r="39" spans="1:48" x14ac:dyDescent="0.35">
      <c r="A39" t="s">
        <v>343</v>
      </c>
      <c r="AN39">
        <v>1</v>
      </c>
    </row>
    <row r="40" spans="1:48" x14ac:dyDescent="0.35">
      <c r="A40" t="s">
        <v>344</v>
      </c>
      <c r="X40">
        <v>1</v>
      </c>
      <c r="Y40">
        <v>2</v>
      </c>
      <c r="AF40">
        <v>2</v>
      </c>
    </row>
    <row r="41" spans="1:48" x14ac:dyDescent="0.35">
      <c r="A41" t="s">
        <v>10</v>
      </c>
      <c r="B41">
        <v>2</v>
      </c>
      <c r="C41">
        <v>3</v>
      </c>
      <c r="F41">
        <v>2</v>
      </c>
      <c r="I41">
        <v>2</v>
      </c>
      <c r="J41">
        <v>2</v>
      </c>
      <c r="K41">
        <v>1</v>
      </c>
      <c r="L41">
        <v>1</v>
      </c>
      <c r="M41">
        <v>1</v>
      </c>
      <c r="O41">
        <v>2</v>
      </c>
      <c r="R41">
        <v>3</v>
      </c>
      <c r="S41">
        <v>1</v>
      </c>
      <c r="T41">
        <v>1</v>
      </c>
      <c r="V41">
        <v>1</v>
      </c>
      <c r="W41">
        <v>3</v>
      </c>
      <c r="X41">
        <v>1</v>
      </c>
      <c r="Y41">
        <v>1</v>
      </c>
      <c r="Z41">
        <v>1.5</v>
      </c>
      <c r="AC41">
        <v>1</v>
      </c>
      <c r="AD41">
        <v>2</v>
      </c>
      <c r="AE41">
        <v>1</v>
      </c>
      <c r="AF41">
        <v>2</v>
      </c>
      <c r="AH41">
        <v>2</v>
      </c>
      <c r="AL41">
        <v>3</v>
      </c>
      <c r="AP41">
        <v>2</v>
      </c>
      <c r="AQ41">
        <v>4</v>
      </c>
      <c r="AR41">
        <v>3</v>
      </c>
      <c r="AS41">
        <v>0.5</v>
      </c>
      <c r="AU41">
        <v>2</v>
      </c>
      <c r="AV41">
        <v>1</v>
      </c>
    </row>
    <row r="42" spans="1:48" x14ac:dyDescent="0.35">
      <c r="A42" t="s">
        <v>46</v>
      </c>
      <c r="B42">
        <v>1</v>
      </c>
      <c r="O42">
        <v>3</v>
      </c>
      <c r="P42">
        <v>1</v>
      </c>
      <c r="Q42">
        <v>2</v>
      </c>
      <c r="AM42">
        <v>1</v>
      </c>
      <c r="AN42">
        <v>1</v>
      </c>
      <c r="AP42">
        <v>1</v>
      </c>
      <c r="AS42">
        <v>1</v>
      </c>
      <c r="AV42">
        <v>1</v>
      </c>
    </row>
    <row r="43" spans="1:48" x14ac:dyDescent="0.35">
      <c r="A43" t="s">
        <v>3</v>
      </c>
      <c r="F43">
        <v>3</v>
      </c>
      <c r="L43">
        <v>1</v>
      </c>
      <c r="S43">
        <v>3</v>
      </c>
      <c r="AH43">
        <v>1</v>
      </c>
    </row>
    <row r="44" spans="1:48" hidden="1" x14ac:dyDescent="0.35">
      <c r="A44" t="s">
        <v>350</v>
      </c>
    </row>
    <row r="45" spans="1:48" x14ac:dyDescent="0.35">
      <c r="A45" t="s">
        <v>56</v>
      </c>
      <c r="C45">
        <v>3</v>
      </c>
      <c r="E45">
        <v>2</v>
      </c>
      <c r="F45">
        <v>1</v>
      </c>
      <c r="G45">
        <v>2</v>
      </c>
      <c r="I45">
        <v>1</v>
      </c>
      <c r="J45">
        <v>1</v>
      </c>
      <c r="K45">
        <v>1</v>
      </c>
      <c r="L45">
        <v>1</v>
      </c>
      <c r="M45">
        <v>1</v>
      </c>
      <c r="P45">
        <v>1</v>
      </c>
      <c r="R45">
        <v>1</v>
      </c>
      <c r="S45">
        <v>4</v>
      </c>
      <c r="T45">
        <v>1</v>
      </c>
      <c r="V45">
        <v>1</v>
      </c>
      <c r="W45">
        <v>2</v>
      </c>
      <c r="Z45">
        <v>2</v>
      </c>
      <c r="AA45">
        <v>1</v>
      </c>
      <c r="AB45">
        <v>4</v>
      </c>
      <c r="AC45">
        <v>1</v>
      </c>
      <c r="AD45">
        <v>1</v>
      </c>
    </row>
    <row r="46" spans="1:48" x14ac:dyDescent="0.35">
      <c r="A46" t="s">
        <v>369</v>
      </c>
      <c r="AN46">
        <v>3</v>
      </c>
    </row>
    <row r="47" spans="1:48" x14ac:dyDescent="0.35">
      <c r="A47" t="s">
        <v>60</v>
      </c>
      <c r="B47">
        <v>2</v>
      </c>
    </row>
    <row r="48" spans="1:48" x14ac:dyDescent="0.35">
      <c r="A48" t="s">
        <v>340</v>
      </c>
      <c r="Q48">
        <v>1</v>
      </c>
      <c r="U48">
        <v>1</v>
      </c>
      <c r="W48">
        <v>1</v>
      </c>
      <c r="X48">
        <v>3</v>
      </c>
      <c r="Y48">
        <v>1</v>
      </c>
      <c r="Z48">
        <v>1</v>
      </c>
    </row>
    <row r="49" spans="1:48" x14ac:dyDescent="0.35">
      <c r="A49" t="s">
        <v>339</v>
      </c>
    </row>
    <row r="50" spans="1:48" x14ac:dyDescent="0.35">
      <c r="A50" t="s">
        <v>11</v>
      </c>
    </row>
    <row r="51" spans="1:48" x14ac:dyDescent="0.35">
      <c r="A51" t="s">
        <v>55</v>
      </c>
      <c r="B51">
        <v>2</v>
      </c>
      <c r="C51">
        <v>1</v>
      </c>
      <c r="D51">
        <v>1</v>
      </c>
      <c r="E51">
        <v>1</v>
      </c>
      <c r="F51">
        <v>3</v>
      </c>
      <c r="G51">
        <v>2</v>
      </c>
      <c r="H51">
        <v>3</v>
      </c>
      <c r="J51">
        <v>1</v>
      </c>
      <c r="K51">
        <v>1</v>
      </c>
      <c r="M51">
        <v>3</v>
      </c>
      <c r="N51">
        <v>4</v>
      </c>
      <c r="X51">
        <v>6</v>
      </c>
      <c r="Y51">
        <v>5</v>
      </c>
      <c r="Z51">
        <v>1</v>
      </c>
      <c r="AD51">
        <v>2</v>
      </c>
      <c r="AG51">
        <v>3</v>
      </c>
      <c r="AJ51">
        <v>2</v>
      </c>
      <c r="AM51">
        <v>2</v>
      </c>
      <c r="AO51">
        <v>3</v>
      </c>
      <c r="AQ51">
        <v>2</v>
      </c>
      <c r="AT51">
        <v>1</v>
      </c>
      <c r="AU51">
        <v>4</v>
      </c>
      <c r="AV51">
        <v>2</v>
      </c>
    </row>
    <row r="52" spans="1:48" x14ac:dyDescent="0.35">
      <c r="A52" t="s">
        <v>21</v>
      </c>
    </row>
    <row r="53" spans="1:48" x14ac:dyDescent="0.35">
      <c r="A53" t="s">
        <v>81</v>
      </c>
      <c r="G53">
        <v>3</v>
      </c>
      <c r="K53">
        <v>1</v>
      </c>
    </row>
    <row r="54" spans="1:48" x14ac:dyDescent="0.35">
      <c r="A54" t="s">
        <v>63</v>
      </c>
      <c r="B54">
        <v>2</v>
      </c>
      <c r="D54">
        <v>1</v>
      </c>
      <c r="AF54">
        <v>2</v>
      </c>
      <c r="AQ54">
        <v>3</v>
      </c>
    </row>
    <row r="55" spans="1:48" hidden="1" x14ac:dyDescent="0.35">
      <c r="A55" t="s">
        <v>83</v>
      </c>
    </row>
    <row r="56" spans="1:48" x14ac:dyDescent="0.35">
      <c r="A56" t="s">
        <v>22</v>
      </c>
      <c r="Y56">
        <v>1</v>
      </c>
      <c r="AB56">
        <v>2</v>
      </c>
      <c r="AD56">
        <v>3</v>
      </c>
      <c r="AI56">
        <v>1</v>
      </c>
      <c r="AR56">
        <v>4</v>
      </c>
      <c r="AV56">
        <v>3</v>
      </c>
    </row>
    <row r="57" spans="1:48" x14ac:dyDescent="0.35">
      <c r="A57" t="s">
        <v>374</v>
      </c>
      <c r="AU57">
        <v>1</v>
      </c>
      <c r="AV57">
        <v>1</v>
      </c>
    </row>
    <row r="58" spans="1:48" x14ac:dyDescent="0.35">
      <c r="A58" t="s">
        <v>44</v>
      </c>
      <c r="N58">
        <v>3</v>
      </c>
      <c r="S58">
        <v>2</v>
      </c>
      <c r="AG58">
        <v>2</v>
      </c>
      <c r="AI58">
        <v>1</v>
      </c>
      <c r="AP58">
        <v>2</v>
      </c>
      <c r="AQ58">
        <v>1</v>
      </c>
      <c r="AR58">
        <v>3</v>
      </c>
    </row>
    <row r="59" spans="1:48" x14ac:dyDescent="0.35">
      <c r="A59" t="s">
        <v>8</v>
      </c>
      <c r="B59">
        <v>1</v>
      </c>
      <c r="H59">
        <v>1</v>
      </c>
      <c r="J59">
        <v>2</v>
      </c>
      <c r="Q59">
        <v>2</v>
      </c>
    </row>
    <row r="60" spans="1:48" hidden="1" x14ac:dyDescent="0.35">
      <c r="A60" t="s">
        <v>354</v>
      </c>
    </row>
    <row r="61" spans="1:48" x14ac:dyDescent="0.35">
      <c r="A61" t="s">
        <v>82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2</v>
      </c>
      <c r="I61">
        <v>3</v>
      </c>
      <c r="J61">
        <v>4</v>
      </c>
      <c r="L61">
        <v>4</v>
      </c>
      <c r="M61">
        <v>1</v>
      </c>
      <c r="N61">
        <v>2</v>
      </c>
      <c r="O61">
        <v>1</v>
      </c>
      <c r="P61">
        <v>1</v>
      </c>
      <c r="Q61">
        <v>1</v>
      </c>
      <c r="R61">
        <v>3</v>
      </c>
      <c r="S61">
        <v>3</v>
      </c>
      <c r="U61">
        <v>3</v>
      </c>
      <c r="V61">
        <v>1</v>
      </c>
      <c r="W61">
        <v>3</v>
      </c>
      <c r="AC61">
        <v>1</v>
      </c>
      <c r="AF61">
        <v>1</v>
      </c>
      <c r="AH61">
        <v>2</v>
      </c>
      <c r="AI61">
        <v>3</v>
      </c>
      <c r="AJ61">
        <v>1</v>
      </c>
      <c r="AK61">
        <v>4</v>
      </c>
      <c r="AL61">
        <v>3</v>
      </c>
      <c r="AN61">
        <v>1</v>
      </c>
      <c r="AP61">
        <v>2</v>
      </c>
      <c r="AT61">
        <v>2</v>
      </c>
      <c r="AU61">
        <v>3</v>
      </c>
      <c r="AV61">
        <v>1</v>
      </c>
    </row>
    <row r="62" spans="1:48" x14ac:dyDescent="0.35">
      <c r="A62" t="s">
        <v>49</v>
      </c>
      <c r="G62">
        <v>2</v>
      </c>
    </row>
    <row r="63" spans="1:48" x14ac:dyDescent="0.35">
      <c r="A63" t="s">
        <v>85</v>
      </c>
      <c r="K63">
        <v>4</v>
      </c>
      <c r="L63">
        <v>2</v>
      </c>
      <c r="M63">
        <v>5</v>
      </c>
    </row>
    <row r="64" spans="1:48" x14ac:dyDescent="0.35">
      <c r="A64" t="s">
        <v>5</v>
      </c>
      <c r="B64">
        <v>1</v>
      </c>
      <c r="C64">
        <v>2</v>
      </c>
      <c r="D64">
        <v>2</v>
      </c>
      <c r="E64">
        <v>3</v>
      </c>
      <c r="F64">
        <v>2</v>
      </c>
      <c r="G64">
        <v>3</v>
      </c>
      <c r="H64">
        <v>1</v>
      </c>
      <c r="M64">
        <v>4</v>
      </c>
      <c r="N64">
        <v>6</v>
      </c>
      <c r="P64">
        <v>2</v>
      </c>
      <c r="Q64">
        <v>1</v>
      </c>
      <c r="R64">
        <v>2</v>
      </c>
      <c r="S64">
        <v>3</v>
      </c>
      <c r="V64">
        <v>2</v>
      </c>
      <c r="W64">
        <v>1</v>
      </c>
      <c r="X64">
        <v>1</v>
      </c>
      <c r="Y64">
        <v>4</v>
      </c>
      <c r="Z64">
        <v>5</v>
      </c>
      <c r="AA64">
        <v>1</v>
      </c>
      <c r="AB64">
        <v>3</v>
      </c>
      <c r="AC64">
        <v>4</v>
      </c>
      <c r="AD64">
        <v>3</v>
      </c>
      <c r="AE64">
        <v>3</v>
      </c>
      <c r="AF64">
        <v>2</v>
      </c>
      <c r="AG64">
        <v>5</v>
      </c>
      <c r="AH64">
        <v>7</v>
      </c>
      <c r="AI64">
        <v>3</v>
      </c>
      <c r="AJ64">
        <v>1</v>
      </c>
      <c r="AK64">
        <v>1</v>
      </c>
      <c r="AL64">
        <v>6</v>
      </c>
      <c r="AR64">
        <v>3</v>
      </c>
      <c r="AS64">
        <v>2</v>
      </c>
      <c r="AV64">
        <v>2</v>
      </c>
    </row>
    <row r="65" spans="1:48" x14ac:dyDescent="0.35">
      <c r="A65" t="s">
        <v>45</v>
      </c>
      <c r="K65">
        <v>1</v>
      </c>
    </row>
    <row r="66" spans="1:48" x14ac:dyDescent="0.35">
      <c r="A66" t="s">
        <v>367</v>
      </c>
      <c r="B66">
        <v>1</v>
      </c>
      <c r="D66">
        <v>1</v>
      </c>
      <c r="E66">
        <v>3</v>
      </c>
      <c r="O66">
        <v>2</v>
      </c>
      <c r="P66">
        <v>2</v>
      </c>
      <c r="Q66">
        <v>1</v>
      </c>
      <c r="R66">
        <v>1</v>
      </c>
      <c r="AD66">
        <v>1</v>
      </c>
      <c r="AE66">
        <v>1</v>
      </c>
      <c r="AG66">
        <v>1</v>
      </c>
      <c r="AH66">
        <v>2</v>
      </c>
      <c r="AL66">
        <v>3</v>
      </c>
      <c r="AM66">
        <v>2</v>
      </c>
      <c r="AN66">
        <v>1</v>
      </c>
      <c r="AO66">
        <v>1</v>
      </c>
      <c r="AR66">
        <v>1</v>
      </c>
      <c r="AS66">
        <v>1</v>
      </c>
      <c r="AT66">
        <v>1</v>
      </c>
      <c r="AV66">
        <v>1</v>
      </c>
    </row>
    <row r="67" spans="1:48" hidden="1" x14ac:dyDescent="0.35">
      <c r="A67" t="s">
        <v>352</v>
      </c>
      <c r="Z67">
        <v>1</v>
      </c>
    </row>
    <row r="68" spans="1:48" hidden="1" x14ac:dyDescent="0.35">
      <c r="A68" t="s">
        <v>366</v>
      </c>
    </row>
    <row r="69" spans="1:48" x14ac:dyDescent="0.35">
      <c r="A69" t="s">
        <v>17</v>
      </c>
      <c r="F69">
        <v>2</v>
      </c>
      <c r="J69">
        <v>1</v>
      </c>
      <c r="K69">
        <v>1</v>
      </c>
    </row>
    <row r="70" spans="1:48" hidden="1" x14ac:dyDescent="0.35">
      <c r="A70" t="s">
        <v>86</v>
      </c>
      <c r="K70">
        <v>5</v>
      </c>
    </row>
    <row r="71" spans="1:48" x14ac:dyDescent="0.35">
      <c r="A71" t="s">
        <v>16</v>
      </c>
      <c r="C71">
        <v>4</v>
      </c>
      <c r="D71">
        <v>3</v>
      </c>
      <c r="F71">
        <v>2</v>
      </c>
      <c r="G71">
        <v>5</v>
      </c>
      <c r="H71">
        <v>3</v>
      </c>
      <c r="I71">
        <v>2</v>
      </c>
      <c r="J71">
        <v>5</v>
      </c>
      <c r="K71">
        <v>3</v>
      </c>
      <c r="L71">
        <v>2</v>
      </c>
      <c r="M71">
        <v>3</v>
      </c>
      <c r="O71">
        <v>5</v>
      </c>
      <c r="P71">
        <v>5</v>
      </c>
      <c r="Q71">
        <v>3</v>
      </c>
      <c r="R71">
        <v>2</v>
      </c>
      <c r="S71">
        <v>3</v>
      </c>
      <c r="T71">
        <v>1</v>
      </c>
      <c r="U71">
        <v>1</v>
      </c>
      <c r="V71">
        <v>3</v>
      </c>
      <c r="W71">
        <v>3</v>
      </c>
      <c r="X71">
        <v>5</v>
      </c>
      <c r="Y71">
        <v>4</v>
      </c>
      <c r="Z71">
        <v>1</v>
      </c>
      <c r="AA71">
        <v>3</v>
      </c>
      <c r="AC71">
        <v>1</v>
      </c>
      <c r="AE71">
        <v>4</v>
      </c>
      <c r="AF71">
        <v>2</v>
      </c>
      <c r="AG71">
        <v>3</v>
      </c>
      <c r="AH71">
        <v>2</v>
      </c>
      <c r="AI71">
        <v>2</v>
      </c>
      <c r="AJ71">
        <v>7</v>
      </c>
      <c r="AK71">
        <v>3</v>
      </c>
      <c r="AL71">
        <v>5</v>
      </c>
      <c r="AM71">
        <v>1</v>
      </c>
      <c r="AN71">
        <v>4</v>
      </c>
      <c r="AO71">
        <v>3</v>
      </c>
      <c r="AP71">
        <v>6</v>
      </c>
      <c r="AQ71">
        <v>4</v>
      </c>
      <c r="AR71">
        <v>5</v>
      </c>
      <c r="AS71">
        <v>3</v>
      </c>
      <c r="AT71">
        <v>2</v>
      </c>
      <c r="AU71">
        <v>2</v>
      </c>
    </row>
    <row r="72" spans="1:48" hidden="1" x14ac:dyDescent="0.35">
      <c r="A72" t="s">
        <v>47</v>
      </c>
    </row>
  </sheetData>
  <autoFilter ref="A1:AB72" xr:uid="{130C2564-D265-4C41-A3E0-02A62EDAC91D}">
    <sortState ref="A2:AB72">
      <sortCondition ref="A1:A72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5" x14ac:dyDescent="0.35"/>
  <cols>
    <col min="2" max="2" width="32.36328125" bestFit="1" customWidth="1"/>
  </cols>
  <sheetData>
    <row r="1" spans="1:3" ht="15.5" x14ac:dyDescent="0.35">
      <c r="A1" s="25" t="s">
        <v>87</v>
      </c>
      <c r="B1" s="26" t="s">
        <v>88</v>
      </c>
      <c r="C1" s="27" t="s">
        <v>89</v>
      </c>
    </row>
    <row r="2" spans="1:3" x14ac:dyDescent="0.35">
      <c r="A2" s="28" t="s">
        <v>90</v>
      </c>
      <c r="B2" s="28" t="s">
        <v>91</v>
      </c>
      <c r="C2" s="29">
        <v>50</v>
      </c>
    </row>
    <row r="3" spans="1:3" x14ac:dyDescent="0.35">
      <c r="A3" s="28" t="s">
        <v>90</v>
      </c>
      <c r="B3" s="28" t="s">
        <v>92</v>
      </c>
      <c r="C3" s="29">
        <v>65</v>
      </c>
    </row>
    <row r="4" spans="1:3" x14ac:dyDescent="0.35">
      <c r="A4" s="28" t="s">
        <v>93</v>
      </c>
      <c r="B4" s="28" t="s">
        <v>94</v>
      </c>
      <c r="C4" s="29">
        <v>25.01</v>
      </c>
    </row>
    <row r="5" spans="1:3" x14ac:dyDescent="0.35">
      <c r="A5" s="28" t="s">
        <v>93</v>
      </c>
      <c r="B5" s="28" t="s">
        <v>95</v>
      </c>
      <c r="C5" s="29">
        <v>25</v>
      </c>
    </row>
    <row r="6" spans="1:3" x14ac:dyDescent="0.35">
      <c r="A6" s="28" t="s">
        <v>96</v>
      </c>
      <c r="B6" s="28" t="s">
        <v>97</v>
      </c>
      <c r="C6" s="29">
        <v>25</v>
      </c>
    </row>
    <row r="7" spans="1:3" x14ac:dyDescent="0.35">
      <c r="A7" s="28" t="s">
        <v>98</v>
      </c>
      <c r="B7" s="28" t="s">
        <v>99</v>
      </c>
      <c r="C7" s="29">
        <v>25</v>
      </c>
    </row>
    <row r="8" spans="1:3" x14ac:dyDescent="0.35">
      <c r="A8" s="28" t="s">
        <v>100</v>
      </c>
      <c r="B8" s="28" t="s">
        <v>101</v>
      </c>
      <c r="C8" s="29">
        <v>25</v>
      </c>
    </row>
    <row r="9" spans="1:3" x14ac:dyDescent="0.35">
      <c r="A9" s="28" t="s">
        <v>100</v>
      </c>
      <c r="B9" s="28" t="s">
        <v>102</v>
      </c>
      <c r="C9" s="29">
        <v>25</v>
      </c>
    </row>
    <row r="10" spans="1:3" x14ac:dyDescent="0.35">
      <c r="A10" s="28" t="s">
        <v>103</v>
      </c>
      <c r="B10" s="28" t="s">
        <v>104</v>
      </c>
      <c r="C10" s="29">
        <v>83.34</v>
      </c>
    </row>
    <row r="11" spans="1:3" x14ac:dyDescent="0.35">
      <c r="A11" s="28" t="s">
        <v>103</v>
      </c>
      <c r="B11" s="28" t="s">
        <v>105</v>
      </c>
      <c r="C11" s="29">
        <v>83.34</v>
      </c>
    </row>
    <row r="12" spans="1:3" x14ac:dyDescent="0.35">
      <c r="A12" s="28" t="s">
        <v>103</v>
      </c>
      <c r="B12" s="28" t="s">
        <v>106</v>
      </c>
      <c r="C12" s="29">
        <v>83.34</v>
      </c>
    </row>
    <row r="13" spans="1:3" x14ac:dyDescent="0.35">
      <c r="A13" s="28" t="s">
        <v>103</v>
      </c>
      <c r="B13" s="28" t="s">
        <v>107</v>
      </c>
      <c r="C13" s="29">
        <v>83.34</v>
      </c>
    </row>
    <row r="14" spans="1:3" x14ac:dyDescent="0.35">
      <c r="A14" s="28" t="s">
        <v>103</v>
      </c>
      <c r="B14" s="28" t="s">
        <v>108</v>
      </c>
      <c r="C14" s="29">
        <v>83.23</v>
      </c>
    </row>
    <row r="15" spans="1:3" x14ac:dyDescent="0.35">
      <c r="A15" s="28" t="s">
        <v>103</v>
      </c>
      <c r="B15" s="28" t="s">
        <v>109</v>
      </c>
      <c r="C15" s="29">
        <v>83.34</v>
      </c>
    </row>
    <row r="16" spans="1:3" x14ac:dyDescent="0.35">
      <c r="A16" s="28" t="s">
        <v>103</v>
      </c>
      <c r="B16" s="28" t="s">
        <v>110</v>
      </c>
      <c r="C16" s="29">
        <v>83.34</v>
      </c>
    </row>
    <row r="17" spans="1:3" x14ac:dyDescent="0.35">
      <c r="A17" s="28" t="s">
        <v>103</v>
      </c>
      <c r="B17" s="28" t="s">
        <v>111</v>
      </c>
      <c r="C17" s="29">
        <v>83.34</v>
      </c>
    </row>
    <row r="18" spans="1:3" x14ac:dyDescent="0.35">
      <c r="A18" s="28" t="s">
        <v>103</v>
      </c>
      <c r="B18" s="28" t="s">
        <v>109</v>
      </c>
      <c r="C18" s="29">
        <v>25</v>
      </c>
    </row>
    <row r="19" spans="1:3" x14ac:dyDescent="0.35">
      <c r="A19" s="28" t="s">
        <v>103</v>
      </c>
      <c r="B19" s="28" t="s">
        <v>112</v>
      </c>
      <c r="C19" s="29">
        <v>83.34</v>
      </c>
    </row>
    <row r="20" spans="1:3" x14ac:dyDescent="0.35">
      <c r="A20" s="28" t="s">
        <v>103</v>
      </c>
      <c r="B20" s="28" t="s">
        <v>113</v>
      </c>
      <c r="C20" s="29">
        <v>83.34</v>
      </c>
    </row>
    <row r="21" spans="1:3" x14ac:dyDescent="0.35">
      <c r="A21" s="28" t="s">
        <v>103</v>
      </c>
      <c r="B21" s="28" t="s">
        <v>114</v>
      </c>
      <c r="C21" s="29">
        <v>83.34</v>
      </c>
    </row>
    <row r="22" spans="1:3" x14ac:dyDescent="0.35">
      <c r="A22" s="28" t="s">
        <v>115</v>
      </c>
      <c r="B22" s="28" t="s">
        <v>116</v>
      </c>
      <c r="C22" s="29">
        <v>83.34</v>
      </c>
    </row>
    <row r="23" spans="1:3" x14ac:dyDescent="0.35">
      <c r="A23" s="28" t="s">
        <v>115</v>
      </c>
      <c r="B23" s="28" t="s">
        <v>117</v>
      </c>
      <c r="C23" s="29">
        <v>83.34</v>
      </c>
    </row>
    <row r="24" spans="1:3" x14ac:dyDescent="0.35">
      <c r="A24" s="28" t="s">
        <v>115</v>
      </c>
      <c r="B24" s="28" t="s">
        <v>118</v>
      </c>
      <c r="C24" s="29">
        <v>83.34</v>
      </c>
    </row>
    <row r="25" spans="1:3" x14ac:dyDescent="0.35">
      <c r="A25" s="28" t="s">
        <v>119</v>
      </c>
      <c r="B25" s="28" t="s">
        <v>120</v>
      </c>
      <c r="C25" s="29">
        <v>83</v>
      </c>
    </row>
    <row r="26" spans="1:3" x14ac:dyDescent="0.35">
      <c r="A26" s="28" t="s">
        <v>121</v>
      </c>
      <c r="B26" s="28" t="s">
        <v>122</v>
      </c>
      <c r="C26" s="29">
        <v>25</v>
      </c>
    </row>
    <row r="27" spans="1:3" x14ac:dyDescent="0.35">
      <c r="A27" s="28" t="s">
        <v>121</v>
      </c>
      <c r="B27" s="28" t="s">
        <v>123</v>
      </c>
      <c r="C27" s="29">
        <v>75</v>
      </c>
    </row>
    <row r="28" spans="1:3" x14ac:dyDescent="0.35">
      <c r="A28" s="28" t="s">
        <v>124</v>
      </c>
      <c r="B28" s="28" t="s">
        <v>125</v>
      </c>
      <c r="C28" s="29">
        <v>50</v>
      </c>
    </row>
    <row r="29" spans="1:3" x14ac:dyDescent="0.35">
      <c r="A29" s="28" t="s">
        <v>126</v>
      </c>
      <c r="B29" s="28" t="s">
        <v>127</v>
      </c>
      <c r="C29" s="29">
        <v>25</v>
      </c>
    </row>
    <row r="30" spans="1:3" x14ac:dyDescent="0.35">
      <c r="A30" s="28" t="s">
        <v>128</v>
      </c>
      <c r="B30" s="28" t="s">
        <v>129</v>
      </c>
      <c r="C30" s="29">
        <v>25</v>
      </c>
    </row>
    <row r="31" spans="1:3" x14ac:dyDescent="0.35">
      <c r="A31" s="28" t="s">
        <v>130</v>
      </c>
      <c r="B31" s="28" t="s">
        <v>131</v>
      </c>
      <c r="C31" s="29">
        <v>25</v>
      </c>
    </row>
    <row r="32" spans="1:3" x14ac:dyDescent="0.35">
      <c r="A32" s="28" t="s">
        <v>132</v>
      </c>
      <c r="B32" s="28" t="s">
        <v>133</v>
      </c>
      <c r="C32" s="29">
        <v>50</v>
      </c>
    </row>
    <row r="33" spans="1:3" x14ac:dyDescent="0.35">
      <c r="A33" s="28" t="s">
        <v>134</v>
      </c>
      <c r="B33" s="28" t="s">
        <v>135</v>
      </c>
      <c r="C33" s="29">
        <v>100</v>
      </c>
    </row>
    <row r="34" spans="1:3" x14ac:dyDescent="0.35">
      <c r="A34" s="28" t="s">
        <v>136</v>
      </c>
      <c r="B34" s="28" t="s">
        <v>137</v>
      </c>
      <c r="C34" s="29">
        <v>25</v>
      </c>
    </row>
    <row r="35" spans="1:3" x14ac:dyDescent="0.35">
      <c r="A35" s="28" t="s">
        <v>138</v>
      </c>
      <c r="B35" s="28" t="s">
        <v>139</v>
      </c>
      <c r="C35" s="29">
        <v>25</v>
      </c>
    </row>
    <row r="36" spans="1:3" x14ac:dyDescent="0.35">
      <c r="A36" s="28" t="s">
        <v>140</v>
      </c>
      <c r="B36" s="28" t="s">
        <v>141</v>
      </c>
      <c r="C36" s="29">
        <v>25</v>
      </c>
    </row>
    <row r="37" spans="1:3" x14ac:dyDescent="0.35">
      <c r="A37" s="28" t="s">
        <v>142</v>
      </c>
      <c r="B37" s="28" t="s">
        <v>143</v>
      </c>
      <c r="C37" s="29">
        <v>141.68</v>
      </c>
    </row>
    <row r="38" spans="1:3" x14ac:dyDescent="0.35">
      <c r="A38" s="28" t="s">
        <v>142</v>
      </c>
      <c r="B38" s="28" t="s">
        <v>144</v>
      </c>
      <c r="C38" s="29">
        <v>70.84</v>
      </c>
    </row>
    <row r="39" spans="1:3" x14ac:dyDescent="0.35">
      <c r="A39" s="28" t="s">
        <v>142</v>
      </c>
      <c r="B39" s="28" t="s">
        <v>145</v>
      </c>
      <c r="C39" s="29">
        <v>70.84</v>
      </c>
    </row>
    <row r="40" spans="1:3" x14ac:dyDescent="0.35">
      <c r="A40" s="28" t="s">
        <v>142</v>
      </c>
      <c r="B40" s="28" t="s">
        <v>145</v>
      </c>
      <c r="C40" s="29">
        <v>25</v>
      </c>
    </row>
    <row r="41" spans="1:3" x14ac:dyDescent="0.35">
      <c r="A41" s="28" t="s">
        <v>142</v>
      </c>
      <c r="B41" s="28" t="s">
        <v>146</v>
      </c>
      <c r="C41" s="29">
        <v>70.84</v>
      </c>
    </row>
    <row r="42" spans="1:3" x14ac:dyDescent="0.35">
      <c r="A42" s="28" t="s">
        <v>142</v>
      </c>
      <c r="B42" s="28" t="s">
        <v>147</v>
      </c>
      <c r="C42" s="29">
        <v>154.16999999999999</v>
      </c>
    </row>
    <row r="43" spans="1:3" x14ac:dyDescent="0.35">
      <c r="A43" s="28" t="s">
        <v>142</v>
      </c>
      <c r="B43" s="28" t="s">
        <v>148</v>
      </c>
      <c r="C43" s="29">
        <v>25</v>
      </c>
    </row>
    <row r="44" spans="1:3" x14ac:dyDescent="0.35">
      <c r="A44" s="28" t="s">
        <v>142</v>
      </c>
      <c r="B44" s="28" t="s">
        <v>149</v>
      </c>
      <c r="C44" s="29">
        <v>70.84</v>
      </c>
    </row>
    <row r="45" spans="1:3" x14ac:dyDescent="0.35">
      <c r="A45" s="28" t="s">
        <v>142</v>
      </c>
      <c r="B45" s="28" t="s">
        <v>150</v>
      </c>
      <c r="C45" s="29">
        <v>25</v>
      </c>
    </row>
    <row r="46" spans="1:3" x14ac:dyDescent="0.35">
      <c r="A46" s="28" t="s">
        <v>142</v>
      </c>
      <c r="B46" s="28" t="s">
        <v>151</v>
      </c>
      <c r="C46" s="29">
        <v>70.84</v>
      </c>
    </row>
    <row r="47" spans="1:3" x14ac:dyDescent="0.35">
      <c r="A47" s="28" t="s">
        <v>142</v>
      </c>
      <c r="B47" s="28" t="s">
        <v>152</v>
      </c>
      <c r="C47" s="29">
        <v>75</v>
      </c>
    </row>
    <row r="48" spans="1:3" x14ac:dyDescent="0.35">
      <c r="A48" s="28" t="s">
        <v>153</v>
      </c>
      <c r="B48" s="28" t="s">
        <v>154</v>
      </c>
      <c r="C48" s="29">
        <v>500</v>
      </c>
    </row>
    <row r="49" spans="1:3" x14ac:dyDescent="0.35">
      <c r="A49" s="28" t="s">
        <v>153</v>
      </c>
      <c r="B49" s="28" t="s">
        <v>155</v>
      </c>
      <c r="C49" s="29">
        <v>25</v>
      </c>
    </row>
    <row r="50" spans="1:3" x14ac:dyDescent="0.35">
      <c r="A50" s="28" t="s">
        <v>156</v>
      </c>
      <c r="B50" s="28" t="s">
        <v>157</v>
      </c>
      <c r="C50" s="29">
        <v>12.49</v>
      </c>
    </row>
    <row r="51" spans="1:3" x14ac:dyDescent="0.35">
      <c r="A51" s="28" t="s">
        <v>156</v>
      </c>
      <c r="B51" s="28" t="s">
        <v>158</v>
      </c>
      <c r="C51" s="29">
        <v>70.84</v>
      </c>
    </row>
    <row r="52" spans="1:3" x14ac:dyDescent="0.35">
      <c r="A52" s="28" t="s">
        <v>156</v>
      </c>
      <c r="B52" s="28" t="s">
        <v>159</v>
      </c>
      <c r="C52" s="29">
        <v>70.84</v>
      </c>
    </row>
    <row r="53" spans="1:3" x14ac:dyDescent="0.35">
      <c r="A53" s="28" t="s">
        <v>156</v>
      </c>
      <c r="B53" s="28" t="s">
        <v>160</v>
      </c>
      <c r="C53" s="29">
        <v>70.84</v>
      </c>
    </row>
    <row r="54" spans="1:3" x14ac:dyDescent="0.35">
      <c r="A54" s="28" t="s">
        <v>161</v>
      </c>
      <c r="B54" s="28" t="s">
        <v>162</v>
      </c>
      <c r="C54" s="29">
        <v>75</v>
      </c>
    </row>
    <row r="55" spans="1:3" x14ac:dyDescent="0.35">
      <c r="A55" s="28" t="s">
        <v>161</v>
      </c>
      <c r="B55" s="28" t="s">
        <v>163</v>
      </c>
      <c r="C55" s="29">
        <v>70.84</v>
      </c>
    </row>
    <row r="56" spans="1:3" x14ac:dyDescent="0.35">
      <c r="A56" s="28" t="s">
        <v>161</v>
      </c>
      <c r="B56" s="28" t="s">
        <v>164</v>
      </c>
      <c r="C56" s="29">
        <v>70.84</v>
      </c>
    </row>
    <row r="57" spans="1:3" x14ac:dyDescent="0.35">
      <c r="A57" s="28" t="s">
        <v>165</v>
      </c>
      <c r="B57" s="28" t="s">
        <v>166</v>
      </c>
      <c r="C57" s="29">
        <v>25</v>
      </c>
    </row>
    <row r="58" spans="1:3" x14ac:dyDescent="0.35">
      <c r="A58" s="28" t="s">
        <v>165</v>
      </c>
      <c r="B58" s="28" t="s">
        <v>167</v>
      </c>
      <c r="C58" s="29">
        <v>25</v>
      </c>
    </row>
    <row r="59" spans="1:3" x14ac:dyDescent="0.35">
      <c r="A59" s="28" t="s">
        <v>168</v>
      </c>
      <c r="B59" s="28" t="s">
        <v>169</v>
      </c>
      <c r="C59" s="29">
        <v>70.84</v>
      </c>
    </row>
    <row r="60" spans="1:3" x14ac:dyDescent="0.35">
      <c r="A60" s="28" t="s">
        <v>168</v>
      </c>
      <c r="B60" s="28" t="s">
        <v>170</v>
      </c>
      <c r="C60" s="29">
        <v>70.84</v>
      </c>
    </row>
    <row r="61" spans="1:3" x14ac:dyDescent="0.35">
      <c r="A61" s="28" t="s">
        <v>171</v>
      </c>
      <c r="B61" s="28" t="s">
        <v>172</v>
      </c>
      <c r="C61" s="29">
        <v>25</v>
      </c>
    </row>
    <row r="62" spans="1:3" x14ac:dyDescent="0.35">
      <c r="A62" s="28" t="s">
        <v>173</v>
      </c>
      <c r="B62" s="28" t="s">
        <v>174</v>
      </c>
      <c r="C62" s="29">
        <v>50</v>
      </c>
    </row>
    <row r="63" spans="1:3" x14ac:dyDescent="0.35">
      <c r="A63" s="28" t="s">
        <v>173</v>
      </c>
      <c r="B63" s="28" t="s">
        <v>175</v>
      </c>
      <c r="C63" s="29">
        <v>25</v>
      </c>
    </row>
    <row r="64" spans="1:3" x14ac:dyDescent="0.35">
      <c r="A64" s="28" t="s">
        <v>176</v>
      </c>
      <c r="B64" s="28" t="s">
        <v>177</v>
      </c>
      <c r="C64" s="29">
        <v>70.84</v>
      </c>
    </row>
    <row r="65" spans="1:3" x14ac:dyDescent="0.35">
      <c r="A65" s="28" t="s">
        <v>176</v>
      </c>
      <c r="B65" s="28" t="s">
        <v>178</v>
      </c>
      <c r="C65" s="29">
        <v>70.84</v>
      </c>
    </row>
    <row r="66" spans="1:3" x14ac:dyDescent="0.35">
      <c r="A66" s="28" t="s">
        <v>176</v>
      </c>
      <c r="B66" s="28" t="s">
        <v>179</v>
      </c>
      <c r="C66" s="29">
        <v>70.84</v>
      </c>
    </row>
    <row r="67" spans="1:3" x14ac:dyDescent="0.35">
      <c r="A67" s="28" t="s">
        <v>176</v>
      </c>
      <c r="B67" s="28" t="s">
        <v>180</v>
      </c>
      <c r="C67" s="29">
        <v>10</v>
      </c>
    </row>
    <row r="68" spans="1:3" x14ac:dyDescent="0.35">
      <c r="A68" s="28" t="s">
        <v>181</v>
      </c>
      <c r="B68" s="28" t="s">
        <v>182</v>
      </c>
      <c r="C68" s="29">
        <v>50</v>
      </c>
    </row>
    <row r="69" spans="1:3" x14ac:dyDescent="0.35">
      <c r="A69" s="28" t="s">
        <v>181</v>
      </c>
      <c r="B69" s="28" t="s">
        <v>183</v>
      </c>
      <c r="C69" s="29">
        <v>25</v>
      </c>
    </row>
    <row r="70" spans="1:3" x14ac:dyDescent="0.35">
      <c r="A70" s="28" t="s">
        <v>184</v>
      </c>
      <c r="B70" s="28" t="s">
        <v>185</v>
      </c>
      <c r="C70" s="29">
        <v>70.84</v>
      </c>
    </row>
    <row r="71" spans="1:3" x14ac:dyDescent="0.35">
      <c r="A71" s="28" t="s">
        <v>184</v>
      </c>
      <c r="B71" s="28" t="s">
        <v>186</v>
      </c>
      <c r="C71" s="29">
        <v>70.84</v>
      </c>
    </row>
    <row r="72" spans="1:3" x14ac:dyDescent="0.35">
      <c r="A72" s="28" t="s">
        <v>184</v>
      </c>
      <c r="B72" s="28" t="s">
        <v>187</v>
      </c>
      <c r="C72" s="29">
        <v>70.84</v>
      </c>
    </row>
    <row r="73" spans="1:3" x14ac:dyDescent="0.35">
      <c r="A73" s="28" t="s">
        <v>184</v>
      </c>
      <c r="B73" s="28" t="s">
        <v>188</v>
      </c>
      <c r="C73" s="29">
        <v>70.84</v>
      </c>
    </row>
    <row r="74" spans="1:3" x14ac:dyDescent="0.35">
      <c r="A74" s="28" t="s">
        <v>184</v>
      </c>
      <c r="B74" s="28" t="s">
        <v>189</v>
      </c>
      <c r="C74" s="29">
        <v>70.84</v>
      </c>
    </row>
    <row r="75" spans="1:3" x14ac:dyDescent="0.35">
      <c r="A75" s="28" t="s">
        <v>184</v>
      </c>
      <c r="B75" s="28" t="s">
        <v>190</v>
      </c>
      <c r="C75" s="29">
        <v>25</v>
      </c>
    </row>
    <row r="76" spans="1:3" x14ac:dyDescent="0.35">
      <c r="A76" s="28" t="s">
        <v>184</v>
      </c>
      <c r="B76" s="28" t="s">
        <v>191</v>
      </c>
      <c r="C76" s="29">
        <v>70.84</v>
      </c>
    </row>
    <row r="77" spans="1:3" x14ac:dyDescent="0.35">
      <c r="A77" s="28" t="s">
        <v>184</v>
      </c>
      <c r="B77" s="28" t="s">
        <v>192</v>
      </c>
      <c r="C77" s="29">
        <v>70.84</v>
      </c>
    </row>
    <row r="78" spans="1:3" x14ac:dyDescent="0.35">
      <c r="A78" s="28" t="s">
        <v>184</v>
      </c>
      <c r="B78" s="28" t="s">
        <v>193</v>
      </c>
      <c r="C78" s="29">
        <v>70.84</v>
      </c>
    </row>
    <row r="79" spans="1:3" x14ac:dyDescent="0.35">
      <c r="A79" s="28" t="s">
        <v>184</v>
      </c>
      <c r="B79" s="28" t="s">
        <v>194</v>
      </c>
      <c r="C79" s="29">
        <v>70.84</v>
      </c>
    </row>
    <row r="80" spans="1:3" x14ac:dyDescent="0.35">
      <c r="A80" s="28" t="s">
        <v>184</v>
      </c>
      <c r="B80" s="28" t="s">
        <v>195</v>
      </c>
      <c r="C80" s="29">
        <v>70.84</v>
      </c>
    </row>
    <row r="81" spans="1:3" x14ac:dyDescent="0.35">
      <c r="A81" s="28" t="s">
        <v>196</v>
      </c>
      <c r="B81" s="28" t="s">
        <v>197</v>
      </c>
      <c r="C81" s="29">
        <v>70.84</v>
      </c>
    </row>
    <row r="82" spans="1:3" x14ac:dyDescent="0.35">
      <c r="A82" s="28" t="s">
        <v>196</v>
      </c>
      <c r="B82" s="28" t="s">
        <v>198</v>
      </c>
      <c r="C82" s="29">
        <v>70.84</v>
      </c>
    </row>
    <row r="83" spans="1:3" x14ac:dyDescent="0.35">
      <c r="A83" s="28" t="s">
        <v>196</v>
      </c>
      <c r="B83" s="28" t="s">
        <v>197</v>
      </c>
      <c r="C83" s="29">
        <v>25</v>
      </c>
    </row>
    <row r="84" spans="1:3" x14ac:dyDescent="0.35">
      <c r="A84" s="28" t="s">
        <v>199</v>
      </c>
      <c r="B84" s="28" t="s">
        <v>200</v>
      </c>
      <c r="C84" s="29">
        <v>70.84</v>
      </c>
    </row>
    <row r="85" spans="1:3" x14ac:dyDescent="0.35">
      <c r="A85" s="28" t="s">
        <v>199</v>
      </c>
      <c r="B85" s="28" t="s">
        <v>201</v>
      </c>
      <c r="C85" s="29">
        <v>70.84</v>
      </c>
    </row>
    <row r="86" spans="1:3" x14ac:dyDescent="0.35">
      <c r="A86" s="28" t="s">
        <v>199</v>
      </c>
      <c r="B86" s="28" t="s">
        <v>202</v>
      </c>
      <c r="C86" s="29">
        <v>74.8</v>
      </c>
    </row>
    <row r="87" spans="1:3" x14ac:dyDescent="0.35">
      <c r="A87" s="28" t="s">
        <v>203</v>
      </c>
      <c r="B87" s="28" t="s">
        <v>204</v>
      </c>
      <c r="C87" s="29">
        <v>75</v>
      </c>
    </row>
    <row r="88" spans="1:3" x14ac:dyDescent="0.35">
      <c r="A88" s="28" t="s">
        <v>205</v>
      </c>
      <c r="B88" s="28" t="s">
        <v>206</v>
      </c>
      <c r="C88" s="29">
        <v>70.84</v>
      </c>
    </row>
    <row r="89" spans="1:3" x14ac:dyDescent="0.35">
      <c r="A89" s="28" t="s">
        <v>205</v>
      </c>
      <c r="B89" s="28" t="s">
        <v>207</v>
      </c>
      <c r="C89" s="29">
        <v>70.84</v>
      </c>
    </row>
    <row r="90" spans="1:3" x14ac:dyDescent="0.35">
      <c r="A90" s="28" t="s">
        <v>208</v>
      </c>
      <c r="B90" s="28" t="s">
        <v>209</v>
      </c>
      <c r="C90" s="29">
        <v>25</v>
      </c>
    </row>
    <row r="91" spans="1:3" x14ac:dyDescent="0.35">
      <c r="A91" s="28" t="s">
        <v>210</v>
      </c>
      <c r="B91" s="28" t="s">
        <v>211</v>
      </c>
      <c r="C91" s="29">
        <v>25</v>
      </c>
    </row>
    <row r="92" spans="1:3" x14ac:dyDescent="0.35">
      <c r="A92" s="28" t="s">
        <v>212</v>
      </c>
      <c r="B92" s="28" t="s">
        <v>213</v>
      </c>
      <c r="C92" s="29">
        <v>15</v>
      </c>
    </row>
    <row r="93" spans="1:3" x14ac:dyDescent="0.35">
      <c r="A93" s="28" t="s">
        <v>214</v>
      </c>
      <c r="B93" s="28" t="s">
        <v>215</v>
      </c>
      <c r="C93" s="29">
        <v>25</v>
      </c>
    </row>
    <row r="94" spans="1:3" x14ac:dyDescent="0.35">
      <c r="A94" s="28" t="s">
        <v>214</v>
      </c>
      <c r="B94" s="28" t="s">
        <v>215</v>
      </c>
      <c r="C94" s="29">
        <v>25</v>
      </c>
    </row>
    <row r="95" spans="1:3" x14ac:dyDescent="0.35">
      <c r="A95" s="28" t="s">
        <v>216</v>
      </c>
      <c r="B95" s="28" t="s">
        <v>217</v>
      </c>
      <c r="C95" s="29">
        <v>25</v>
      </c>
    </row>
    <row r="96" spans="1:3" x14ac:dyDescent="0.35">
      <c r="A96" s="28" t="s">
        <v>218</v>
      </c>
      <c r="B96" s="28" t="s">
        <v>219</v>
      </c>
      <c r="C96" s="29">
        <v>77.78</v>
      </c>
    </row>
    <row r="97" spans="1:3" x14ac:dyDescent="0.35">
      <c r="A97" s="28" t="s">
        <v>218</v>
      </c>
      <c r="B97" s="28" t="s">
        <v>220</v>
      </c>
      <c r="C97" s="29">
        <v>77.78</v>
      </c>
    </row>
    <row r="98" spans="1:3" x14ac:dyDescent="0.35">
      <c r="A98" s="28" t="s">
        <v>218</v>
      </c>
      <c r="B98" s="28" t="s">
        <v>221</v>
      </c>
      <c r="C98" s="29">
        <v>77.78</v>
      </c>
    </row>
    <row r="99" spans="1:3" x14ac:dyDescent="0.35">
      <c r="A99" s="28" t="s">
        <v>218</v>
      </c>
      <c r="B99" s="28" t="s">
        <v>222</v>
      </c>
      <c r="C99" s="29">
        <v>77.78</v>
      </c>
    </row>
    <row r="100" spans="1:3" x14ac:dyDescent="0.35">
      <c r="A100" s="28" t="s">
        <v>218</v>
      </c>
      <c r="B100" s="28" t="s">
        <v>223</v>
      </c>
      <c r="C100" s="29">
        <v>25</v>
      </c>
    </row>
    <row r="101" spans="1:3" x14ac:dyDescent="0.35">
      <c r="A101" s="28" t="s">
        <v>218</v>
      </c>
      <c r="B101" s="28" t="s">
        <v>224</v>
      </c>
      <c r="C101" s="29">
        <v>25</v>
      </c>
    </row>
    <row r="102" spans="1:3" x14ac:dyDescent="0.35">
      <c r="A102" s="28" t="s">
        <v>218</v>
      </c>
      <c r="B102" s="28" t="s">
        <v>225</v>
      </c>
      <c r="C102" s="29">
        <v>25</v>
      </c>
    </row>
    <row r="103" spans="1:3" x14ac:dyDescent="0.35">
      <c r="A103" s="28" t="s">
        <v>218</v>
      </c>
      <c r="B103" s="28" t="s">
        <v>226</v>
      </c>
      <c r="C103" s="29">
        <v>77.78</v>
      </c>
    </row>
    <row r="104" spans="1:3" x14ac:dyDescent="0.35">
      <c r="A104" s="28" t="s">
        <v>218</v>
      </c>
      <c r="B104" s="28" t="s">
        <v>227</v>
      </c>
      <c r="C104" s="29">
        <v>25</v>
      </c>
    </row>
    <row r="105" spans="1:3" x14ac:dyDescent="0.35">
      <c r="A105" s="28" t="s">
        <v>218</v>
      </c>
      <c r="B105" s="28" t="s">
        <v>221</v>
      </c>
      <c r="C105" s="29">
        <v>25</v>
      </c>
    </row>
    <row r="106" spans="1:3" x14ac:dyDescent="0.35">
      <c r="A106" s="28" t="s">
        <v>218</v>
      </c>
      <c r="B106" s="28" t="s">
        <v>220</v>
      </c>
      <c r="C106" s="29">
        <v>77.78</v>
      </c>
    </row>
    <row r="107" spans="1:3" x14ac:dyDescent="0.35">
      <c r="A107" s="28" t="s">
        <v>228</v>
      </c>
      <c r="B107" s="28" t="s">
        <v>229</v>
      </c>
      <c r="C107" s="29">
        <v>75</v>
      </c>
    </row>
    <row r="108" spans="1:3" x14ac:dyDescent="0.35">
      <c r="A108" s="28" t="s">
        <v>230</v>
      </c>
      <c r="B108" s="28" t="s">
        <v>231</v>
      </c>
      <c r="C108" s="29">
        <v>38.89</v>
      </c>
    </row>
    <row r="109" spans="1:3" x14ac:dyDescent="0.35">
      <c r="A109" s="28" t="s">
        <v>230</v>
      </c>
      <c r="B109" s="28" t="s">
        <v>232</v>
      </c>
      <c r="C109" s="29">
        <v>77.78</v>
      </c>
    </row>
    <row r="110" spans="1:3" x14ac:dyDescent="0.35">
      <c r="A110" s="28" t="s">
        <v>230</v>
      </c>
      <c r="B110" s="28" t="s">
        <v>233</v>
      </c>
      <c r="C110" s="29">
        <v>77.78</v>
      </c>
    </row>
    <row r="111" spans="1:3" x14ac:dyDescent="0.35">
      <c r="A111" s="28" t="s">
        <v>230</v>
      </c>
      <c r="B111" s="28" t="s">
        <v>234</v>
      </c>
      <c r="C111" s="29">
        <v>77.78</v>
      </c>
    </row>
    <row r="112" spans="1:3" x14ac:dyDescent="0.35">
      <c r="A112" s="28" t="s">
        <v>230</v>
      </c>
      <c r="B112" s="28" t="s">
        <v>235</v>
      </c>
      <c r="C112" s="29">
        <v>77.78</v>
      </c>
    </row>
    <row r="113" spans="1:3" x14ac:dyDescent="0.35">
      <c r="A113" s="28" t="s">
        <v>230</v>
      </c>
      <c r="B113" s="28" t="s">
        <v>236</v>
      </c>
      <c r="C113" s="29">
        <v>25</v>
      </c>
    </row>
    <row r="114" spans="1:3" x14ac:dyDescent="0.35">
      <c r="A114" s="28" t="s">
        <v>230</v>
      </c>
      <c r="B114" s="28" t="s">
        <v>237</v>
      </c>
      <c r="C114" s="29">
        <v>77.78</v>
      </c>
    </row>
    <row r="115" spans="1:3" x14ac:dyDescent="0.35">
      <c r="A115" s="28" t="s">
        <v>238</v>
      </c>
      <c r="B115" s="28" t="s">
        <v>239</v>
      </c>
      <c r="C115" s="29">
        <v>25</v>
      </c>
    </row>
    <row r="116" spans="1:3" x14ac:dyDescent="0.35">
      <c r="A116" s="28" t="s">
        <v>238</v>
      </c>
      <c r="B116" s="28" t="s">
        <v>240</v>
      </c>
      <c r="C116" s="29">
        <v>25</v>
      </c>
    </row>
    <row r="117" spans="1:3" x14ac:dyDescent="0.35">
      <c r="A117" s="28" t="s">
        <v>238</v>
      </c>
      <c r="B117" s="28" t="s">
        <v>241</v>
      </c>
      <c r="C117" s="29">
        <v>25</v>
      </c>
    </row>
    <row r="118" spans="1:3" x14ac:dyDescent="0.35">
      <c r="A118" s="28" t="s">
        <v>242</v>
      </c>
      <c r="B118" s="28" t="s">
        <v>243</v>
      </c>
      <c r="C118" s="29">
        <v>77.78</v>
      </c>
    </row>
    <row r="119" spans="1:3" x14ac:dyDescent="0.35">
      <c r="A119" s="28" t="s">
        <v>242</v>
      </c>
      <c r="B119" s="28" t="s">
        <v>244</v>
      </c>
      <c r="C119" s="29">
        <v>77.78</v>
      </c>
    </row>
    <row r="120" spans="1:3" x14ac:dyDescent="0.35">
      <c r="A120" s="28" t="s">
        <v>242</v>
      </c>
      <c r="B120" s="28" t="s">
        <v>245</v>
      </c>
      <c r="C120" s="29">
        <v>77.78</v>
      </c>
    </row>
    <row r="121" spans="1:3" x14ac:dyDescent="0.35">
      <c r="A121" s="28" t="s">
        <v>246</v>
      </c>
      <c r="B121" s="28" t="s">
        <v>247</v>
      </c>
      <c r="C121" s="29">
        <v>38.39</v>
      </c>
    </row>
    <row r="122" spans="1:3" x14ac:dyDescent="0.35">
      <c r="A122" s="28" t="s">
        <v>246</v>
      </c>
      <c r="B122" s="28" t="s">
        <v>248</v>
      </c>
      <c r="C122" s="29">
        <v>77.78</v>
      </c>
    </row>
    <row r="123" spans="1:3" x14ac:dyDescent="0.35">
      <c r="A123" s="28" t="s">
        <v>246</v>
      </c>
      <c r="B123" s="28" t="s">
        <v>249</v>
      </c>
      <c r="C123" s="29">
        <v>77.78</v>
      </c>
    </row>
    <row r="124" spans="1:3" x14ac:dyDescent="0.35">
      <c r="A124" s="28" t="s">
        <v>250</v>
      </c>
      <c r="B124" s="28" t="s">
        <v>251</v>
      </c>
      <c r="C124" s="29">
        <v>50</v>
      </c>
    </row>
    <row r="125" spans="1:3" x14ac:dyDescent="0.35">
      <c r="A125" s="28" t="s">
        <v>252</v>
      </c>
      <c r="B125" s="28" t="s">
        <v>253</v>
      </c>
      <c r="C125" s="29">
        <v>25</v>
      </c>
    </row>
    <row r="126" spans="1:3" x14ac:dyDescent="0.35">
      <c r="A126" s="28" t="s">
        <v>254</v>
      </c>
      <c r="B126" s="28" t="s">
        <v>255</v>
      </c>
      <c r="C126" s="29">
        <v>200</v>
      </c>
    </row>
    <row r="127" spans="1:3" x14ac:dyDescent="0.35">
      <c r="A127" s="28" t="s">
        <v>256</v>
      </c>
      <c r="B127" s="28" t="s">
        <v>257</v>
      </c>
      <c r="C127" s="29">
        <v>52.78</v>
      </c>
    </row>
    <row r="128" spans="1:3" x14ac:dyDescent="0.35">
      <c r="A128" s="28" t="s">
        <v>256</v>
      </c>
      <c r="B128" s="28" t="s">
        <v>258</v>
      </c>
      <c r="C128" s="29">
        <v>77.78</v>
      </c>
    </row>
    <row r="129" spans="1:3" x14ac:dyDescent="0.35">
      <c r="A129" s="28" t="s">
        <v>256</v>
      </c>
      <c r="B129" s="28" t="s">
        <v>259</v>
      </c>
      <c r="C129" s="29">
        <v>50</v>
      </c>
    </row>
    <row r="130" spans="1:3" x14ac:dyDescent="0.35">
      <c r="A130" s="28" t="s">
        <v>256</v>
      </c>
      <c r="B130" s="28" t="s">
        <v>257</v>
      </c>
      <c r="C130" s="29">
        <v>25</v>
      </c>
    </row>
    <row r="131" spans="1:3" x14ac:dyDescent="0.35">
      <c r="A131" s="28" t="s">
        <v>256</v>
      </c>
      <c r="B131" s="28" t="s">
        <v>260</v>
      </c>
      <c r="C131" s="29">
        <v>77.78</v>
      </c>
    </row>
    <row r="132" spans="1:3" x14ac:dyDescent="0.35">
      <c r="A132" s="28" t="s">
        <v>256</v>
      </c>
      <c r="B132" s="28" t="s">
        <v>261</v>
      </c>
      <c r="C132" s="29">
        <v>77.78</v>
      </c>
    </row>
    <row r="133" spans="1:3" x14ac:dyDescent="0.35">
      <c r="A133" s="28" t="s">
        <v>256</v>
      </c>
      <c r="B133" s="28" t="s">
        <v>262</v>
      </c>
      <c r="C133" s="29">
        <v>77.78</v>
      </c>
    </row>
    <row r="134" spans="1:3" x14ac:dyDescent="0.35">
      <c r="A134" s="28" t="s">
        <v>256</v>
      </c>
      <c r="B134" s="28" t="s">
        <v>263</v>
      </c>
      <c r="C134" s="29">
        <v>77.78</v>
      </c>
    </row>
    <row r="135" spans="1:3" x14ac:dyDescent="0.35">
      <c r="A135" s="28" t="s">
        <v>256</v>
      </c>
      <c r="B135" s="28" t="s">
        <v>264</v>
      </c>
      <c r="C135" s="29">
        <v>77.78</v>
      </c>
    </row>
    <row r="136" spans="1:3" x14ac:dyDescent="0.35">
      <c r="A136" s="28" t="s">
        <v>265</v>
      </c>
      <c r="B136" s="28" t="s">
        <v>266</v>
      </c>
      <c r="C136" s="29">
        <v>25</v>
      </c>
    </row>
    <row r="137" spans="1:3" x14ac:dyDescent="0.35">
      <c r="A137" s="28" t="s">
        <v>265</v>
      </c>
      <c r="B137" s="28" t="s">
        <v>267</v>
      </c>
      <c r="C137" s="29">
        <v>77.78</v>
      </c>
    </row>
    <row r="138" spans="1:3" x14ac:dyDescent="0.35">
      <c r="A138" s="28" t="s">
        <v>265</v>
      </c>
      <c r="B138" s="28" t="s">
        <v>268</v>
      </c>
      <c r="C138" s="29">
        <v>77.78</v>
      </c>
    </row>
    <row r="139" spans="1:3" x14ac:dyDescent="0.35">
      <c r="A139" s="28" t="s">
        <v>269</v>
      </c>
      <c r="B139" s="28" t="s">
        <v>270</v>
      </c>
      <c r="C139" s="29">
        <v>38.89</v>
      </c>
    </row>
    <row r="140" spans="1:3" x14ac:dyDescent="0.35">
      <c r="A140" s="28" t="s">
        <v>269</v>
      </c>
      <c r="B140" s="28" t="s">
        <v>271</v>
      </c>
      <c r="C140" s="29">
        <v>25</v>
      </c>
    </row>
    <row r="141" spans="1:3" x14ac:dyDescent="0.35">
      <c r="A141" s="28" t="s">
        <v>269</v>
      </c>
      <c r="B141" s="28" t="s">
        <v>272</v>
      </c>
      <c r="C141" s="29">
        <v>200</v>
      </c>
    </row>
    <row r="142" spans="1:3" x14ac:dyDescent="0.35">
      <c r="A142" s="28" t="s">
        <v>269</v>
      </c>
      <c r="B142" s="28" t="s">
        <v>273</v>
      </c>
      <c r="C142" s="29">
        <v>50</v>
      </c>
    </row>
    <row r="143" spans="1:3" x14ac:dyDescent="0.35">
      <c r="A143" s="28" t="s">
        <v>274</v>
      </c>
      <c r="B143" s="28" t="s">
        <v>275</v>
      </c>
      <c r="C143" s="29">
        <v>38.89</v>
      </c>
    </row>
    <row r="144" spans="1:3" x14ac:dyDescent="0.35">
      <c r="A144" s="28" t="s">
        <v>274</v>
      </c>
      <c r="B144" s="28" t="s">
        <v>276</v>
      </c>
      <c r="C144" s="29">
        <v>77.78</v>
      </c>
    </row>
    <row r="145" spans="1:3" x14ac:dyDescent="0.35">
      <c r="A145" s="28" t="s">
        <v>274</v>
      </c>
      <c r="B145" s="28" t="s">
        <v>277</v>
      </c>
      <c r="C145" s="29">
        <v>77.78</v>
      </c>
    </row>
    <row r="146" spans="1:3" x14ac:dyDescent="0.35">
      <c r="A146" s="28" t="s">
        <v>274</v>
      </c>
      <c r="B146" s="28" t="s">
        <v>278</v>
      </c>
      <c r="C146" s="29">
        <v>77.78</v>
      </c>
    </row>
    <row r="147" spans="1:3" x14ac:dyDescent="0.35">
      <c r="A147" s="28" t="s">
        <v>274</v>
      </c>
      <c r="B147" s="28" t="s">
        <v>279</v>
      </c>
      <c r="C147" s="29">
        <v>77.78</v>
      </c>
    </row>
    <row r="148" spans="1:3" x14ac:dyDescent="0.35">
      <c r="A148" s="28" t="s">
        <v>274</v>
      </c>
      <c r="B148" s="28" t="s">
        <v>280</v>
      </c>
      <c r="C148" s="29">
        <v>25</v>
      </c>
    </row>
    <row r="149" spans="1:3" x14ac:dyDescent="0.35">
      <c r="A149" s="28" t="s">
        <v>281</v>
      </c>
      <c r="B149" s="28" t="s">
        <v>282</v>
      </c>
      <c r="C149" s="29">
        <v>77.78</v>
      </c>
    </row>
    <row r="150" spans="1:3" x14ac:dyDescent="0.35">
      <c r="A150" s="28" t="s">
        <v>281</v>
      </c>
      <c r="B150" s="28" t="s">
        <v>283</v>
      </c>
      <c r="C150" s="29">
        <v>77.78</v>
      </c>
    </row>
    <row r="151" spans="1:3" x14ac:dyDescent="0.35">
      <c r="A151" s="28" t="s">
        <v>284</v>
      </c>
      <c r="B151" s="28" t="s">
        <v>285</v>
      </c>
      <c r="C151" s="29">
        <v>25</v>
      </c>
    </row>
    <row r="152" spans="1:3" x14ac:dyDescent="0.35">
      <c r="A152" s="28" t="s">
        <v>286</v>
      </c>
      <c r="B152" s="28" t="s">
        <v>287</v>
      </c>
      <c r="C152" s="29">
        <v>25</v>
      </c>
    </row>
    <row r="153" spans="1:3" x14ac:dyDescent="0.35">
      <c r="A153" s="28" t="s">
        <v>286</v>
      </c>
      <c r="B153" s="28" t="s">
        <v>288</v>
      </c>
      <c r="C153" s="29">
        <v>25</v>
      </c>
    </row>
    <row r="154" spans="1:3" x14ac:dyDescent="0.35">
      <c r="A154" s="28" t="s">
        <v>286</v>
      </c>
      <c r="B154" s="28" t="s">
        <v>289</v>
      </c>
      <c r="C154" s="29">
        <v>25</v>
      </c>
    </row>
    <row r="155" spans="1:3" x14ac:dyDescent="0.35">
      <c r="A155" s="28" t="s">
        <v>290</v>
      </c>
      <c r="B155" s="28" t="s">
        <v>291</v>
      </c>
      <c r="C155" s="29">
        <v>25</v>
      </c>
    </row>
    <row r="156" spans="1:3" x14ac:dyDescent="0.35">
      <c r="A156" s="28" t="s">
        <v>292</v>
      </c>
      <c r="B156" s="28" t="s">
        <v>293</v>
      </c>
      <c r="C156" s="29">
        <v>77.78</v>
      </c>
    </row>
    <row r="157" spans="1:3" x14ac:dyDescent="0.35">
      <c r="A157" s="28" t="s">
        <v>294</v>
      </c>
      <c r="B157" s="28" t="s">
        <v>295</v>
      </c>
      <c r="C157" s="29">
        <v>77.78</v>
      </c>
    </row>
    <row r="158" spans="1:3" x14ac:dyDescent="0.35">
      <c r="A158" s="28" t="s">
        <v>294</v>
      </c>
      <c r="B158" s="28" t="s">
        <v>296</v>
      </c>
      <c r="C158" s="29">
        <v>77.88</v>
      </c>
    </row>
    <row r="159" spans="1:3" x14ac:dyDescent="0.35">
      <c r="A159" s="28" t="s">
        <v>294</v>
      </c>
      <c r="B159" s="28" t="s">
        <v>297</v>
      </c>
      <c r="C159" s="29">
        <v>77.78</v>
      </c>
    </row>
    <row r="160" spans="1:3" x14ac:dyDescent="0.35">
      <c r="A160" s="28" t="s">
        <v>294</v>
      </c>
      <c r="B160" s="28" t="s">
        <v>298</v>
      </c>
      <c r="C160" s="29">
        <v>77.78</v>
      </c>
    </row>
    <row r="161" spans="1:3" x14ac:dyDescent="0.35">
      <c r="A161" s="28" t="s">
        <v>294</v>
      </c>
      <c r="B161" s="28" t="s">
        <v>299</v>
      </c>
      <c r="C161" s="29">
        <v>25</v>
      </c>
    </row>
    <row r="162" spans="1:3" x14ac:dyDescent="0.35">
      <c r="A162" s="28" t="s">
        <v>294</v>
      </c>
      <c r="B162" s="28" t="s">
        <v>300</v>
      </c>
      <c r="C162" s="29">
        <v>25</v>
      </c>
    </row>
    <row r="163" spans="1:3" x14ac:dyDescent="0.35">
      <c r="A163" s="28" t="s">
        <v>294</v>
      </c>
      <c r="B163" s="28" t="s">
        <v>301</v>
      </c>
      <c r="C163" s="29">
        <v>77.78</v>
      </c>
    </row>
    <row r="164" spans="1:3" x14ac:dyDescent="0.35">
      <c r="A164" s="28" t="s">
        <v>294</v>
      </c>
      <c r="B164" s="28" t="s">
        <v>302</v>
      </c>
      <c r="C164" s="29">
        <v>77.78</v>
      </c>
    </row>
    <row r="165" spans="1:3" x14ac:dyDescent="0.35">
      <c r="A165" s="28" t="s">
        <v>294</v>
      </c>
      <c r="B165" s="28" t="s">
        <v>303</v>
      </c>
      <c r="C165" s="29">
        <v>75</v>
      </c>
    </row>
    <row r="166" spans="1:3" x14ac:dyDescent="0.35">
      <c r="A166" s="28" t="s">
        <v>294</v>
      </c>
      <c r="B166" s="28" t="s">
        <v>304</v>
      </c>
      <c r="C166" s="29">
        <v>77.78</v>
      </c>
    </row>
    <row r="167" spans="1:3" x14ac:dyDescent="0.35">
      <c r="A167" s="28" t="s">
        <v>294</v>
      </c>
      <c r="B167" s="28" t="s">
        <v>305</v>
      </c>
      <c r="C167" s="29">
        <v>77.78</v>
      </c>
    </row>
    <row r="168" spans="1:3" x14ac:dyDescent="0.35">
      <c r="A168" s="28" t="s">
        <v>294</v>
      </c>
      <c r="B168" s="28" t="s">
        <v>306</v>
      </c>
      <c r="C168" s="29">
        <v>50</v>
      </c>
    </row>
    <row r="169" spans="1:3" x14ac:dyDescent="0.35">
      <c r="A169" s="28" t="s">
        <v>307</v>
      </c>
      <c r="B169" s="28" t="s">
        <v>308</v>
      </c>
      <c r="C169" s="29">
        <v>77.78</v>
      </c>
    </row>
    <row r="170" spans="1:3" x14ac:dyDescent="0.35">
      <c r="A170" s="28" t="s">
        <v>307</v>
      </c>
      <c r="B170" s="28" t="s">
        <v>309</v>
      </c>
      <c r="C170" s="29">
        <v>77.78</v>
      </c>
    </row>
    <row r="171" spans="1:3" x14ac:dyDescent="0.35">
      <c r="A171" s="28" t="s">
        <v>307</v>
      </c>
      <c r="B171" s="28" t="s">
        <v>310</v>
      </c>
      <c r="C171" s="29">
        <v>25</v>
      </c>
    </row>
    <row r="172" spans="1:3" x14ac:dyDescent="0.35">
      <c r="A172" s="28" t="s">
        <v>307</v>
      </c>
      <c r="B172" s="28" t="s">
        <v>311</v>
      </c>
      <c r="C172" s="29">
        <v>25</v>
      </c>
    </row>
    <row r="173" spans="1:3" x14ac:dyDescent="0.35">
      <c r="A173" s="28" t="s">
        <v>307</v>
      </c>
      <c r="B173" s="28" t="s">
        <v>311</v>
      </c>
      <c r="C173" s="29">
        <v>25</v>
      </c>
    </row>
    <row r="174" spans="1:3" x14ac:dyDescent="0.35">
      <c r="A174" s="28" t="s">
        <v>307</v>
      </c>
      <c r="B174" s="28" t="s">
        <v>312</v>
      </c>
      <c r="C174" s="29">
        <v>50</v>
      </c>
    </row>
    <row r="175" spans="1:3" x14ac:dyDescent="0.35">
      <c r="A175" s="28" t="s">
        <v>307</v>
      </c>
      <c r="B175" s="28" t="s">
        <v>313</v>
      </c>
      <c r="C175" s="29">
        <v>50</v>
      </c>
    </row>
    <row r="176" spans="1:3" x14ac:dyDescent="0.35">
      <c r="A176" s="28" t="s">
        <v>307</v>
      </c>
      <c r="B176" s="28" t="s">
        <v>314</v>
      </c>
      <c r="C176" s="29">
        <v>25</v>
      </c>
    </row>
    <row r="177" spans="1:3" x14ac:dyDescent="0.35">
      <c r="A177" s="28" t="s">
        <v>307</v>
      </c>
      <c r="B177" s="28" t="s">
        <v>315</v>
      </c>
      <c r="C177" s="29">
        <v>77.78</v>
      </c>
    </row>
    <row r="178" spans="1:3" x14ac:dyDescent="0.35">
      <c r="A178" s="28" t="s">
        <v>307</v>
      </c>
      <c r="B178" s="28" t="s">
        <v>316</v>
      </c>
      <c r="C178" s="29">
        <v>50</v>
      </c>
    </row>
    <row r="179" spans="1:3" x14ac:dyDescent="0.35">
      <c r="A179" s="28" t="s">
        <v>317</v>
      </c>
      <c r="B179" s="28" t="s">
        <v>318</v>
      </c>
      <c r="C179" s="29">
        <v>25</v>
      </c>
    </row>
    <row r="180" spans="1:3" x14ac:dyDescent="0.35">
      <c r="A180" s="28" t="s">
        <v>317</v>
      </c>
      <c r="B180" s="28" t="s">
        <v>319</v>
      </c>
      <c r="C180" s="29">
        <v>25</v>
      </c>
    </row>
    <row r="181" spans="1:3" x14ac:dyDescent="0.35">
      <c r="A181" s="28" t="s">
        <v>317</v>
      </c>
      <c r="B181" s="28" t="s">
        <v>320</v>
      </c>
      <c r="C181" s="29">
        <v>25</v>
      </c>
    </row>
    <row r="182" spans="1:3" x14ac:dyDescent="0.35">
      <c r="A182" s="28" t="s">
        <v>317</v>
      </c>
      <c r="B182" s="28" t="s">
        <v>321</v>
      </c>
      <c r="C182" s="29">
        <v>25</v>
      </c>
    </row>
    <row r="183" spans="1:3" x14ac:dyDescent="0.35">
      <c r="A183" s="28" t="s">
        <v>322</v>
      </c>
      <c r="B183" s="28" t="s">
        <v>323</v>
      </c>
      <c r="C183" s="29">
        <v>77.78</v>
      </c>
    </row>
    <row r="184" spans="1:3" x14ac:dyDescent="0.35">
      <c r="A184" s="28" t="s">
        <v>324</v>
      </c>
      <c r="B184" s="28" t="s">
        <v>325</v>
      </c>
      <c r="C184" s="29">
        <v>25</v>
      </c>
    </row>
    <row r="185" spans="1:3" x14ac:dyDescent="0.35">
      <c r="A185" s="28" t="s">
        <v>326</v>
      </c>
      <c r="B185" s="28" t="s">
        <v>327</v>
      </c>
      <c r="C185" s="29">
        <v>25</v>
      </c>
    </row>
    <row r="186" spans="1:3" x14ac:dyDescent="0.35">
      <c r="A186" s="28" t="s">
        <v>326</v>
      </c>
      <c r="B186" s="28" t="s">
        <v>328</v>
      </c>
      <c r="C186" s="29">
        <v>77.78</v>
      </c>
    </row>
    <row r="187" spans="1:3" x14ac:dyDescent="0.35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2886E-DB15-464A-9A94-1819BF1014BE}">
  <dimension ref="A1:M19"/>
  <sheetViews>
    <sheetView workbookViewId="0">
      <selection activeCell="L10" sqref="L10"/>
    </sheetView>
  </sheetViews>
  <sheetFormatPr defaultRowHeight="14.5" x14ac:dyDescent="0.35"/>
  <sheetData>
    <row r="1" spans="1:13" x14ac:dyDescent="0.35">
      <c r="A1" t="s">
        <v>357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s="22" t="s">
        <v>338</v>
      </c>
      <c r="J1" s="22" t="s">
        <v>341</v>
      </c>
      <c r="K1" s="22" t="s">
        <v>348</v>
      </c>
      <c r="L1" s="22" t="s">
        <v>355</v>
      </c>
      <c r="M1" s="22" t="s">
        <v>358</v>
      </c>
    </row>
    <row r="2" spans="1:13" x14ac:dyDescent="0.35">
      <c r="A2">
        <v>1</v>
      </c>
      <c r="B2" t="s">
        <v>1</v>
      </c>
      <c r="C2" t="s">
        <v>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1</v>
      </c>
      <c r="J2" t="s">
        <v>1</v>
      </c>
      <c r="K2" t="s">
        <v>1</v>
      </c>
      <c r="L2" t="s">
        <v>1</v>
      </c>
      <c r="M2" t="s">
        <v>1</v>
      </c>
    </row>
    <row r="3" spans="1:13" x14ac:dyDescent="0.35">
      <c r="A3">
        <v>2</v>
      </c>
      <c r="B3" s="31" t="s">
        <v>2</v>
      </c>
      <c r="C3" s="31" t="s">
        <v>2</v>
      </c>
      <c r="D3" s="31" t="s">
        <v>2</v>
      </c>
      <c r="E3" s="31" t="s">
        <v>2</v>
      </c>
      <c r="F3" s="31" t="s">
        <v>2</v>
      </c>
      <c r="G3" s="31" t="s">
        <v>2</v>
      </c>
      <c r="H3" s="31" t="s">
        <v>2</v>
      </c>
      <c r="I3" s="31" t="s">
        <v>2</v>
      </c>
      <c r="J3" s="31" t="s">
        <v>2</v>
      </c>
      <c r="K3" s="31" t="s">
        <v>2</v>
      </c>
      <c r="L3" s="50" t="s">
        <v>84</v>
      </c>
      <c r="M3" s="50" t="s">
        <v>84</v>
      </c>
    </row>
    <row r="4" spans="1:13" x14ac:dyDescent="0.35">
      <c r="A4">
        <v>3</v>
      </c>
      <c r="B4" s="32" t="s">
        <v>3</v>
      </c>
      <c r="C4" s="32" t="s">
        <v>3</v>
      </c>
      <c r="D4" s="32" t="s">
        <v>3</v>
      </c>
      <c r="E4" s="32" t="s">
        <v>3</v>
      </c>
      <c r="F4" s="33" t="s">
        <v>20</v>
      </c>
      <c r="G4" s="33" t="s">
        <v>20</v>
      </c>
      <c r="H4" s="33" t="s">
        <v>20</v>
      </c>
      <c r="I4" s="33" t="s">
        <v>20</v>
      </c>
      <c r="J4" s="33" t="s">
        <v>20</v>
      </c>
      <c r="K4" s="33" t="s">
        <v>20</v>
      </c>
      <c r="L4" s="33" t="s">
        <v>20</v>
      </c>
      <c r="M4" s="33" t="s">
        <v>20</v>
      </c>
    </row>
    <row r="5" spans="1:13" x14ac:dyDescent="0.35">
      <c r="A5">
        <v>4</v>
      </c>
      <c r="B5" s="34" t="s">
        <v>4</v>
      </c>
      <c r="C5" s="34" t="s">
        <v>4</v>
      </c>
      <c r="D5" s="34" t="s">
        <v>4</v>
      </c>
      <c r="E5" s="34" t="s">
        <v>4</v>
      </c>
      <c r="F5" s="34" t="s">
        <v>4</v>
      </c>
      <c r="G5" s="34" t="s">
        <v>4</v>
      </c>
      <c r="H5" s="34" t="s">
        <v>4</v>
      </c>
      <c r="I5" s="34" t="s">
        <v>4</v>
      </c>
      <c r="J5" s="34" t="s">
        <v>4</v>
      </c>
      <c r="K5" s="34" t="s">
        <v>4</v>
      </c>
      <c r="L5" s="35" t="s">
        <v>66</v>
      </c>
    </row>
    <row r="6" spans="1:13" x14ac:dyDescent="0.35">
      <c r="A6">
        <v>5</v>
      </c>
      <c r="B6" s="36" t="s">
        <v>5</v>
      </c>
      <c r="C6" s="36" t="s">
        <v>5</v>
      </c>
      <c r="D6" s="36" t="s">
        <v>5</v>
      </c>
      <c r="E6" s="36" t="s">
        <v>5</v>
      </c>
      <c r="F6" s="36" t="s">
        <v>5</v>
      </c>
      <c r="G6" s="36" t="s">
        <v>5</v>
      </c>
      <c r="H6" s="38" t="s">
        <v>56</v>
      </c>
      <c r="I6" s="38" t="s">
        <v>56</v>
      </c>
      <c r="J6" s="36" t="s">
        <v>5</v>
      </c>
      <c r="K6" s="36" t="s">
        <v>5</v>
      </c>
      <c r="L6" s="36" t="s">
        <v>5</v>
      </c>
      <c r="M6" s="36" t="s">
        <v>5</v>
      </c>
    </row>
    <row r="7" spans="1:13" x14ac:dyDescent="0.35">
      <c r="A7">
        <v>6</v>
      </c>
      <c r="B7" s="37" t="s">
        <v>6</v>
      </c>
      <c r="C7" s="37" t="s">
        <v>6</v>
      </c>
      <c r="D7" s="37" t="s">
        <v>6</v>
      </c>
      <c r="E7" s="37" t="s">
        <v>6</v>
      </c>
      <c r="F7" s="37" t="s">
        <v>6</v>
      </c>
      <c r="G7" s="37" t="s">
        <v>6</v>
      </c>
      <c r="H7" s="39" t="s">
        <v>17</v>
      </c>
      <c r="I7" s="37" t="s">
        <v>6</v>
      </c>
      <c r="J7" s="37" t="s">
        <v>6</v>
      </c>
      <c r="K7" s="37" t="s">
        <v>6</v>
      </c>
      <c r="L7" s="37" t="s">
        <v>6</v>
      </c>
      <c r="M7" s="37" t="s">
        <v>6</v>
      </c>
    </row>
    <row r="8" spans="1:13" x14ac:dyDescent="0.35">
      <c r="A8">
        <v>7</v>
      </c>
      <c r="B8" s="40" t="s">
        <v>7</v>
      </c>
      <c r="C8" s="40" t="s">
        <v>7</v>
      </c>
      <c r="D8" s="40" t="s">
        <v>7</v>
      </c>
      <c r="E8" s="41" t="s">
        <v>55</v>
      </c>
      <c r="F8" s="41" t="s">
        <v>55</v>
      </c>
      <c r="G8" s="41" t="s">
        <v>55</v>
      </c>
      <c r="H8" s="41" t="s">
        <v>55</v>
      </c>
      <c r="I8" s="41" t="s">
        <v>55</v>
      </c>
      <c r="J8" s="38" t="s">
        <v>56</v>
      </c>
      <c r="K8" s="38" t="s">
        <v>56</v>
      </c>
      <c r="L8" s="41" t="s">
        <v>55</v>
      </c>
      <c r="M8" s="41" t="s">
        <v>55</v>
      </c>
    </row>
    <row r="9" spans="1:13" x14ac:dyDescent="0.35">
      <c r="A9">
        <v>8</v>
      </c>
      <c r="B9" s="42" t="s">
        <v>8</v>
      </c>
      <c r="C9" s="42" t="s">
        <v>8</v>
      </c>
      <c r="D9" s="42" t="s">
        <v>8</v>
      </c>
      <c r="E9" s="42" t="s">
        <v>8</v>
      </c>
      <c r="F9" s="42" t="s">
        <v>8</v>
      </c>
      <c r="G9" s="42" t="s">
        <v>8</v>
      </c>
      <c r="H9" s="42" t="s">
        <v>8</v>
      </c>
      <c r="I9" s="42" t="s">
        <v>8</v>
      </c>
      <c r="J9" s="42" t="s">
        <v>8</v>
      </c>
      <c r="K9" s="42" t="s">
        <v>8</v>
      </c>
      <c r="L9" s="42" t="s">
        <v>8</v>
      </c>
      <c r="M9" s="42" t="s">
        <v>8</v>
      </c>
    </row>
    <row r="10" spans="1:13" x14ac:dyDescent="0.35">
      <c r="A10">
        <v>9</v>
      </c>
      <c r="B10" s="43" t="s">
        <v>9</v>
      </c>
      <c r="C10" s="43" t="s">
        <v>9</v>
      </c>
      <c r="D10" s="43" t="s">
        <v>9</v>
      </c>
      <c r="E10" s="43" t="s">
        <v>9</v>
      </c>
      <c r="F10" s="43" t="s">
        <v>9</v>
      </c>
      <c r="G10" s="43" t="s">
        <v>9</v>
      </c>
      <c r="H10" s="43" t="s">
        <v>9</v>
      </c>
      <c r="I10" s="43" t="s">
        <v>9</v>
      </c>
      <c r="J10" s="43" t="s">
        <v>9</v>
      </c>
      <c r="K10" s="43" t="s">
        <v>9</v>
      </c>
      <c r="L10" s="43" t="s">
        <v>9</v>
      </c>
      <c r="M10" s="43" t="s">
        <v>9</v>
      </c>
    </row>
    <row r="11" spans="1:13" x14ac:dyDescent="0.35">
      <c r="A11">
        <v>10</v>
      </c>
      <c r="B11" s="44" t="s">
        <v>19</v>
      </c>
      <c r="C11" s="44" t="s">
        <v>19</v>
      </c>
      <c r="D11" s="44" t="s">
        <v>19</v>
      </c>
      <c r="E11" s="44" t="s">
        <v>19</v>
      </c>
      <c r="F11" s="44" t="s">
        <v>19</v>
      </c>
      <c r="G11" s="44" t="s">
        <v>19</v>
      </c>
      <c r="H11" s="44" t="s">
        <v>19</v>
      </c>
      <c r="I11" s="44" t="s">
        <v>19</v>
      </c>
      <c r="J11" s="44" t="s">
        <v>19</v>
      </c>
      <c r="K11" s="44" t="s">
        <v>19</v>
      </c>
      <c r="L11" s="44" t="s">
        <v>19</v>
      </c>
      <c r="M11" s="44" t="s">
        <v>19</v>
      </c>
    </row>
    <row r="12" spans="1:13" x14ac:dyDescent="0.35">
      <c r="A12">
        <v>11</v>
      </c>
      <c r="B12" s="45" t="s">
        <v>10</v>
      </c>
      <c r="C12" s="45" t="s">
        <v>10</v>
      </c>
      <c r="D12" s="45" t="s">
        <v>10</v>
      </c>
      <c r="E12" s="45" t="s">
        <v>10</v>
      </c>
      <c r="F12" s="45" t="s">
        <v>10</v>
      </c>
      <c r="G12" s="45" t="s">
        <v>10</v>
      </c>
      <c r="H12" s="45" t="s">
        <v>10</v>
      </c>
      <c r="I12" s="45" t="s">
        <v>10</v>
      </c>
      <c r="J12" s="45" t="s">
        <v>10</v>
      </c>
      <c r="K12" s="45" t="s">
        <v>10</v>
      </c>
      <c r="L12" s="45" t="s">
        <v>10</v>
      </c>
      <c r="M12" s="45" t="s">
        <v>10</v>
      </c>
    </row>
    <row r="13" spans="1:13" x14ac:dyDescent="0.35">
      <c r="A13">
        <v>12</v>
      </c>
      <c r="B13" s="46" t="s">
        <v>11</v>
      </c>
      <c r="C13" s="46" t="s">
        <v>11</v>
      </c>
      <c r="D13" s="46" t="s">
        <v>11</v>
      </c>
      <c r="E13" s="46" t="s">
        <v>11</v>
      </c>
      <c r="F13" s="46" t="s">
        <v>11</v>
      </c>
      <c r="G13" s="46" t="s">
        <v>11</v>
      </c>
      <c r="H13" s="46" t="s">
        <v>11</v>
      </c>
      <c r="I13" s="46" t="s">
        <v>11</v>
      </c>
      <c r="J13" s="46" t="s">
        <v>11</v>
      </c>
      <c r="K13" s="46" t="s">
        <v>11</v>
      </c>
      <c r="L13" s="46" t="s">
        <v>11</v>
      </c>
      <c r="M13" s="46" t="s">
        <v>11</v>
      </c>
    </row>
    <row r="14" spans="1:13" x14ac:dyDescent="0.35">
      <c r="A14">
        <v>13</v>
      </c>
      <c r="B14" s="47" t="s">
        <v>25</v>
      </c>
      <c r="C14" s="47" t="s">
        <v>25</v>
      </c>
      <c r="D14" s="47" t="s">
        <v>25</v>
      </c>
      <c r="E14" s="47" t="s">
        <v>25</v>
      </c>
      <c r="F14" s="47" t="s">
        <v>25</v>
      </c>
      <c r="G14" s="47" t="s">
        <v>25</v>
      </c>
      <c r="H14" s="47" t="s">
        <v>25</v>
      </c>
      <c r="I14" s="47" t="s">
        <v>25</v>
      </c>
      <c r="J14" s="47" t="s">
        <v>25</v>
      </c>
      <c r="K14" s="47" t="s">
        <v>25</v>
      </c>
      <c r="L14" s="47" t="s">
        <v>25</v>
      </c>
      <c r="M14" s="47" t="s">
        <v>25</v>
      </c>
    </row>
    <row r="15" spans="1:13" x14ac:dyDescent="0.35">
      <c r="A15">
        <v>14</v>
      </c>
      <c r="B15" s="48" t="s">
        <v>13</v>
      </c>
      <c r="C15" s="48" t="s">
        <v>13</v>
      </c>
      <c r="D15" s="48" t="s">
        <v>13</v>
      </c>
      <c r="E15" s="48" t="s">
        <v>13</v>
      </c>
      <c r="F15" s="48" t="s">
        <v>13</v>
      </c>
      <c r="G15" s="48" t="s">
        <v>13</v>
      </c>
      <c r="H15" s="48" t="s">
        <v>13</v>
      </c>
      <c r="I15" s="48" t="s">
        <v>13</v>
      </c>
      <c r="J15" s="48" t="s">
        <v>13</v>
      </c>
      <c r="K15" s="48" t="s">
        <v>13</v>
      </c>
      <c r="L15" s="56" t="s">
        <v>340</v>
      </c>
      <c r="M15" s="56" t="s">
        <v>340</v>
      </c>
    </row>
    <row r="16" spans="1:13" x14ac:dyDescent="0.35">
      <c r="A16">
        <v>15</v>
      </c>
      <c r="B16" s="49" t="s">
        <v>23</v>
      </c>
      <c r="C16" s="49" t="s">
        <v>23</v>
      </c>
      <c r="D16" s="49" t="s">
        <v>23</v>
      </c>
      <c r="E16" s="49" t="s">
        <v>23</v>
      </c>
      <c r="F16" s="49" t="s">
        <v>23</v>
      </c>
      <c r="G16" s="49" t="s">
        <v>23</v>
      </c>
      <c r="H16" s="49" t="s">
        <v>23</v>
      </c>
      <c r="I16" s="49" t="s">
        <v>23</v>
      </c>
      <c r="J16" s="49" t="s">
        <v>23</v>
      </c>
      <c r="K16" s="50" t="s">
        <v>84</v>
      </c>
      <c r="L16" s="55" t="s">
        <v>346</v>
      </c>
      <c r="M16" s="49" t="s">
        <v>23</v>
      </c>
    </row>
    <row r="17" spans="1:13" x14ac:dyDescent="0.35">
      <c r="A17">
        <v>16</v>
      </c>
      <c r="B17" s="51" t="s">
        <v>14</v>
      </c>
      <c r="C17" s="51" t="s">
        <v>14</v>
      </c>
      <c r="D17" s="51" t="s">
        <v>14</v>
      </c>
      <c r="E17" s="51" t="s">
        <v>14</v>
      </c>
      <c r="F17" s="51" t="s">
        <v>14</v>
      </c>
      <c r="G17" s="51" t="s">
        <v>14</v>
      </c>
      <c r="H17" s="51" t="s">
        <v>14</v>
      </c>
      <c r="I17" s="50" t="s">
        <v>84</v>
      </c>
      <c r="J17" s="50" t="s">
        <v>84</v>
      </c>
      <c r="K17" s="51" t="s">
        <v>14</v>
      </c>
      <c r="L17" s="51" t="s">
        <v>14</v>
      </c>
      <c r="M17" s="51" t="s">
        <v>14</v>
      </c>
    </row>
    <row r="18" spans="1:13" x14ac:dyDescent="0.35">
      <c r="A18">
        <v>17</v>
      </c>
      <c r="B18" s="52" t="s">
        <v>15</v>
      </c>
      <c r="C18" s="52" t="s">
        <v>15</v>
      </c>
      <c r="D18" s="52" t="s">
        <v>15</v>
      </c>
      <c r="E18" s="52" t="s">
        <v>15</v>
      </c>
      <c r="F18" s="52" t="s">
        <v>15</v>
      </c>
      <c r="G18" s="52" t="s">
        <v>15</v>
      </c>
      <c r="H18" s="52" t="s">
        <v>15</v>
      </c>
      <c r="I18" s="52" t="s">
        <v>15</v>
      </c>
      <c r="J18" s="53" t="s">
        <v>44</v>
      </c>
      <c r="K18" s="53" t="s">
        <v>44</v>
      </c>
      <c r="L18" s="38" t="s">
        <v>56</v>
      </c>
      <c r="M18" s="38" t="s">
        <v>56</v>
      </c>
    </row>
    <row r="19" spans="1:13" x14ac:dyDescent="0.35">
      <c r="A19">
        <v>18</v>
      </c>
      <c r="B19" s="54" t="s">
        <v>16</v>
      </c>
      <c r="C19" s="53" t="s">
        <v>44</v>
      </c>
      <c r="D19" s="53" t="s">
        <v>45</v>
      </c>
      <c r="E19" s="53" t="s">
        <v>359</v>
      </c>
      <c r="F19" s="53" t="s">
        <v>360</v>
      </c>
      <c r="G19" s="54" t="s">
        <v>16</v>
      </c>
      <c r="H19" s="54" t="s">
        <v>16</v>
      </c>
      <c r="I19" s="54" t="s">
        <v>16</v>
      </c>
      <c r="J19" s="54" t="s">
        <v>16</v>
      </c>
      <c r="K19" s="54" t="s">
        <v>16</v>
      </c>
      <c r="L19" s="54" t="s">
        <v>16</v>
      </c>
      <c r="M19" s="54" t="s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topLeftCell="A3" zoomScaleNormal="100" workbookViewId="0">
      <pane xSplit="1" topLeftCell="B1" activePane="topRight" state="frozen"/>
      <selection pane="topRight" activeCell="C32" sqref="C32"/>
    </sheetView>
  </sheetViews>
  <sheetFormatPr defaultRowHeight="14.5" x14ac:dyDescent="0.35"/>
  <cols>
    <col min="7" max="7" width="8.54296875" bestFit="1" customWidth="1"/>
    <col min="8" max="11" width="9.54296875" bestFit="1" customWidth="1"/>
    <col min="12" max="12" width="8.54296875" bestFit="1" customWidth="1"/>
    <col min="13" max="15" width="9.54296875" bestFit="1" customWidth="1"/>
    <col min="16" max="16" width="8.54296875" bestFit="1" customWidth="1"/>
    <col min="17" max="21" width="9.54296875" bestFit="1" customWidth="1"/>
    <col min="22" max="24" width="10.54296875" bestFit="1" customWidth="1"/>
    <col min="25" max="25" width="9.54296875" bestFit="1" customWidth="1"/>
    <col min="26" max="28" width="10.54296875" bestFit="1" customWidth="1"/>
    <col min="29" max="29" width="9.54296875" bestFit="1" customWidth="1"/>
    <col min="30" max="31" width="10.54296875" bestFit="1" customWidth="1"/>
  </cols>
  <sheetData>
    <row r="1" spans="1:35" x14ac:dyDescent="0.35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5">
      <c r="A2" t="s">
        <v>2</v>
      </c>
      <c r="L2">
        <v>3</v>
      </c>
      <c r="M2">
        <v>2</v>
      </c>
      <c r="AB2">
        <v>3</v>
      </c>
      <c r="AH2">
        <f t="shared" ref="AH2:AH33" si="0">SUM(B2:AG2)</f>
        <v>8</v>
      </c>
      <c r="AI2">
        <f t="shared" ref="AI2:AI45" si="1">SUM(V2:AG2)</f>
        <v>3</v>
      </c>
    </row>
    <row r="3" spans="1:35" x14ac:dyDescent="0.35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5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5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5">
      <c r="A6" t="s">
        <v>48</v>
      </c>
      <c r="AH6">
        <f t="shared" si="0"/>
        <v>0</v>
      </c>
      <c r="AI6">
        <f t="shared" si="1"/>
        <v>0</v>
      </c>
    </row>
    <row r="7" spans="1:35" x14ac:dyDescent="0.35">
      <c r="A7" t="s">
        <v>18</v>
      </c>
      <c r="AH7">
        <f t="shared" si="0"/>
        <v>0</v>
      </c>
      <c r="AI7">
        <f t="shared" si="1"/>
        <v>0</v>
      </c>
    </row>
    <row r="8" spans="1:35" x14ac:dyDescent="0.35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5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5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5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5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5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5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5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5">
      <c r="A16" t="s">
        <v>78</v>
      </c>
      <c r="AH16">
        <f t="shared" si="0"/>
        <v>0</v>
      </c>
      <c r="AI16">
        <f t="shared" si="1"/>
        <v>0</v>
      </c>
    </row>
    <row r="17" spans="1:35" x14ac:dyDescent="0.35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5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5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5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5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5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5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5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5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5">
      <c r="A26" t="s">
        <v>43</v>
      </c>
      <c r="AH26">
        <f t="shared" si="0"/>
        <v>0</v>
      </c>
      <c r="AI26">
        <f t="shared" si="1"/>
        <v>0</v>
      </c>
    </row>
    <row r="27" spans="1:35" x14ac:dyDescent="0.35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5">
      <c r="A28" t="s">
        <v>53</v>
      </c>
      <c r="AH28">
        <f t="shared" si="0"/>
        <v>0</v>
      </c>
      <c r="AI28">
        <f t="shared" si="1"/>
        <v>0</v>
      </c>
    </row>
    <row r="29" spans="1:35" x14ac:dyDescent="0.35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5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5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5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5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5">
      <c r="A34" t="s">
        <v>60</v>
      </c>
      <c r="V34">
        <v>2</v>
      </c>
      <c r="AH34">
        <f t="shared" ref="AH34:AH53" si="2">SUM(B34:AG34)</f>
        <v>2</v>
      </c>
      <c r="AI34">
        <f t="shared" si="1"/>
        <v>2</v>
      </c>
    </row>
    <row r="35" spans="1:35" x14ac:dyDescent="0.35">
      <c r="A35" t="s">
        <v>11</v>
      </c>
      <c r="AH35">
        <f t="shared" si="2"/>
        <v>0</v>
      </c>
      <c r="AI35">
        <f t="shared" si="1"/>
        <v>0</v>
      </c>
    </row>
    <row r="36" spans="1:35" x14ac:dyDescent="0.35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2"/>
        <v>15</v>
      </c>
      <c r="AI36">
        <f t="shared" si="1"/>
        <v>15</v>
      </c>
    </row>
    <row r="37" spans="1:35" x14ac:dyDescent="0.35">
      <c r="A37" t="s">
        <v>21</v>
      </c>
      <c r="AH37">
        <f t="shared" si="2"/>
        <v>0</v>
      </c>
      <c r="AI37">
        <f t="shared" si="1"/>
        <v>0</v>
      </c>
    </row>
    <row r="38" spans="1:35" x14ac:dyDescent="0.35">
      <c r="A38" t="s">
        <v>81</v>
      </c>
      <c r="AA38">
        <v>3</v>
      </c>
      <c r="AE38">
        <v>1</v>
      </c>
      <c r="AH38">
        <f t="shared" si="2"/>
        <v>4</v>
      </c>
      <c r="AI38">
        <f t="shared" si="1"/>
        <v>4</v>
      </c>
    </row>
    <row r="39" spans="1:35" x14ac:dyDescent="0.35">
      <c r="A39" t="s">
        <v>63</v>
      </c>
      <c r="V39">
        <v>2</v>
      </c>
      <c r="X39">
        <v>1</v>
      </c>
      <c r="AH39">
        <f t="shared" si="2"/>
        <v>3</v>
      </c>
      <c r="AI39">
        <f t="shared" si="1"/>
        <v>3</v>
      </c>
    </row>
    <row r="40" spans="1:35" x14ac:dyDescent="0.35">
      <c r="A40" t="s">
        <v>83</v>
      </c>
      <c r="AH40">
        <f t="shared" si="2"/>
        <v>0</v>
      </c>
      <c r="AI40">
        <f t="shared" si="1"/>
        <v>0</v>
      </c>
    </row>
    <row r="41" spans="1:35" x14ac:dyDescent="0.35">
      <c r="A41" t="s">
        <v>22</v>
      </c>
      <c r="L41">
        <v>2</v>
      </c>
      <c r="M41">
        <v>1</v>
      </c>
      <c r="AH41">
        <f t="shared" si="2"/>
        <v>3</v>
      </c>
      <c r="AI41">
        <f t="shared" si="1"/>
        <v>0</v>
      </c>
    </row>
    <row r="42" spans="1:35" x14ac:dyDescent="0.35">
      <c r="A42" t="s">
        <v>44</v>
      </c>
      <c r="AH42">
        <f t="shared" si="2"/>
        <v>0</v>
      </c>
      <c r="AI42">
        <f t="shared" si="1"/>
        <v>0</v>
      </c>
    </row>
    <row r="43" spans="1:35" x14ac:dyDescent="0.35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2"/>
        <v>5</v>
      </c>
      <c r="AI43">
        <f t="shared" si="1"/>
        <v>4</v>
      </c>
    </row>
    <row r="44" spans="1:35" x14ac:dyDescent="0.35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2"/>
        <v>27</v>
      </c>
      <c r="AI44">
        <f t="shared" si="1"/>
        <v>19</v>
      </c>
    </row>
    <row r="45" spans="1:35" x14ac:dyDescent="0.35">
      <c r="A45" t="s">
        <v>49</v>
      </c>
      <c r="J45">
        <v>1</v>
      </c>
      <c r="AA45">
        <v>2</v>
      </c>
      <c r="AH45">
        <f t="shared" si="2"/>
        <v>3</v>
      </c>
      <c r="AI45">
        <f t="shared" si="1"/>
        <v>2</v>
      </c>
    </row>
    <row r="46" spans="1:35" x14ac:dyDescent="0.35">
      <c r="A46" t="s">
        <v>85</v>
      </c>
      <c r="AE46">
        <v>4</v>
      </c>
      <c r="AH46">
        <f t="shared" si="2"/>
        <v>4</v>
      </c>
      <c r="AI46">
        <f t="shared" ref="AI46:AI51" si="3">SUM(V46:AG46)</f>
        <v>4</v>
      </c>
    </row>
    <row r="47" spans="1:35" x14ac:dyDescent="0.35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5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5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5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5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5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 t="shared" si="2"/>
        <v>27</v>
      </c>
      <c r="AI52">
        <f>SUM(V52:AG52)</f>
        <v>27</v>
      </c>
    </row>
    <row r="53" spans="1:35" x14ac:dyDescent="0.35">
      <c r="A53" t="s">
        <v>47</v>
      </c>
      <c r="J53">
        <v>1</v>
      </c>
      <c r="AH53">
        <f t="shared" si="2"/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notas</vt:lpstr>
      <vt:lpstr>conversão notas</vt:lpstr>
      <vt:lpstr>pagamento</vt:lpstr>
      <vt:lpstr>placares</vt:lpstr>
      <vt:lpstr>artilharia</vt:lpstr>
      <vt:lpstr>extrato 2024</vt:lpstr>
      <vt:lpstr>vagas mensal</vt:lpstr>
      <vt:lpstr>artilharia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2025-09-18T12:32:54Z</dcterms:modified>
</cp:coreProperties>
</file>