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16" documentId="113_{11F70DDE-C80C-4855-9B3C-0D2D94021E73}" xr6:coauthVersionLast="36" xr6:coauthVersionMax="36" xr10:uidLastSave="{DCFDC0D3-F9C2-489C-86AB-67A9ECD5BFCA}"/>
  <bookViews>
    <workbookView xWindow="0" yWindow="0" windowWidth="13800" windowHeight="3780" activeTab="2" xr2:uid="{00000000-000D-0000-FFFF-FFFF00000000}"/>
  </bookViews>
  <sheets>
    <sheet name="notas" sheetId="1" r:id="rId1"/>
    <sheet name="pagamento" sheetId="4" r:id="rId2"/>
    <sheet name="placares" sheetId="2" r:id="rId3"/>
    <sheet name="artilharia" sheetId="3" r:id="rId4"/>
  </sheets>
  <definedNames>
    <definedName name="_xlnm._FilterDatabase" localSheetId="3" hidden="1">artilharia!$A$1:$AI$51</definedName>
    <definedName name="_xlnm._FilterDatabase" localSheetId="0" hidden="1">notas!$A$1:$AI$95</definedName>
  </definedNames>
  <calcPr calcId="191029"/>
</workbook>
</file>

<file path=xl/calcChain.xml><?xml version="1.0" encoding="utf-8"?>
<calcChain xmlns="http://schemas.openxmlformats.org/spreadsheetml/2006/main">
  <c r="G52" i="4" l="1"/>
  <c r="AH12" i="3" l="1"/>
  <c r="AI12" i="3"/>
  <c r="AH40" i="3"/>
  <c r="AI40" i="3"/>
  <c r="AF12" i="1"/>
  <c r="AH12" i="1" s="1"/>
  <c r="AG12" i="1"/>
  <c r="AF51" i="1"/>
  <c r="AH51" i="1" s="1"/>
  <c r="AG51" i="1"/>
  <c r="AF40" i="1"/>
  <c r="AG40" i="1"/>
  <c r="AH40" i="1"/>
  <c r="F52" i="4" l="1"/>
  <c r="AH46" i="3" l="1"/>
  <c r="AI46" i="3"/>
  <c r="AH47" i="3"/>
  <c r="AI47" i="3"/>
  <c r="AH48" i="3"/>
  <c r="AI48" i="3"/>
  <c r="AH49" i="3"/>
  <c r="AI49" i="3"/>
  <c r="AH50" i="3"/>
  <c r="AI50" i="3"/>
  <c r="AH51" i="3"/>
  <c r="AI51" i="3"/>
  <c r="G51" i="4" l="1"/>
  <c r="AF47" i="1"/>
  <c r="AH47" i="1" s="1"/>
  <c r="AG47" i="1"/>
  <c r="AF48" i="1"/>
  <c r="AH48" i="1" s="1"/>
  <c r="AG48" i="1"/>
  <c r="AF49" i="1"/>
  <c r="AH49" i="1" s="1"/>
  <c r="AG49" i="1"/>
  <c r="AF50" i="1"/>
  <c r="AH50" i="1" s="1"/>
  <c r="AG50" i="1"/>
  <c r="G53" i="4" l="1"/>
  <c r="AF19" i="1"/>
  <c r="E52" i="4"/>
  <c r="D52" i="4"/>
  <c r="C52" i="4"/>
  <c r="C53" i="4" s="1"/>
  <c r="B52" i="4"/>
  <c r="E51" i="4"/>
  <c r="E53" i="4" s="1"/>
  <c r="D51" i="4"/>
  <c r="C51" i="4"/>
  <c r="F20" i="4"/>
  <c r="F19" i="4"/>
  <c r="F51" i="4" s="1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3" i="4" l="1"/>
  <c r="D53" i="4"/>
  <c r="B51" i="4"/>
  <c r="F53" i="4"/>
  <c r="AG46" i="1"/>
  <c r="AF46" i="1"/>
  <c r="AH46" i="1" s="1"/>
  <c r="AG45" i="1"/>
  <c r="AF45" i="1"/>
  <c r="AH45" i="1" s="1"/>
  <c r="AH45" i="3" l="1"/>
  <c r="AI45" i="3"/>
  <c r="AH3" i="3" l="1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AF44" i="1" l="1"/>
  <c r="AH44" i="1" s="1"/>
  <c r="AG44" i="1"/>
  <c r="AF29" i="1" l="1"/>
  <c r="AH29" i="1" s="1"/>
  <c r="AG29" i="1"/>
  <c r="AG33" i="1"/>
  <c r="AF33" i="1"/>
  <c r="AH33" i="1" s="1"/>
  <c r="AG31" i="1" l="1"/>
  <c r="AF31" i="1"/>
  <c r="AH31" i="1" s="1"/>
  <c r="AG28" i="1"/>
  <c r="AF28" i="1"/>
  <c r="AH28" i="1" s="1"/>
  <c r="AG39" i="1"/>
  <c r="AF39" i="1"/>
  <c r="AH39" i="1" s="1"/>
  <c r="AG42" i="1"/>
  <c r="AF42" i="1"/>
  <c r="AH42" i="1" s="1"/>
  <c r="AG38" i="1"/>
  <c r="AF38" i="1"/>
  <c r="AH38" i="1" s="1"/>
  <c r="AG34" i="1"/>
  <c r="AF34" i="1"/>
  <c r="AH34" i="1" s="1"/>
  <c r="AG41" i="1"/>
  <c r="AF41" i="1"/>
  <c r="AH41" i="1" s="1"/>
  <c r="AG27" i="1"/>
  <c r="AF27" i="1"/>
  <c r="AH27" i="1" s="1"/>
  <c r="AG43" i="1"/>
  <c r="AF43" i="1"/>
  <c r="AH43" i="1" s="1"/>
  <c r="AG22" i="1"/>
  <c r="AF22" i="1"/>
  <c r="AH22" i="1" s="1"/>
  <c r="AG20" i="1"/>
  <c r="AF20" i="1"/>
  <c r="AH20" i="1" s="1"/>
  <c r="AG18" i="1"/>
  <c r="AF18" i="1"/>
  <c r="AH18" i="1" s="1"/>
  <c r="AG26" i="1"/>
  <c r="AF26" i="1"/>
  <c r="AH26" i="1" s="1"/>
  <c r="AG24" i="1"/>
  <c r="AF24" i="1"/>
  <c r="AH24" i="1" s="1"/>
  <c r="AG35" i="1"/>
  <c r="AF35" i="1"/>
  <c r="AH35" i="1" s="1"/>
  <c r="AG6" i="1"/>
  <c r="AF6" i="1"/>
  <c r="AH6" i="1" s="1"/>
  <c r="AG36" i="1"/>
  <c r="AF36" i="1"/>
  <c r="AH36" i="1" s="1"/>
  <c r="AG30" i="1"/>
  <c r="AF30" i="1"/>
  <c r="AH30" i="1" s="1"/>
  <c r="AG32" i="1"/>
  <c r="AF32" i="1"/>
  <c r="AH32" i="1" s="1"/>
  <c r="AG25" i="1"/>
  <c r="AF25" i="1"/>
  <c r="AH25" i="1" s="1"/>
  <c r="AG37" i="1"/>
  <c r="AF37" i="1"/>
  <c r="AH37" i="1" s="1"/>
  <c r="AG21" i="1"/>
  <c r="AF21" i="1"/>
  <c r="AH21" i="1" s="1"/>
  <c r="AG11" i="1"/>
  <c r="AF11" i="1"/>
  <c r="AH11" i="1" s="1"/>
  <c r="AG9" i="1"/>
  <c r="AF9" i="1"/>
  <c r="AH9" i="1" s="1"/>
  <c r="AG4" i="1"/>
  <c r="AF4" i="1"/>
  <c r="AH4" i="1" s="1"/>
  <c r="AG17" i="1"/>
  <c r="AF17" i="1"/>
  <c r="AH17" i="1" s="1"/>
  <c r="AG14" i="1"/>
  <c r="AF14" i="1"/>
  <c r="AH14" i="1" s="1"/>
  <c r="AG3" i="1"/>
  <c r="AF3" i="1"/>
  <c r="AH3" i="1" s="1"/>
  <c r="AG19" i="1"/>
  <c r="AH19" i="1"/>
  <c r="AG10" i="1"/>
  <c r="AF10" i="1"/>
  <c r="AH10" i="1" s="1"/>
  <c r="AG23" i="1"/>
  <c r="AF23" i="1"/>
  <c r="AH23" i="1" s="1"/>
  <c r="AG16" i="1"/>
  <c r="AF16" i="1"/>
  <c r="AH16" i="1" s="1"/>
  <c r="AG13" i="1"/>
  <c r="AF13" i="1"/>
  <c r="AH13" i="1" s="1"/>
  <c r="AG8" i="1"/>
  <c r="AF8" i="1"/>
  <c r="AH8" i="1" s="1"/>
  <c r="AG5" i="1"/>
  <c r="AF5" i="1"/>
  <c r="AH5" i="1" s="1"/>
  <c r="AG15" i="1"/>
  <c r="AF15" i="1"/>
  <c r="AH15" i="1" s="1"/>
  <c r="AG7" i="1"/>
  <c r="AF7" i="1"/>
  <c r="AH7" i="1" s="1"/>
  <c r="AG2" i="1"/>
  <c r="AF2" i="1"/>
  <c r="AH2" i="1" s="1"/>
</calcChain>
</file>

<file path=xl/sharedStrings.xml><?xml version="1.0" encoding="utf-8"?>
<sst xmlns="http://schemas.openxmlformats.org/spreadsheetml/2006/main" count="1162" uniqueCount="88">
  <si>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</si>
  <si>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</si>
  <si>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</si>
  <si>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</si>
  <si>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</si>
  <si>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</si>
  <si>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</si>
  <si>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</si>
  <si>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</si>
  <si>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</si>
  <si>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</si>
  <si>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</si>
  <si>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</si>
  <si>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</si>
  <si>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</si>
  <si>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</si>
  <si>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</si>
  <si>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</si>
  <si>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</si>
  <si>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</si>
  <si>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</si>
  <si>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</si>
  <si>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</si>
  <si>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</si>
  <si>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</si>
  <si>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</si>
  <si>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</si>
  <si>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</si>
  <si>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</si>
  <si>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</si>
  <si>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</si>
  <si>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</si>
  <si>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</si>
  <si>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</si>
  <si>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</si>
  <si>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</si>
  <si>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</si>
  <si>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</si>
  <si>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</si>
  <si>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</si>
  <si>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</si>
  <si>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</si>
  <si>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</si>
  <si>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</si>
  <si>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</si>
  <si>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</si>
  <si>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</si>
  <si>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</si>
  <si>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</si>
  <si>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</si>
  <si>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</si>
  <si>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</si>
  <si>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</si>
  <si>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</si>
  <si>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</si>
  <si>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</si>
  <si>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</si>
  <si>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</si>
  <si>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</si>
  <si>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</si>
  <si>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</si>
  <si>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</si>
  <si>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</si>
  <si>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</si>
  <si>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</si>
  <si>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</si>
  <si>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</si>
  <si>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</si>
  <si>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</si>
  <si>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</si>
  <si>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</si>
  <si>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</si>
  <si>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</si>
  <si>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</si>
  <si>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Julho - já pago</t>
  </si>
  <si>
    <t>Agosto - já pago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</si>
  <si>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</si>
  <si>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</si>
  <si>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</si>
  <si>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</si>
  <si>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</si>
  <si>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</si>
  <si>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</si>
  <si>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</si>
  <si>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</si>
  <si>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Novembro - já pago</t>
  </si>
  <si>
    <t>Rafael</t>
  </si>
  <si>
    <t>Drope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</si>
</sst>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1"/>
  <sheetViews>
    <sheetView zoomScale="85" zoomScaleNormal="85" workbookViewId="0">
      <pane xSplit="1" topLeftCell="K1" activePane="topRight" state="frozen"/>
      <selection pane="topRight" activeCell="AD12" sqref="AD12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29" width="10.5546875" customWidth="1"/>
  </cols>
  <sheetData>
    <row r="1" spans="1:35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F1" t="s">
        <v>57</v>
      </c>
      <c r="AG1" t="s">
        <v>58</v>
      </c>
      <c r="AH1" t="s">
        <v>59</v>
      </c>
      <c r="AI1" t="s">
        <v>62</v>
      </c>
    </row>
    <row r="2" spans="1:35" x14ac:dyDescent="0.3">
      <c r="A2" t="s">
        <v>2</v>
      </c>
      <c r="B2">
        <v>6.5</v>
      </c>
      <c r="D2">
        <v>5</v>
      </c>
      <c r="E2">
        <v>5</v>
      </c>
      <c r="F2">
        <v>5.5</v>
      </c>
      <c r="G2">
        <v>5.5</v>
      </c>
      <c r="H2">
        <v>6.5</v>
      </c>
      <c r="J2">
        <v>6</v>
      </c>
      <c r="K2">
        <v>6</v>
      </c>
      <c r="L2">
        <v>5.5</v>
      </c>
      <c r="M2">
        <v>6</v>
      </c>
      <c r="O2">
        <v>5.5</v>
      </c>
      <c r="P2">
        <v>6</v>
      </c>
      <c r="Q2">
        <v>5</v>
      </c>
      <c r="R2">
        <v>6</v>
      </c>
      <c r="S2">
        <v>6.5</v>
      </c>
      <c r="T2">
        <v>5.5</v>
      </c>
      <c r="U2">
        <v>5.5</v>
      </c>
      <c r="V2">
        <v>5.5</v>
      </c>
      <c r="W2">
        <v>5.5</v>
      </c>
      <c r="X2">
        <v>6</v>
      </c>
      <c r="Y2">
        <v>5.5</v>
      </c>
      <c r="AA2">
        <v>6.5</v>
      </c>
      <c r="AB2">
        <v>6</v>
      </c>
      <c r="AC2">
        <v>6</v>
      </c>
      <c r="AF2">
        <f t="shared" ref="AF2:AF33" si="0">COUNT(B2:AE2)</f>
        <v>24</v>
      </c>
      <c r="AG2" s="18">
        <f t="shared" ref="AG2:AG33" si="1">AVERAGE(B2:AE2)</f>
        <v>5.770833333333333</v>
      </c>
      <c r="AH2">
        <f t="shared" ref="AH2:AH33" si="2">IF(AF2&gt;1,_xlfn.STDEV.S(B2:AE2),"")</f>
        <v>0.46576647131057164</v>
      </c>
      <c r="AI2">
        <v>1</v>
      </c>
    </row>
    <row r="3" spans="1:35" x14ac:dyDescent="0.3">
      <c r="A3" t="s">
        <v>24</v>
      </c>
      <c r="E3">
        <v>7</v>
      </c>
      <c r="J3">
        <v>7.5</v>
      </c>
      <c r="L3">
        <v>7</v>
      </c>
      <c r="N3">
        <v>6.5</v>
      </c>
      <c r="AF3">
        <f t="shared" si="0"/>
        <v>4</v>
      </c>
      <c r="AG3" s="18">
        <f t="shared" si="1"/>
        <v>7</v>
      </c>
      <c r="AH3">
        <f t="shared" si="2"/>
        <v>0.40824829046386302</v>
      </c>
      <c r="AI3">
        <v>0</v>
      </c>
    </row>
    <row r="4" spans="1:35" x14ac:dyDescent="0.3">
      <c r="A4" t="s">
        <v>79</v>
      </c>
      <c r="Z4">
        <v>6.5</v>
      </c>
      <c r="AF4">
        <f t="shared" si="0"/>
        <v>1</v>
      </c>
      <c r="AG4" s="18">
        <f t="shared" si="1"/>
        <v>6.5</v>
      </c>
      <c r="AH4" t="str">
        <f t="shared" si="2"/>
        <v/>
      </c>
      <c r="AI4">
        <v>0</v>
      </c>
    </row>
    <row r="5" spans="1:35" x14ac:dyDescent="0.3">
      <c r="A5" t="s">
        <v>7</v>
      </c>
      <c r="B5">
        <v>6</v>
      </c>
      <c r="C5">
        <v>3</v>
      </c>
      <c r="D5">
        <v>5</v>
      </c>
      <c r="E5">
        <v>4.5</v>
      </c>
      <c r="F5">
        <v>7</v>
      </c>
      <c r="G5">
        <v>5.5</v>
      </c>
      <c r="H5">
        <v>6</v>
      </c>
      <c r="I5">
        <v>5</v>
      </c>
      <c r="J5">
        <v>4</v>
      </c>
      <c r="K5">
        <v>5.5</v>
      </c>
      <c r="L5">
        <v>3.5</v>
      </c>
      <c r="M5">
        <v>3</v>
      </c>
      <c r="AF5">
        <f t="shared" si="0"/>
        <v>12</v>
      </c>
      <c r="AG5" s="18">
        <f t="shared" si="1"/>
        <v>4.833333333333333</v>
      </c>
      <c r="AH5">
        <f t="shared" si="2"/>
        <v>1.2673044646258482</v>
      </c>
      <c r="AI5">
        <v>0</v>
      </c>
    </row>
    <row r="6" spans="1:35" x14ac:dyDescent="0.3">
      <c r="A6" t="s">
        <v>48</v>
      </c>
      <c r="I6">
        <v>6.5</v>
      </c>
      <c r="K6">
        <v>6.5</v>
      </c>
      <c r="L6">
        <v>7</v>
      </c>
      <c r="R6">
        <v>6.5</v>
      </c>
      <c r="U6">
        <v>6.5</v>
      </c>
      <c r="AF6">
        <f t="shared" si="0"/>
        <v>5</v>
      </c>
      <c r="AG6" s="18">
        <f t="shared" si="1"/>
        <v>6.6</v>
      </c>
      <c r="AH6">
        <f t="shared" si="2"/>
        <v>0.22360679774997896</v>
      </c>
      <c r="AI6">
        <v>0</v>
      </c>
    </row>
    <row r="7" spans="1:35" x14ac:dyDescent="0.3">
      <c r="A7" t="s">
        <v>18</v>
      </c>
      <c r="C7">
        <v>4.5</v>
      </c>
      <c r="Q7">
        <v>6</v>
      </c>
      <c r="R7">
        <v>6</v>
      </c>
      <c r="AF7">
        <f t="shared" si="0"/>
        <v>3</v>
      </c>
      <c r="AG7" s="18">
        <f t="shared" si="1"/>
        <v>5.5</v>
      </c>
      <c r="AH7">
        <f t="shared" si="2"/>
        <v>0.8660254037844386</v>
      </c>
      <c r="AI7">
        <v>0</v>
      </c>
    </row>
    <row r="8" spans="1:35" x14ac:dyDescent="0.3">
      <c r="A8" t="s">
        <v>25</v>
      </c>
      <c r="E8">
        <v>5</v>
      </c>
      <c r="F8">
        <v>6</v>
      </c>
      <c r="G8">
        <v>4.5</v>
      </c>
      <c r="J8">
        <v>5</v>
      </c>
      <c r="L8">
        <v>3.5</v>
      </c>
      <c r="M8">
        <v>5</v>
      </c>
      <c r="N8">
        <v>5.5</v>
      </c>
      <c r="O8">
        <v>6</v>
      </c>
      <c r="P8">
        <v>5</v>
      </c>
      <c r="S8">
        <v>4.5</v>
      </c>
      <c r="T8">
        <v>6</v>
      </c>
      <c r="U8">
        <v>3.5</v>
      </c>
      <c r="V8">
        <v>5.5</v>
      </c>
      <c r="W8">
        <v>6</v>
      </c>
      <c r="X8">
        <v>6</v>
      </c>
      <c r="Z8">
        <v>5.5</v>
      </c>
      <c r="AC8">
        <v>4.5</v>
      </c>
      <c r="AF8">
        <f t="shared" si="0"/>
        <v>17</v>
      </c>
      <c r="AG8" s="18">
        <f t="shared" si="1"/>
        <v>5.117647058823529</v>
      </c>
      <c r="AH8">
        <f t="shared" si="2"/>
        <v>0.82024028043437247</v>
      </c>
      <c r="AI8">
        <v>1</v>
      </c>
    </row>
    <row r="9" spans="1:35" x14ac:dyDescent="0.3">
      <c r="A9" t="s">
        <v>14</v>
      </c>
      <c r="B9">
        <v>6.5</v>
      </c>
      <c r="D9">
        <v>7</v>
      </c>
      <c r="F9">
        <v>6</v>
      </c>
      <c r="G9">
        <v>6.5</v>
      </c>
      <c r="H9">
        <v>5</v>
      </c>
      <c r="I9">
        <v>5.5</v>
      </c>
      <c r="K9">
        <v>6</v>
      </c>
      <c r="L9">
        <v>6</v>
      </c>
      <c r="M9">
        <v>6</v>
      </c>
      <c r="O9">
        <v>6</v>
      </c>
      <c r="P9">
        <v>5.5</v>
      </c>
      <c r="Q9">
        <v>5.5</v>
      </c>
      <c r="R9">
        <v>6</v>
      </c>
      <c r="S9">
        <v>5</v>
      </c>
      <c r="T9">
        <v>6.5</v>
      </c>
      <c r="V9">
        <v>6</v>
      </c>
      <c r="X9">
        <v>6.5</v>
      </c>
      <c r="Y9">
        <v>6</v>
      </c>
      <c r="AA9">
        <v>6</v>
      </c>
      <c r="AB9">
        <v>5.5</v>
      </c>
      <c r="AC9">
        <v>6</v>
      </c>
      <c r="AF9">
        <f t="shared" si="0"/>
        <v>21</v>
      </c>
      <c r="AG9" s="18">
        <f t="shared" si="1"/>
        <v>5.9523809523809526</v>
      </c>
      <c r="AH9">
        <f t="shared" si="2"/>
        <v>0.49761335152811936</v>
      </c>
      <c r="AI9">
        <v>1</v>
      </c>
    </row>
    <row r="10" spans="1:35" x14ac:dyDescent="0.3">
      <c r="A10" t="s">
        <v>54</v>
      </c>
      <c r="M10">
        <v>6</v>
      </c>
      <c r="V10">
        <v>6.5</v>
      </c>
      <c r="W10">
        <v>7</v>
      </c>
      <c r="AF10">
        <f t="shared" si="0"/>
        <v>3</v>
      </c>
      <c r="AG10" s="18">
        <f t="shared" si="1"/>
        <v>6.5</v>
      </c>
      <c r="AH10">
        <f t="shared" si="2"/>
        <v>0.5</v>
      </c>
      <c r="AI10">
        <v>0</v>
      </c>
    </row>
    <row r="11" spans="1:35" x14ac:dyDescent="0.3">
      <c r="A11" t="s">
        <v>66</v>
      </c>
      <c r="V11">
        <v>6</v>
      </c>
      <c r="W11">
        <v>6</v>
      </c>
      <c r="Y11">
        <v>6</v>
      </c>
      <c r="AB11">
        <v>6.5</v>
      </c>
      <c r="AC11">
        <v>6</v>
      </c>
      <c r="AF11">
        <f t="shared" si="0"/>
        <v>5</v>
      </c>
      <c r="AG11" s="18">
        <f t="shared" si="1"/>
        <v>6.1</v>
      </c>
      <c r="AH11">
        <f t="shared" si="2"/>
        <v>0.22360679774997896</v>
      </c>
      <c r="AI11">
        <v>0</v>
      </c>
    </row>
    <row r="12" spans="1:35" x14ac:dyDescent="0.3">
      <c r="A12" t="s">
        <v>87</v>
      </c>
      <c r="AB12">
        <v>5</v>
      </c>
      <c r="AC12">
        <v>6</v>
      </c>
      <c r="AF12">
        <f t="shared" si="0"/>
        <v>2</v>
      </c>
      <c r="AG12" s="18">
        <f t="shared" si="1"/>
        <v>5.5</v>
      </c>
      <c r="AH12">
        <f t="shared" si="2"/>
        <v>0.70710678118654757</v>
      </c>
      <c r="AI12">
        <v>3</v>
      </c>
    </row>
    <row r="13" spans="1:35" x14ac:dyDescent="0.3">
      <c r="A13" t="s">
        <v>15</v>
      </c>
      <c r="B13">
        <v>6.5</v>
      </c>
      <c r="C13">
        <v>5.5</v>
      </c>
      <c r="G13">
        <v>6</v>
      </c>
      <c r="H13">
        <v>5</v>
      </c>
      <c r="P13">
        <v>6</v>
      </c>
      <c r="Q13">
        <v>5.5</v>
      </c>
      <c r="R13">
        <v>6.5</v>
      </c>
      <c r="S13">
        <v>6</v>
      </c>
      <c r="T13">
        <v>6</v>
      </c>
      <c r="U13">
        <v>6.5</v>
      </c>
      <c r="V13">
        <v>5.5</v>
      </c>
      <c r="W13">
        <v>6</v>
      </c>
      <c r="X13">
        <v>5.5</v>
      </c>
      <c r="Y13">
        <v>6.5</v>
      </c>
      <c r="AA13">
        <v>6.5</v>
      </c>
      <c r="AB13">
        <v>6</v>
      </c>
      <c r="AF13">
        <f t="shared" si="0"/>
        <v>16</v>
      </c>
      <c r="AG13" s="18">
        <f t="shared" si="1"/>
        <v>5.96875</v>
      </c>
      <c r="AH13">
        <f t="shared" si="2"/>
        <v>0.46435439052516775</v>
      </c>
      <c r="AI13">
        <v>1</v>
      </c>
    </row>
    <row r="14" spans="1:35" x14ac:dyDescent="0.3">
      <c r="A14" t="s">
        <v>6</v>
      </c>
      <c r="B14">
        <v>7</v>
      </c>
      <c r="C14">
        <v>6.5</v>
      </c>
      <c r="D14">
        <v>6.5</v>
      </c>
      <c r="E14">
        <v>7</v>
      </c>
      <c r="F14">
        <v>6</v>
      </c>
      <c r="G14">
        <v>6</v>
      </c>
      <c r="I14">
        <v>7</v>
      </c>
      <c r="K14">
        <v>7</v>
      </c>
      <c r="N14">
        <v>6</v>
      </c>
      <c r="O14">
        <v>6.5</v>
      </c>
      <c r="P14">
        <v>6</v>
      </c>
      <c r="S14">
        <v>6</v>
      </c>
      <c r="T14">
        <v>6.5</v>
      </c>
      <c r="U14">
        <v>6.5</v>
      </c>
      <c r="W14">
        <v>6</v>
      </c>
      <c r="X14">
        <v>6</v>
      </c>
      <c r="AA14">
        <v>6</v>
      </c>
      <c r="AF14">
        <f t="shared" si="0"/>
        <v>17</v>
      </c>
      <c r="AG14" s="18">
        <f t="shared" si="1"/>
        <v>6.382352941176471</v>
      </c>
      <c r="AH14">
        <f t="shared" si="2"/>
        <v>0.41568511838536965</v>
      </c>
      <c r="AI14">
        <v>1</v>
      </c>
    </row>
    <row r="15" spans="1:35" x14ac:dyDescent="0.3">
      <c r="A15" t="s">
        <v>52</v>
      </c>
      <c r="J15">
        <v>6</v>
      </c>
      <c r="AF15">
        <f t="shared" si="0"/>
        <v>1</v>
      </c>
      <c r="AG15" s="18">
        <f t="shared" si="1"/>
        <v>6</v>
      </c>
      <c r="AH15" t="str">
        <f t="shared" si="2"/>
        <v/>
      </c>
      <c r="AI15">
        <v>0</v>
      </c>
    </row>
    <row r="16" spans="1:35" x14ac:dyDescent="0.3">
      <c r="A16" t="s">
        <v>80</v>
      </c>
      <c r="Z16">
        <v>5</v>
      </c>
      <c r="AF16">
        <f t="shared" si="0"/>
        <v>1</v>
      </c>
      <c r="AG16" s="18">
        <f t="shared" si="1"/>
        <v>5</v>
      </c>
      <c r="AH16" t="str">
        <f t="shared" si="2"/>
        <v/>
      </c>
      <c r="AI16">
        <v>0</v>
      </c>
    </row>
    <row r="17" spans="1:35" x14ac:dyDescent="0.3">
      <c r="A17" t="s">
        <v>12</v>
      </c>
      <c r="B17">
        <v>7.5</v>
      </c>
      <c r="D17">
        <v>7</v>
      </c>
      <c r="E17">
        <v>7</v>
      </c>
      <c r="H17">
        <v>6</v>
      </c>
      <c r="I17">
        <v>7</v>
      </c>
      <c r="K17">
        <v>6</v>
      </c>
      <c r="L17">
        <v>7</v>
      </c>
      <c r="M17">
        <v>6.5</v>
      </c>
      <c r="N17">
        <v>6</v>
      </c>
      <c r="R17">
        <v>8</v>
      </c>
      <c r="AF17">
        <f t="shared" si="0"/>
        <v>10</v>
      </c>
      <c r="AG17" s="18">
        <f t="shared" si="1"/>
        <v>6.8</v>
      </c>
      <c r="AH17">
        <f t="shared" si="2"/>
        <v>0.67494855771055284</v>
      </c>
      <c r="AI17">
        <v>0</v>
      </c>
    </row>
    <row r="18" spans="1:35" x14ac:dyDescent="0.3">
      <c r="A18" t="s">
        <v>4</v>
      </c>
      <c r="B18">
        <v>5</v>
      </c>
      <c r="D18">
        <v>6</v>
      </c>
      <c r="E18">
        <v>5.5</v>
      </c>
      <c r="F18">
        <v>6</v>
      </c>
      <c r="H18">
        <v>6.5</v>
      </c>
      <c r="I18">
        <v>5.5</v>
      </c>
      <c r="J18">
        <v>6</v>
      </c>
      <c r="K18">
        <v>5.5</v>
      </c>
      <c r="L18">
        <v>6.5</v>
      </c>
      <c r="M18">
        <v>6</v>
      </c>
      <c r="N18">
        <v>6.5</v>
      </c>
      <c r="O18">
        <v>5.5</v>
      </c>
      <c r="P18">
        <v>5.5</v>
      </c>
      <c r="Q18">
        <v>6.5</v>
      </c>
      <c r="R18">
        <v>6</v>
      </c>
      <c r="S18">
        <v>6</v>
      </c>
      <c r="T18">
        <v>6.5</v>
      </c>
      <c r="U18">
        <v>6</v>
      </c>
      <c r="V18">
        <v>5.5</v>
      </c>
      <c r="W18">
        <v>5.5</v>
      </c>
      <c r="X18">
        <v>6</v>
      </c>
      <c r="Y18">
        <v>5.5</v>
      </c>
      <c r="AA18">
        <v>6.5</v>
      </c>
      <c r="AB18">
        <v>6</v>
      </c>
      <c r="AC18">
        <v>6</v>
      </c>
      <c r="AF18">
        <f t="shared" si="0"/>
        <v>25</v>
      </c>
      <c r="AG18" s="18">
        <f t="shared" si="1"/>
        <v>5.92</v>
      </c>
      <c r="AH18">
        <f t="shared" si="2"/>
        <v>0.42524502740576925</v>
      </c>
      <c r="AI18">
        <v>1</v>
      </c>
    </row>
    <row r="19" spans="1:35" x14ac:dyDescent="0.3">
      <c r="A19" t="s">
        <v>1</v>
      </c>
      <c r="B19">
        <v>7.5</v>
      </c>
      <c r="C19">
        <v>4</v>
      </c>
      <c r="D19">
        <v>7</v>
      </c>
      <c r="E19">
        <v>6</v>
      </c>
      <c r="F19">
        <v>6.5</v>
      </c>
      <c r="G19">
        <v>6.5</v>
      </c>
      <c r="H19">
        <v>5.5</v>
      </c>
      <c r="I19">
        <v>7</v>
      </c>
      <c r="J19">
        <v>5.5</v>
      </c>
      <c r="K19">
        <v>6.5</v>
      </c>
      <c r="L19">
        <v>7</v>
      </c>
      <c r="M19">
        <v>5.5</v>
      </c>
      <c r="N19">
        <v>6</v>
      </c>
      <c r="O19">
        <v>5.5</v>
      </c>
      <c r="P19">
        <v>6.5</v>
      </c>
      <c r="Q19">
        <v>6.5</v>
      </c>
      <c r="R19">
        <v>6.5</v>
      </c>
      <c r="S19">
        <v>7</v>
      </c>
      <c r="T19">
        <v>6</v>
      </c>
      <c r="U19">
        <v>5.5</v>
      </c>
      <c r="V19">
        <v>6</v>
      </c>
      <c r="W19">
        <v>6</v>
      </c>
      <c r="X19">
        <v>6</v>
      </c>
      <c r="Y19">
        <v>6.5</v>
      </c>
      <c r="AA19">
        <v>6</v>
      </c>
      <c r="AB19">
        <v>6</v>
      </c>
      <c r="AC19">
        <v>7</v>
      </c>
      <c r="AF19">
        <f t="shared" si="0"/>
        <v>27</v>
      </c>
      <c r="AG19" s="18">
        <f t="shared" si="1"/>
        <v>6.2037037037037033</v>
      </c>
      <c r="AH19">
        <f t="shared" si="2"/>
        <v>0.71062349734986419</v>
      </c>
      <c r="AI19">
        <v>1</v>
      </c>
    </row>
    <row r="20" spans="1:35" x14ac:dyDescent="0.3">
      <c r="A20" t="s">
        <v>81</v>
      </c>
      <c r="Z20">
        <v>6.5</v>
      </c>
      <c r="AF20">
        <f t="shared" si="0"/>
        <v>1</v>
      </c>
      <c r="AG20" s="18">
        <f t="shared" si="1"/>
        <v>6.5</v>
      </c>
      <c r="AH20" t="str">
        <f t="shared" si="2"/>
        <v/>
      </c>
      <c r="AI20">
        <v>0</v>
      </c>
    </row>
    <row r="21" spans="1:35" x14ac:dyDescent="0.3">
      <c r="A21" t="s">
        <v>9</v>
      </c>
      <c r="B21">
        <v>6.5</v>
      </c>
      <c r="D21">
        <v>6.5</v>
      </c>
      <c r="E21">
        <v>6</v>
      </c>
      <c r="F21">
        <v>7</v>
      </c>
      <c r="G21">
        <v>6.5</v>
      </c>
      <c r="H21">
        <v>6.5</v>
      </c>
      <c r="J21">
        <v>6</v>
      </c>
      <c r="L21">
        <v>6.5</v>
      </c>
      <c r="M21">
        <v>6.5</v>
      </c>
      <c r="N21">
        <v>7</v>
      </c>
      <c r="O21">
        <v>6</v>
      </c>
      <c r="P21">
        <v>6</v>
      </c>
      <c r="Q21">
        <v>6.5</v>
      </c>
      <c r="S21">
        <v>6</v>
      </c>
      <c r="T21">
        <v>7</v>
      </c>
      <c r="V21">
        <v>6</v>
      </c>
      <c r="W21">
        <v>6.5</v>
      </c>
      <c r="X21">
        <v>6.5</v>
      </c>
      <c r="Z21">
        <v>7</v>
      </c>
      <c r="AA21">
        <v>6.5</v>
      </c>
      <c r="AB21">
        <v>6.5</v>
      </c>
      <c r="AC21">
        <v>6</v>
      </c>
      <c r="AF21">
        <f t="shared" si="0"/>
        <v>22</v>
      </c>
      <c r="AG21" s="18">
        <f t="shared" si="1"/>
        <v>6.4318181818181817</v>
      </c>
      <c r="AH21">
        <f t="shared" si="2"/>
        <v>0.35508062617136837</v>
      </c>
      <c r="AI21">
        <v>1</v>
      </c>
    </row>
    <row r="22" spans="1:35" x14ac:dyDescent="0.3">
      <c r="A22" t="s">
        <v>20</v>
      </c>
      <c r="D22">
        <v>6.5</v>
      </c>
      <c r="E22">
        <v>6.5</v>
      </c>
      <c r="F22">
        <v>6.5</v>
      </c>
      <c r="G22">
        <v>6.5</v>
      </c>
      <c r="H22">
        <v>7</v>
      </c>
      <c r="I22">
        <v>6.5</v>
      </c>
      <c r="J22">
        <v>7</v>
      </c>
      <c r="K22">
        <v>6.5</v>
      </c>
      <c r="L22">
        <v>6</v>
      </c>
      <c r="M22">
        <v>5.5</v>
      </c>
      <c r="N22">
        <v>5.5</v>
      </c>
      <c r="P22">
        <v>6.5</v>
      </c>
      <c r="Q22">
        <v>5</v>
      </c>
      <c r="R22">
        <v>6</v>
      </c>
      <c r="S22">
        <v>6.5</v>
      </c>
      <c r="T22">
        <v>6</v>
      </c>
      <c r="U22">
        <v>6.5</v>
      </c>
      <c r="V22">
        <v>6</v>
      </c>
      <c r="W22">
        <v>6</v>
      </c>
      <c r="X22">
        <v>5.5</v>
      </c>
      <c r="Y22">
        <v>6</v>
      </c>
      <c r="Z22">
        <v>6</v>
      </c>
      <c r="AA22">
        <v>6.5</v>
      </c>
      <c r="AB22">
        <v>5.5</v>
      </c>
      <c r="AC22">
        <v>6</v>
      </c>
      <c r="AF22">
        <f t="shared" si="0"/>
        <v>25</v>
      </c>
      <c r="AG22" s="18">
        <f t="shared" si="1"/>
        <v>6.16</v>
      </c>
      <c r="AH22">
        <f t="shared" si="2"/>
        <v>0.49413223601245299</v>
      </c>
      <c r="AI22">
        <v>1</v>
      </c>
    </row>
    <row r="23" spans="1:35" x14ac:dyDescent="0.3">
      <c r="A23" t="s">
        <v>82</v>
      </c>
      <c r="Y23">
        <v>6.5</v>
      </c>
      <c r="AF23">
        <f t="shared" si="0"/>
        <v>1</v>
      </c>
      <c r="AG23" s="18">
        <f t="shared" si="1"/>
        <v>6.5</v>
      </c>
      <c r="AH23" t="str">
        <f t="shared" si="2"/>
        <v/>
      </c>
      <c r="AI23">
        <v>0</v>
      </c>
    </row>
    <row r="24" spans="1:35" x14ac:dyDescent="0.3">
      <c r="A24" t="s">
        <v>61</v>
      </c>
      <c r="R24">
        <v>6.5</v>
      </c>
      <c r="S24">
        <v>5.5</v>
      </c>
      <c r="T24">
        <v>5.5</v>
      </c>
      <c r="W24">
        <v>6</v>
      </c>
      <c r="AF24">
        <f t="shared" si="0"/>
        <v>4</v>
      </c>
      <c r="AG24" s="18">
        <f t="shared" si="1"/>
        <v>5.875</v>
      </c>
      <c r="AH24">
        <f t="shared" si="2"/>
        <v>0.47871355387816905</v>
      </c>
      <c r="AI24">
        <v>0</v>
      </c>
    </row>
    <row r="25" spans="1:35" x14ac:dyDescent="0.3">
      <c r="A25" t="s">
        <v>19</v>
      </c>
      <c r="B25">
        <v>8.5</v>
      </c>
      <c r="D25">
        <v>6.5</v>
      </c>
      <c r="E25">
        <v>6.5</v>
      </c>
      <c r="F25">
        <v>6</v>
      </c>
      <c r="M25">
        <v>6</v>
      </c>
      <c r="N25">
        <v>6</v>
      </c>
      <c r="O25">
        <v>6</v>
      </c>
      <c r="P25">
        <v>6</v>
      </c>
      <c r="Q25">
        <v>6.5</v>
      </c>
      <c r="T25">
        <v>6</v>
      </c>
      <c r="U25">
        <v>6</v>
      </c>
      <c r="V25">
        <v>6.5</v>
      </c>
      <c r="W25">
        <v>6</v>
      </c>
      <c r="Y25">
        <v>7.5</v>
      </c>
      <c r="Z25">
        <v>6</v>
      </c>
      <c r="AA25">
        <v>6</v>
      </c>
      <c r="AB25">
        <v>5.5</v>
      </c>
      <c r="AF25">
        <f t="shared" si="0"/>
        <v>17</v>
      </c>
      <c r="AG25" s="18">
        <f t="shared" si="1"/>
        <v>6.3235294117647056</v>
      </c>
      <c r="AH25">
        <f t="shared" si="2"/>
        <v>0.70580575564802817</v>
      </c>
      <c r="AI25">
        <v>1</v>
      </c>
    </row>
    <row r="26" spans="1:35" x14ac:dyDescent="0.3">
      <c r="A26" t="s">
        <v>43</v>
      </c>
      <c r="C26">
        <v>3</v>
      </c>
      <c r="R26">
        <v>3.5</v>
      </c>
      <c r="AF26">
        <f t="shared" si="0"/>
        <v>2</v>
      </c>
      <c r="AG26" s="18">
        <f t="shared" si="1"/>
        <v>3.25</v>
      </c>
      <c r="AH26">
        <f t="shared" si="2"/>
        <v>0.35355339059327379</v>
      </c>
      <c r="AI26">
        <v>0</v>
      </c>
    </row>
    <row r="27" spans="1:35" x14ac:dyDescent="0.3">
      <c r="A27" t="s">
        <v>68</v>
      </c>
      <c r="X27">
        <v>6</v>
      </c>
      <c r="Z27">
        <v>5.5</v>
      </c>
      <c r="AA27">
        <v>4.5</v>
      </c>
      <c r="AB27">
        <v>4</v>
      </c>
      <c r="AF27">
        <f t="shared" si="0"/>
        <v>4</v>
      </c>
      <c r="AG27" s="18">
        <f t="shared" si="1"/>
        <v>5</v>
      </c>
      <c r="AH27">
        <f t="shared" si="2"/>
        <v>0.9128709291752769</v>
      </c>
      <c r="AI27">
        <v>0</v>
      </c>
    </row>
    <row r="28" spans="1:35" x14ac:dyDescent="0.3">
      <c r="A28" t="s">
        <v>53</v>
      </c>
      <c r="L28">
        <v>5.5</v>
      </c>
      <c r="AF28">
        <f t="shared" si="0"/>
        <v>1</v>
      </c>
      <c r="AG28" s="18">
        <f t="shared" si="1"/>
        <v>5.5</v>
      </c>
      <c r="AH28" t="str">
        <f t="shared" si="2"/>
        <v/>
      </c>
      <c r="AI28">
        <v>0</v>
      </c>
    </row>
    <row r="29" spans="1:35" x14ac:dyDescent="0.3">
      <c r="A29" t="s">
        <v>51</v>
      </c>
      <c r="J29">
        <v>3.5</v>
      </c>
      <c r="M29">
        <v>5</v>
      </c>
      <c r="AF29">
        <f t="shared" si="0"/>
        <v>2</v>
      </c>
      <c r="AG29" s="18">
        <f t="shared" si="1"/>
        <v>4.25</v>
      </c>
      <c r="AH29">
        <f t="shared" si="2"/>
        <v>1.0606601717798212</v>
      </c>
      <c r="AI29">
        <v>0</v>
      </c>
    </row>
    <row r="30" spans="1:35" x14ac:dyDescent="0.3">
      <c r="A30" t="s">
        <v>10</v>
      </c>
      <c r="B30">
        <v>4.5</v>
      </c>
      <c r="C30">
        <v>5.5</v>
      </c>
      <c r="D30">
        <v>6.5</v>
      </c>
      <c r="E30">
        <v>5.5</v>
      </c>
      <c r="F30">
        <v>5.5</v>
      </c>
      <c r="G30">
        <v>5.5</v>
      </c>
      <c r="H30">
        <v>6</v>
      </c>
      <c r="I30">
        <v>5.5</v>
      </c>
      <c r="J30">
        <v>6</v>
      </c>
      <c r="K30">
        <v>6</v>
      </c>
      <c r="L30">
        <v>5.5</v>
      </c>
      <c r="M30">
        <v>6.5</v>
      </c>
      <c r="N30">
        <v>6.5</v>
      </c>
      <c r="O30">
        <v>6.5</v>
      </c>
      <c r="P30">
        <v>5</v>
      </c>
      <c r="Q30">
        <v>5.5</v>
      </c>
      <c r="R30">
        <v>5.5</v>
      </c>
      <c r="S30">
        <v>6.5</v>
      </c>
      <c r="T30">
        <v>5.5</v>
      </c>
      <c r="U30">
        <v>6.5</v>
      </c>
      <c r="V30">
        <v>6.5</v>
      </c>
      <c r="X30">
        <v>6</v>
      </c>
      <c r="Y30">
        <v>6.5</v>
      </c>
      <c r="AA30">
        <v>6</v>
      </c>
      <c r="AB30">
        <v>6</v>
      </c>
      <c r="AC30">
        <v>5.5</v>
      </c>
      <c r="AF30">
        <f t="shared" si="0"/>
        <v>26</v>
      </c>
      <c r="AG30" s="18">
        <f t="shared" si="1"/>
        <v>5.865384615384615</v>
      </c>
      <c r="AH30">
        <f t="shared" si="2"/>
        <v>0.53958673645100474</v>
      </c>
      <c r="AI30">
        <v>1</v>
      </c>
    </row>
    <row r="31" spans="1:35" x14ac:dyDescent="0.3">
      <c r="A31" t="s">
        <v>46</v>
      </c>
      <c r="H31">
        <v>6</v>
      </c>
      <c r="I31">
        <v>5.5</v>
      </c>
      <c r="J31">
        <v>5.5</v>
      </c>
      <c r="K31">
        <v>4.5</v>
      </c>
      <c r="M31">
        <v>4.5</v>
      </c>
      <c r="N31">
        <v>5</v>
      </c>
      <c r="O31">
        <v>7</v>
      </c>
      <c r="P31">
        <v>6.5</v>
      </c>
      <c r="Q31">
        <v>5</v>
      </c>
      <c r="U31">
        <v>5.5</v>
      </c>
      <c r="AF31">
        <f t="shared" si="0"/>
        <v>10</v>
      </c>
      <c r="AG31" s="18">
        <f t="shared" si="1"/>
        <v>5.5</v>
      </c>
      <c r="AH31">
        <f t="shared" si="2"/>
        <v>0.81649658092772603</v>
      </c>
      <c r="AI31">
        <v>0</v>
      </c>
    </row>
    <row r="32" spans="1:35" x14ac:dyDescent="0.3">
      <c r="A32" t="s">
        <v>3</v>
      </c>
      <c r="B32">
        <v>7</v>
      </c>
      <c r="C32">
        <v>6</v>
      </c>
      <c r="D32">
        <v>7</v>
      </c>
      <c r="E32">
        <v>4.5</v>
      </c>
      <c r="F32">
        <v>6</v>
      </c>
      <c r="G32">
        <v>5.5</v>
      </c>
      <c r="H32">
        <v>5</v>
      </c>
      <c r="I32">
        <v>5.5</v>
      </c>
      <c r="J32">
        <v>5.5</v>
      </c>
      <c r="O32">
        <v>6.5</v>
      </c>
      <c r="P32">
        <v>6</v>
      </c>
      <c r="Q32">
        <v>6</v>
      </c>
      <c r="R32">
        <v>6.5</v>
      </c>
      <c r="Y32">
        <v>6</v>
      </c>
      <c r="AF32">
        <f t="shared" si="0"/>
        <v>14</v>
      </c>
      <c r="AG32" s="18">
        <f t="shared" si="1"/>
        <v>5.9285714285714288</v>
      </c>
      <c r="AH32">
        <f t="shared" si="2"/>
        <v>0.70321084640774401</v>
      </c>
      <c r="AI32">
        <v>0</v>
      </c>
    </row>
    <row r="33" spans="1:35" x14ac:dyDescent="0.3">
      <c r="A33" t="s">
        <v>56</v>
      </c>
      <c r="Q33">
        <v>5.5</v>
      </c>
      <c r="S33">
        <v>6.5</v>
      </c>
      <c r="V33">
        <v>6.5</v>
      </c>
      <c r="X33">
        <v>6</v>
      </c>
      <c r="Y33">
        <v>6.5</v>
      </c>
      <c r="Z33">
        <v>6.5</v>
      </c>
      <c r="AB33">
        <v>6.5</v>
      </c>
      <c r="AC33">
        <v>5</v>
      </c>
      <c r="AF33">
        <f t="shared" si="0"/>
        <v>8</v>
      </c>
      <c r="AG33" s="18">
        <f t="shared" si="1"/>
        <v>6.125</v>
      </c>
      <c r="AH33">
        <f t="shared" si="2"/>
        <v>0.58248237251071755</v>
      </c>
      <c r="AI33">
        <v>0</v>
      </c>
    </row>
    <row r="34" spans="1:35" x14ac:dyDescent="0.3">
      <c r="A34" t="s">
        <v>60</v>
      </c>
      <c r="R34">
        <v>5</v>
      </c>
      <c r="T34">
        <v>4.5</v>
      </c>
      <c r="U34">
        <v>4.5</v>
      </c>
      <c r="AF34">
        <f t="shared" ref="AF34:AF51" si="3">COUNT(B34:AE34)</f>
        <v>3</v>
      </c>
      <c r="AG34" s="18">
        <f t="shared" ref="AG34:AG51" si="4">AVERAGE(B34:AE34)</f>
        <v>4.666666666666667</v>
      </c>
      <c r="AH34">
        <f t="shared" ref="AH34:AH51" si="5">IF(AF34&gt;1,_xlfn.STDEV.S(B34:AE34),"")</f>
        <v>0.28867513459481287</v>
      </c>
      <c r="AI34">
        <v>0</v>
      </c>
    </row>
    <row r="35" spans="1:35" x14ac:dyDescent="0.3">
      <c r="A35" t="s">
        <v>11</v>
      </c>
      <c r="B35">
        <v>5.5</v>
      </c>
      <c r="D35">
        <v>7</v>
      </c>
      <c r="E35">
        <v>7</v>
      </c>
      <c r="F35">
        <v>7</v>
      </c>
      <c r="G35">
        <v>5.5</v>
      </c>
      <c r="I35">
        <v>5</v>
      </c>
      <c r="J35">
        <v>6.5</v>
      </c>
      <c r="K35">
        <v>6</v>
      </c>
      <c r="N35">
        <v>6</v>
      </c>
      <c r="O35">
        <v>5.5</v>
      </c>
      <c r="P35">
        <v>6</v>
      </c>
      <c r="S35">
        <v>5</v>
      </c>
      <c r="T35">
        <v>6.5</v>
      </c>
      <c r="X35">
        <v>6</v>
      </c>
      <c r="Y35">
        <v>6</v>
      </c>
      <c r="AA35">
        <v>5</v>
      </c>
      <c r="AC35">
        <v>6.5</v>
      </c>
      <c r="AF35">
        <f t="shared" si="3"/>
        <v>17</v>
      </c>
      <c r="AG35" s="18">
        <f t="shared" si="4"/>
        <v>6</v>
      </c>
      <c r="AH35">
        <f t="shared" si="5"/>
        <v>0.68465319688145765</v>
      </c>
      <c r="AI35">
        <v>1</v>
      </c>
    </row>
    <row r="36" spans="1:35" x14ac:dyDescent="0.3">
      <c r="A36" t="s">
        <v>55</v>
      </c>
      <c r="O36">
        <v>6</v>
      </c>
      <c r="Q36">
        <v>5</v>
      </c>
      <c r="T36">
        <v>6.5</v>
      </c>
      <c r="U36">
        <v>6.5</v>
      </c>
      <c r="V36">
        <v>6</v>
      </c>
      <c r="W36">
        <v>6</v>
      </c>
      <c r="X36">
        <v>6</v>
      </c>
      <c r="Y36">
        <v>7</v>
      </c>
      <c r="Z36">
        <v>6</v>
      </c>
      <c r="AA36">
        <v>6</v>
      </c>
      <c r="AC36">
        <v>6</v>
      </c>
      <c r="AF36">
        <f t="shared" si="3"/>
        <v>11</v>
      </c>
      <c r="AG36" s="18">
        <f t="shared" si="4"/>
        <v>6.0909090909090908</v>
      </c>
      <c r="AH36">
        <f t="shared" si="5"/>
        <v>0.49082490860702144</v>
      </c>
      <c r="AI36">
        <v>1</v>
      </c>
    </row>
    <row r="37" spans="1:35" x14ac:dyDescent="0.3">
      <c r="A37" t="s">
        <v>21</v>
      </c>
      <c r="D37">
        <v>4</v>
      </c>
      <c r="G37">
        <v>2.5</v>
      </c>
      <c r="AF37">
        <f t="shared" si="3"/>
        <v>2</v>
      </c>
      <c r="AG37" s="18">
        <f t="shared" si="4"/>
        <v>3.25</v>
      </c>
      <c r="AH37">
        <f t="shared" si="5"/>
        <v>1.0606601717798212</v>
      </c>
      <c r="AI37">
        <v>0</v>
      </c>
    </row>
    <row r="38" spans="1:35" x14ac:dyDescent="0.3">
      <c r="A38" t="s">
        <v>83</v>
      </c>
      <c r="Z38">
        <v>6.5</v>
      </c>
      <c r="AF38">
        <f t="shared" si="3"/>
        <v>1</v>
      </c>
      <c r="AG38" s="18">
        <f t="shared" si="4"/>
        <v>6.5</v>
      </c>
      <c r="AH38" t="str">
        <f t="shared" si="5"/>
        <v/>
      </c>
      <c r="AI38">
        <v>0</v>
      </c>
    </row>
    <row r="39" spans="1:35" x14ac:dyDescent="0.3">
      <c r="A39" t="s">
        <v>63</v>
      </c>
      <c r="S39">
        <v>5</v>
      </c>
      <c r="U39">
        <v>5</v>
      </c>
      <c r="W39">
        <v>5.5</v>
      </c>
      <c r="AF39">
        <f t="shared" si="3"/>
        <v>3</v>
      </c>
      <c r="AG39" s="18">
        <f t="shared" si="4"/>
        <v>5.166666666666667</v>
      </c>
      <c r="AH39">
        <f t="shared" si="5"/>
        <v>0.28867513459481287</v>
      </c>
      <c r="AI39">
        <v>0</v>
      </c>
    </row>
    <row r="40" spans="1:35" x14ac:dyDescent="0.3">
      <c r="A40" t="s">
        <v>86</v>
      </c>
      <c r="AB40">
        <v>4.5</v>
      </c>
      <c r="AF40">
        <f t="shared" si="3"/>
        <v>1</v>
      </c>
      <c r="AG40" s="18">
        <f t="shared" si="4"/>
        <v>4.5</v>
      </c>
      <c r="AH40" t="str">
        <f t="shared" si="5"/>
        <v/>
      </c>
      <c r="AI40">
        <v>3</v>
      </c>
    </row>
    <row r="41" spans="1:35" x14ac:dyDescent="0.3">
      <c r="A41" t="s">
        <v>22</v>
      </c>
      <c r="D41">
        <v>6.5</v>
      </c>
      <c r="E41">
        <v>6.5</v>
      </c>
      <c r="F41">
        <v>5.5</v>
      </c>
      <c r="K41">
        <v>6.5</v>
      </c>
      <c r="L41">
        <v>6.5</v>
      </c>
      <c r="N41">
        <v>7</v>
      </c>
      <c r="S41">
        <v>6.5</v>
      </c>
      <c r="AF41">
        <f t="shared" si="3"/>
        <v>7</v>
      </c>
      <c r="AG41" s="18">
        <f t="shared" si="4"/>
        <v>6.4285714285714288</v>
      </c>
      <c r="AH41">
        <f t="shared" si="5"/>
        <v>0.44986770542121862</v>
      </c>
      <c r="AI41">
        <v>0</v>
      </c>
    </row>
    <row r="42" spans="1:35" x14ac:dyDescent="0.3">
      <c r="A42" t="s">
        <v>44</v>
      </c>
      <c r="F42">
        <v>5.5</v>
      </c>
      <c r="G42">
        <v>5</v>
      </c>
      <c r="H42">
        <v>6</v>
      </c>
      <c r="Q42">
        <v>6</v>
      </c>
      <c r="S42">
        <v>6</v>
      </c>
      <c r="T42">
        <v>6</v>
      </c>
      <c r="AF42">
        <f t="shared" si="3"/>
        <v>6</v>
      </c>
      <c r="AG42" s="18">
        <f t="shared" si="4"/>
        <v>5.75</v>
      </c>
      <c r="AH42">
        <f t="shared" si="5"/>
        <v>0.41833001326703778</v>
      </c>
      <c r="AI42">
        <v>0</v>
      </c>
    </row>
    <row r="43" spans="1:35" x14ac:dyDescent="0.3">
      <c r="A43" t="s">
        <v>8</v>
      </c>
      <c r="B43">
        <v>6</v>
      </c>
      <c r="D43">
        <v>4.5</v>
      </c>
      <c r="G43">
        <v>5.5</v>
      </c>
      <c r="H43">
        <v>4.5</v>
      </c>
      <c r="I43">
        <v>5</v>
      </c>
      <c r="J43">
        <v>6.5</v>
      </c>
      <c r="K43">
        <v>6.5</v>
      </c>
      <c r="O43">
        <v>5.5</v>
      </c>
      <c r="U43">
        <v>6</v>
      </c>
      <c r="AA43">
        <v>6.5</v>
      </c>
      <c r="AC43">
        <v>6.5</v>
      </c>
      <c r="AF43">
        <f t="shared" si="3"/>
        <v>11</v>
      </c>
      <c r="AG43" s="18">
        <f t="shared" si="4"/>
        <v>5.7272727272727275</v>
      </c>
      <c r="AH43">
        <f t="shared" si="5"/>
        <v>0.78624539310689678</v>
      </c>
      <c r="AI43">
        <v>1</v>
      </c>
    </row>
    <row r="44" spans="1:35" x14ac:dyDescent="0.3">
      <c r="A44" t="s">
        <v>84</v>
      </c>
      <c r="B44">
        <v>8</v>
      </c>
      <c r="D44">
        <v>7</v>
      </c>
      <c r="E44">
        <v>6.5</v>
      </c>
      <c r="F44">
        <v>6</v>
      </c>
      <c r="G44">
        <v>6.5</v>
      </c>
      <c r="H44">
        <v>6</v>
      </c>
      <c r="I44">
        <v>6.5</v>
      </c>
      <c r="J44">
        <v>6.5</v>
      </c>
      <c r="K44">
        <v>6.5</v>
      </c>
      <c r="L44">
        <v>6</v>
      </c>
      <c r="M44">
        <v>6</v>
      </c>
      <c r="N44">
        <v>6.5</v>
      </c>
      <c r="O44">
        <v>6.5</v>
      </c>
      <c r="P44">
        <v>6.5</v>
      </c>
      <c r="Q44">
        <v>6.5</v>
      </c>
      <c r="R44">
        <v>7</v>
      </c>
      <c r="S44">
        <v>6.5</v>
      </c>
      <c r="T44">
        <v>7</v>
      </c>
      <c r="U44">
        <v>6.5</v>
      </c>
      <c r="V44">
        <v>6.5</v>
      </c>
      <c r="W44">
        <v>6.5</v>
      </c>
      <c r="X44">
        <v>6</v>
      </c>
      <c r="Y44">
        <v>6</v>
      </c>
      <c r="Z44">
        <v>6</v>
      </c>
      <c r="AA44">
        <v>6.5</v>
      </c>
      <c r="AB44">
        <v>6.5</v>
      </c>
      <c r="AC44">
        <v>6.5</v>
      </c>
      <c r="AF44">
        <f t="shared" si="3"/>
        <v>27</v>
      </c>
      <c r="AG44" s="18">
        <f t="shared" si="4"/>
        <v>6.4814814814814818</v>
      </c>
      <c r="AH44">
        <f t="shared" si="5"/>
        <v>0.42700841014689889</v>
      </c>
      <c r="AI44">
        <v>1</v>
      </c>
    </row>
    <row r="45" spans="1:35" x14ac:dyDescent="0.3">
      <c r="A45" t="s">
        <v>49</v>
      </c>
      <c r="I45">
        <v>5.5</v>
      </c>
      <c r="Z45">
        <v>5.5</v>
      </c>
      <c r="AF45">
        <f t="shared" si="3"/>
        <v>2</v>
      </c>
      <c r="AG45" s="18">
        <f t="shared" si="4"/>
        <v>5.5</v>
      </c>
      <c r="AH45">
        <f t="shared" si="5"/>
        <v>0</v>
      </c>
      <c r="AI45">
        <v>0</v>
      </c>
    </row>
    <row r="46" spans="1:35" x14ac:dyDescent="0.3">
      <c r="A46" t="s">
        <v>5</v>
      </c>
      <c r="B46">
        <v>8.5</v>
      </c>
      <c r="C46">
        <v>7.5</v>
      </c>
      <c r="D46">
        <v>7.5</v>
      </c>
      <c r="E46">
        <v>7</v>
      </c>
      <c r="F46">
        <v>6.5</v>
      </c>
      <c r="G46">
        <v>7</v>
      </c>
      <c r="H46">
        <v>6.5</v>
      </c>
      <c r="J46">
        <v>7.5</v>
      </c>
      <c r="K46">
        <v>7</v>
      </c>
      <c r="L46">
        <v>7.5</v>
      </c>
      <c r="M46">
        <v>6.5</v>
      </c>
      <c r="N46">
        <v>7</v>
      </c>
      <c r="O46">
        <v>7</v>
      </c>
      <c r="P46">
        <v>6.5</v>
      </c>
      <c r="Q46">
        <v>6.5</v>
      </c>
      <c r="U46">
        <v>6.5</v>
      </c>
      <c r="V46">
        <v>6</v>
      </c>
      <c r="W46">
        <v>7</v>
      </c>
      <c r="X46">
        <v>6.5</v>
      </c>
      <c r="Y46">
        <v>6.5</v>
      </c>
      <c r="Z46">
        <v>6.5</v>
      </c>
      <c r="AA46">
        <v>6.5</v>
      </c>
      <c r="AF46">
        <f t="shared" si="3"/>
        <v>22</v>
      </c>
      <c r="AG46" s="18">
        <f t="shared" si="4"/>
        <v>6.8863636363636367</v>
      </c>
      <c r="AH46">
        <f t="shared" si="5"/>
        <v>0.55488776603961332</v>
      </c>
      <c r="AI46">
        <v>1</v>
      </c>
    </row>
    <row r="47" spans="1:35" x14ac:dyDescent="0.3">
      <c r="A47" t="s">
        <v>45</v>
      </c>
      <c r="G47">
        <v>7</v>
      </c>
      <c r="H47">
        <v>7</v>
      </c>
      <c r="J47">
        <v>7.5</v>
      </c>
      <c r="K47">
        <v>7.5</v>
      </c>
      <c r="L47">
        <v>7</v>
      </c>
      <c r="M47">
        <v>7</v>
      </c>
      <c r="N47">
        <v>7</v>
      </c>
      <c r="O47">
        <v>8</v>
      </c>
      <c r="P47">
        <v>7.5</v>
      </c>
      <c r="AF47">
        <f t="shared" si="3"/>
        <v>9</v>
      </c>
      <c r="AG47" s="18">
        <f t="shared" si="4"/>
        <v>7.2777777777777777</v>
      </c>
      <c r="AH47">
        <f t="shared" si="5"/>
        <v>0.36324157862838946</v>
      </c>
      <c r="AI47">
        <v>0</v>
      </c>
    </row>
    <row r="48" spans="1:35" x14ac:dyDescent="0.3">
      <c r="A48" t="s">
        <v>23</v>
      </c>
      <c r="B48">
        <v>7.5</v>
      </c>
      <c r="E48">
        <v>6.5</v>
      </c>
      <c r="F48">
        <v>6.5</v>
      </c>
      <c r="H48">
        <v>8.5</v>
      </c>
      <c r="I48">
        <v>6.5</v>
      </c>
      <c r="K48">
        <v>6</v>
      </c>
      <c r="L48">
        <v>6.5</v>
      </c>
      <c r="M48">
        <v>6</v>
      </c>
      <c r="N48">
        <v>6</v>
      </c>
      <c r="O48">
        <v>6</v>
      </c>
      <c r="P48">
        <v>6.5</v>
      </c>
      <c r="Q48">
        <v>5.5</v>
      </c>
      <c r="R48">
        <v>7</v>
      </c>
      <c r="S48">
        <v>6.5</v>
      </c>
      <c r="T48">
        <v>6.5</v>
      </c>
      <c r="U48">
        <v>6</v>
      </c>
      <c r="V48">
        <v>6.5</v>
      </c>
      <c r="W48">
        <v>6.5</v>
      </c>
      <c r="X48">
        <v>6.5</v>
      </c>
      <c r="Z48">
        <v>6</v>
      </c>
      <c r="AA48">
        <v>6</v>
      </c>
      <c r="AC48">
        <v>6</v>
      </c>
      <c r="AF48">
        <f t="shared" si="3"/>
        <v>22</v>
      </c>
      <c r="AG48" s="18">
        <f t="shared" si="4"/>
        <v>6.4318181818181817</v>
      </c>
      <c r="AH48">
        <f t="shared" si="5"/>
        <v>0.62288603531224951</v>
      </c>
      <c r="AI48">
        <v>1</v>
      </c>
    </row>
    <row r="49" spans="1:35" x14ac:dyDescent="0.3">
      <c r="A49" t="s">
        <v>17</v>
      </c>
      <c r="C49">
        <v>5.5</v>
      </c>
      <c r="R49">
        <v>5</v>
      </c>
      <c r="Y49">
        <v>5.5</v>
      </c>
      <c r="Z49">
        <v>5.5</v>
      </c>
      <c r="AB49">
        <v>5.5</v>
      </c>
      <c r="AC49">
        <v>5.5</v>
      </c>
      <c r="AF49">
        <f t="shared" si="3"/>
        <v>6</v>
      </c>
      <c r="AG49" s="18">
        <f t="shared" si="4"/>
        <v>5.416666666666667</v>
      </c>
      <c r="AH49">
        <f t="shared" si="5"/>
        <v>0.20412414523193151</v>
      </c>
      <c r="AI49">
        <v>0</v>
      </c>
    </row>
    <row r="50" spans="1:35" x14ac:dyDescent="0.3">
      <c r="A50" t="s">
        <v>16</v>
      </c>
      <c r="B50">
        <v>7</v>
      </c>
      <c r="V50">
        <v>6.5</v>
      </c>
      <c r="W50">
        <v>6.5</v>
      </c>
      <c r="X50">
        <v>6</v>
      </c>
      <c r="Y50">
        <v>6.5</v>
      </c>
      <c r="Z50">
        <v>7</v>
      </c>
      <c r="AA50">
        <v>6.5</v>
      </c>
      <c r="AB50">
        <v>6.5</v>
      </c>
      <c r="AC50">
        <v>7</v>
      </c>
      <c r="AF50">
        <f t="shared" si="3"/>
        <v>9</v>
      </c>
      <c r="AG50" s="18">
        <f t="shared" si="4"/>
        <v>6.6111111111111107</v>
      </c>
      <c r="AH50">
        <f t="shared" si="5"/>
        <v>0.33333333333333337</v>
      </c>
      <c r="AI50">
        <v>1</v>
      </c>
    </row>
    <row r="51" spans="1:35" x14ac:dyDescent="0.3">
      <c r="A51" t="s">
        <v>47</v>
      </c>
      <c r="I51">
        <v>5</v>
      </c>
      <c r="AF51">
        <f t="shared" si="3"/>
        <v>1</v>
      </c>
      <c r="AG51" s="18">
        <f t="shared" si="4"/>
        <v>5</v>
      </c>
      <c r="AH51" t="str">
        <f t="shared" si="5"/>
        <v/>
      </c>
      <c r="AI51">
        <v>2</v>
      </c>
    </row>
  </sheetData>
  <autoFilter ref="A1:AI95" xr:uid="{7217F6E2-94B9-43BA-8347-6F8651201F03}">
    <sortState ref="A2:AI51">
      <sortCondition ref="A1:A95"/>
    </sortState>
  </autoFilter>
  <conditionalFormatting sqref="AA2:AD3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9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40:AF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:AH4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D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0:AG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D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:W9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:W9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 AF45 AF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 AH45 AH4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 AG43 AG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 AF46 AF48:AF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 AH46 AH48:AH5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 AG46 AG48:AG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 AG44 AG48:AG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C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C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C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C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C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C49 AB51:AC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J53"/>
  <sheetViews>
    <sheetView workbookViewId="0">
      <selection activeCell="B29" sqref="B29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7" width="15.88671875" style="22" customWidth="1"/>
    <col min="8" max="8" width="12" bestFit="1" customWidth="1"/>
    <col min="9" max="9" width="9.44140625" bestFit="1" customWidth="1"/>
  </cols>
  <sheetData>
    <row r="1" spans="1:10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78</v>
      </c>
      <c r="H1" t="s">
        <v>74</v>
      </c>
      <c r="I1" t="s">
        <v>75</v>
      </c>
      <c r="J1" t="s">
        <v>85</v>
      </c>
    </row>
    <row r="2" spans="1:10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</row>
    <row r="3" spans="1:10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21">
        <v>77.78</v>
      </c>
      <c r="H3" s="20"/>
    </row>
    <row r="4" spans="1:10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21">
        <v>25</v>
      </c>
    </row>
    <row r="5" spans="1:10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21">
        <v>77.78</v>
      </c>
    </row>
    <row r="6" spans="1:10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21">
        <v>77.78</v>
      </c>
      <c r="H6" s="20"/>
    </row>
    <row r="7" spans="1:10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21">
        <v>77.78</v>
      </c>
    </row>
    <row r="8" spans="1:10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</row>
    <row r="9" spans="1:10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</row>
    <row r="10" spans="1:10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</row>
    <row r="11" spans="1:10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21">
        <v>77.78</v>
      </c>
    </row>
    <row r="12" spans="1:10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</row>
    <row r="13" spans="1:10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</row>
    <row r="14" spans="1:10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21">
        <v>77.78</v>
      </c>
    </row>
    <row r="15" spans="1:10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21">
        <v>77.78</v>
      </c>
    </row>
    <row r="16" spans="1:10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</row>
    <row r="17" spans="1:9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</row>
    <row r="18" spans="1:9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</row>
    <row r="19" spans="1:9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</row>
    <row r="20" spans="1:9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</row>
    <row r="21" spans="1:9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</row>
    <row r="22" spans="1:9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</row>
    <row r="23" spans="1:9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</row>
    <row r="24" spans="1:9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/>
    </row>
    <row r="25" spans="1:9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</row>
    <row r="26" spans="1:9" x14ac:dyDescent="0.3">
      <c r="A26" t="s">
        <v>22</v>
      </c>
      <c r="B26" s="19">
        <v>50</v>
      </c>
      <c r="C26" s="19">
        <v>25</v>
      </c>
      <c r="D26" s="21">
        <v>75</v>
      </c>
      <c r="E26" s="19"/>
      <c r="F26" s="21">
        <v>25</v>
      </c>
      <c r="G26" s="19"/>
      <c r="H26" s="19"/>
      <c r="I26" s="19">
        <v>50</v>
      </c>
    </row>
    <row r="27" spans="1:9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9" x14ac:dyDescent="0.3">
      <c r="A28" t="s">
        <v>12</v>
      </c>
      <c r="B28" s="19">
        <v>75</v>
      </c>
      <c r="C28" s="21">
        <v>50</v>
      </c>
      <c r="D28" s="21">
        <v>100</v>
      </c>
      <c r="E28" s="21">
        <v>25</v>
      </c>
      <c r="F28" s="19"/>
      <c r="G28" s="19"/>
      <c r="H28" s="19">
        <v>25</v>
      </c>
    </row>
    <row r="29" spans="1:9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</row>
    <row r="30" spans="1:9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</row>
    <row r="31" spans="1:9" x14ac:dyDescent="0.3">
      <c r="A31" t="s">
        <v>47</v>
      </c>
      <c r="C31" s="19">
        <v>25</v>
      </c>
      <c r="D31" s="19"/>
      <c r="E31" s="19"/>
      <c r="F31" s="19"/>
      <c r="G31" s="19"/>
    </row>
    <row r="32" spans="1:9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</row>
    <row r="33" spans="1:10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</row>
    <row r="34" spans="1:10" x14ac:dyDescent="0.3">
      <c r="A34" t="s">
        <v>51</v>
      </c>
      <c r="C34" s="19">
        <v>25</v>
      </c>
      <c r="D34" s="19">
        <v>25</v>
      </c>
      <c r="E34" s="19"/>
      <c r="F34" s="19"/>
      <c r="G34" s="19"/>
    </row>
    <row r="35" spans="1:10" x14ac:dyDescent="0.3">
      <c r="A35" t="s">
        <v>52</v>
      </c>
      <c r="C35" s="19">
        <v>25</v>
      </c>
      <c r="D35" s="19">
        <v>25</v>
      </c>
      <c r="E35" s="19"/>
      <c r="F35" s="19"/>
      <c r="G35" s="19"/>
    </row>
    <row r="36" spans="1:10" x14ac:dyDescent="0.3">
      <c r="A36" t="s">
        <v>54</v>
      </c>
      <c r="C36" s="19"/>
      <c r="D36" s="19">
        <v>25</v>
      </c>
      <c r="E36" s="19"/>
      <c r="F36" s="21">
        <v>50</v>
      </c>
      <c r="G36" s="19"/>
    </row>
    <row r="37" spans="1:10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</row>
    <row r="38" spans="1:10" x14ac:dyDescent="0.3">
      <c r="A38" t="s">
        <v>53</v>
      </c>
      <c r="C38" s="19"/>
      <c r="D38" s="19">
        <v>25</v>
      </c>
      <c r="E38" s="19"/>
      <c r="F38" s="19"/>
      <c r="G38" s="19"/>
    </row>
    <row r="39" spans="1:10" x14ac:dyDescent="0.3">
      <c r="A39" t="s">
        <v>56</v>
      </c>
      <c r="C39" s="19"/>
      <c r="D39" s="19"/>
      <c r="E39" s="19">
        <v>25</v>
      </c>
      <c r="F39" s="19">
        <v>50</v>
      </c>
      <c r="G39" s="21">
        <v>75</v>
      </c>
      <c r="J39">
        <v>25</v>
      </c>
    </row>
    <row r="40" spans="1:10" x14ac:dyDescent="0.3">
      <c r="A40" t="s">
        <v>60</v>
      </c>
      <c r="C40" s="19"/>
      <c r="D40" s="19"/>
      <c r="E40" s="19">
        <v>25</v>
      </c>
      <c r="F40" s="19">
        <v>50</v>
      </c>
      <c r="G40" s="19"/>
    </row>
    <row r="41" spans="1:10" x14ac:dyDescent="0.3">
      <c r="A41" t="s">
        <v>61</v>
      </c>
      <c r="C41" s="19"/>
      <c r="D41" s="19"/>
      <c r="E41" s="19">
        <v>25</v>
      </c>
      <c r="F41" s="19">
        <v>75</v>
      </c>
      <c r="G41" s="19"/>
    </row>
    <row r="42" spans="1:10" x14ac:dyDescent="0.3">
      <c r="A42" t="s">
        <v>66</v>
      </c>
      <c r="C42" s="19"/>
      <c r="D42" s="19"/>
      <c r="E42" s="19"/>
      <c r="F42" s="19">
        <v>50</v>
      </c>
      <c r="G42" s="19">
        <v>25</v>
      </c>
    </row>
    <row r="43" spans="1:10" x14ac:dyDescent="0.3">
      <c r="A43" t="s">
        <v>63</v>
      </c>
      <c r="C43" s="19"/>
      <c r="D43" s="19"/>
      <c r="E43" s="19"/>
      <c r="F43" s="19">
        <v>75</v>
      </c>
      <c r="G43" s="19"/>
    </row>
    <row r="44" spans="1:10" x14ac:dyDescent="0.3">
      <c r="A44" t="s">
        <v>68</v>
      </c>
      <c r="C44" s="19"/>
      <c r="D44" s="19"/>
      <c r="E44" s="19"/>
      <c r="F44" s="19">
        <v>25</v>
      </c>
      <c r="G44" s="19">
        <v>75</v>
      </c>
    </row>
    <row r="45" spans="1:10" x14ac:dyDescent="0.3">
      <c r="A45" t="s">
        <v>79</v>
      </c>
      <c r="C45" s="19"/>
      <c r="D45" s="19"/>
      <c r="E45" s="19"/>
      <c r="F45" s="19"/>
      <c r="G45" s="19">
        <v>25</v>
      </c>
    </row>
    <row r="46" spans="1:10" x14ac:dyDescent="0.3">
      <c r="A46" t="s">
        <v>81</v>
      </c>
      <c r="C46" s="19"/>
      <c r="D46" s="19"/>
      <c r="E46" s="19"/>
      <c r="F46" s="19"/>
      <c r="G46" s="19">
        <v>25</v>
      </c>
    </row>
    <row r="47" spans="1:10" x14ac:dyDescent="0.3">
      <c r="A47" t="s">
        <v>83</v>
      </c>
      <c r="C47" s="19"/>
      <c r="D47" s="19"/>
      <c r="E47" s="19"/>
      <c r="F47" s="19"/>
      <c r="G47" s="19">
        <v>25</v>
      </c>
    </row>
    <row r="48" spans="1:10" x14ac:dyDescent="0.3">
      <c r="A48" t="s">
        <v>80</v>
      </c>
      <c r="C48" s="19"/>
      <c r="D48" s="19"/>
      <c r="E48" s="19"/>
      <c r="F48" s="19"/>
      <c r="G48" s="19">
        <v>25</v>
      </c>
    </row>
    <row r="49" spans="1:7" x14ac:dyDescent="0.3">
      <c r="A49" t="s">
        <v>82</v>
      </c>
      <c r="G49" s="19">
        <v>25</v>
      </c>
    </row>
    <row r="51" spans="1:7" x14ac:dyDescent="0.3">
      <c r="A51" t="s">
        <v>76</v>
      </c>
      <c r="B51" s="20">
        <f>SUM(B3:B28)</f>
        <v>1716.6666666666665</v>
      </c>
      <c r="C51" s="20">
        <f>SUM(C3:C35)</f>
        <v>1729.2800000000002</v>
      </c>
      <c r="D51" s="20">
        <f>SUM(D3:D38)</f>
        <v>1754.2800000000002</v>
      </c>
      <c r="E51" s="20">
        <f>SUM(E3:E41)</f>
        <v>1697.26</v>
      </c>
      <c r="F51" s="20">
        <f>SUM(F3:F44)</f>
        <v>1772.26</v>
      </c>
      <c r="G51" s="20">
        <f>SUM(G3:G49)</f>
        <v>1722.2599999999998</v>
      </c>
    </row>
    <row r="52" spans="1:7" x14ac:dyDescent="0.3">
      <c r="A52" t="s">
        <v>77</v>
      </c>
      <c r="B52" s="20">
        <f>25*12+83.34*17</f>
        <v>1716.78</v>
      </c>
      <c r="C52" s="20">
        <f>20*25+70.84*17</f>
        <v>1704.28</v>
      </c>
      <c r="D52" s="20">
        <f>15*25+70.84*17</f>
        <v>1579.28</v>
      </c>
      <c r="E52" s="20">
        <f>14*25+77.78*17</f>
        <v>1672.26</v>
      </c>
      <c r="F52" s="20">
        <f>15*25+77.78*17</f>
        <v>1697.26</v>
      </c>
      <c r="G52" s="23">
        <f>10*77.78+25*13</f>
        <v>1102.8</v>
      </c>
    </row>
    <row r="53" spans="1:7" x14ac:dyDescent="0.3">
      <c r="B53" s="24">
        <f t="shared" ref="B53:G53" si="1">B52/B51</f>
        <v>1.0000660194174757</v>
      </c>
      <c r="C53" s="24">
        <f t="shared" si="1"/>
        <v>0.98554311621021451</v>
      </c>
      <c r="D53" s="24">
        <f t="shared" si="1"/>
        <v>0.90024397473607398</v>
      </c>
      <c r="E53" s="24">
        <f t="shared" si="1"/>
        <v>0.98527037696051278</v>
      </c>
      <c r="F53" s="24">
        <f t="shared" si="1"/>
        <v>0.95768115287824584</v>
      </c>
      <c r="G53" s="24">
        <f t="shared" si="1"/>
        <v>0.64032143811038988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3"/>
  <sheetViews>
    <sheetView tabSelected="1" topLeftCell="A47" workbookViewId="0">
      <selection activeCell="I81" sqref="I81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84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84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84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84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84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84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84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84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84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84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84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84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84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84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84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84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84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84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84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84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84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84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84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84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84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84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84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84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84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84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84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84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84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84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84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84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84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84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84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84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84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84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84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84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84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84</v>
      </c>
      <c r="I70" s="11">
        <v>3</v>
      </c>
      <c r="J70" s="2">
        <v>7</v>
      </c>
      <c r="K70" s="2" t="s">
        <v>19</v>
      </c>
      <c r="L70" s="2" t="s">
        <v>82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82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81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84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84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83</v>
      </c>
      <c r="M73" s="2" t="s">
        <v>79</v>
      </c>
      <c r="N73" s="2" t="s">
        <v>80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83</v>
      </c>
      <c r="E74" s="2" t="s">
        <v>79</v>
      </c>
      <c r="F74" s="2" t="s">
        <v>80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81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84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84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87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84</v>
      </c>
      <c r="N78" s="10" t="s">
        <v>15</v>
      </c>
      <c r="O78" s="10" t="s">
        <v>17</v>
      </c>
      <c r="P78" s="10" t="s">
        <v>86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84</v>
      </c>
      <c r="F79" s="10" t="s">
        <v>15</v>
      </c>
      <c r="G79" s="10" t="s">
        <v>17</v>
      </c>
      <c r="H79" s="10" t="s">
        <v>86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87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84</v>
      </c>
      <c r="F81" s="8" t="s">
        <v>87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84</v>
      </c>
      <c r="N83" s="8" t="s">
        <v>87</v>
      </c>
      <c r="O83" s="8" t="s">
        <v>17</v>
      </c>
      <c r="P83" s="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1"/>
  <sheetViews>
    <sheetView topLeftCell="A11" workbookViewId="0">
      <pane xSplit="1" topLeftCell="M1" activePane="topRight" state="frozen"/>
      <selection pane="topRight" activeCell="AD30" sqref="AD30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0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33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79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H5">
        <f t="shared" si="0"/>
        <v>4</v>
      </c>
      <c r="AI5">
        <f t="shared" si="1"/>
        <v>0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H8">
        <f t="shared" si="0"/>
        <v>8</v>
      </c>
      <c r="AI8">
        <f t="shared" si="1"/>
        <v>6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87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80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H18">
        <f t="shared" si="0"/>
        <v>10</v>
      </c>
      <c r="AI18">
        <f t="shared" si="1"/>
        <v>6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H19">
        <f t="shared" si="0"/>
        <v>16</v>
      </c>
      <c r="AI19">
        <f t="shared" si="1"/>
        <v>9</v>
      </c>
    </row>
    <row r="20" spans="1:35" x14ac:dyDescent="0.3">
      <c r="A20" t="s">
        <v>81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H21">
        <f t="shared" si="0"/>
        <v>15</v>
      </c>
      <c r="AI21">
        <f t="shared" si="1"/>
        <v>8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H22">
        <f t="shared" si="0"/>
        <v>18</v>
      </c>
      <c r="AI22">
        <f t="shared" si="1"/>
        <v>12</v>
      </c>
    </row>
    <row r="23" spans="1:35" x14ac:dyDescent="0.3">
      <c r="A23" t="s">
        <v>82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H30">
        <f t="shared" si="0"/>
        <v>18</v>
      </c>
      <c r="AI30">
        <f t="shared" si="1"/>
        <v>11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H33">
        <f t="shared" si="0"/>
        <v>11</v>
      </c>
      <c r="AI33">
        <f t="shared" si="1"/>
        <v>10</v>
      </c>
    </row>
    <row r="34" spans="1:35" x14ac:dyDescent="0.3">
      <c r="A34" t="s">
        <v>60</v>
      </c>
      <c r="V34">
        <v>2</v>
      </c>
      <c r="AH34">
        <f t="shared" ref="AH34:AH51" si="2">SUM(B34:AG34)</f>
        <v>2</v>
      </c>
      <c r="AI34">
        <f t="shared" ref="AI34:AI51" si="3">SUM(V34:AG34)</f>
        <v>2</v>
      </c>
    </row>
    <row r="35" spans="1:35" x14ac:dyDescent="0.3">
      <c r="A35" t="s">
        <v>11</v>
      </c>
      <c r="AH35">
        <f t="shared" si="2"/>
        <v>0</v>
      </c>
      <c r="AI35">
        <f t="shared" si="3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H36">
        <f t="shared" si="2"/>
        <v>14</v>
      </c>
      <c r="AI36">
        <f t="shared" si="3"/>
        <v>14</v>
      </c>
    </row>
    <row r="37" spans="1:35" x14ac:dyDescent="0.3">
      <c r="A37" t="s">
        <v>21</v>
      </c>
      <c r="AH37">
        <f t="shared" si="2"/>
        <v>0</v>
      </c>
      <c r="AI37">
        <f t="shared" si="3"/>
        <v>0</v>
      </c>
    </row>
    <row r="38" spans="1:35" x14ac:dyDescent="0.3">
      <c r="A38" t="s">
        <v>83</v>
      </c>
      <c r="AA38">
        <v>3</v>
      </c>
      <c r="AH38">
        <f t="shared" si="2"/>
        <v>3</v>
      </c>
      <c r="AI38">
        <f t="shared" si="3"/>
        <v>3</v>
      </c>
    </row>
    <row r="39" spans="1:35" x14ac:dyDescent="0.3">
      <c r="A39" t="s">
        <v>63</v>
      </c>
      <c r="V39">
        <v>2</v>
      </c>
      <c r="X39">
        <v>1</v>
      </c>
      <c r="AH39">
        <f t="shared" si="2"/>
        <v>3</v>
      </c>
      <c r="AI39">
        <f t="shared" si="3"/>
        <v>3</v>
      </c>
    </row>
    <row r="40" spans="1:35" x14ac:dyDescent="0.3">
      <c r="A40" t="s">
        <v>86</v>
      </c>
      <c r="AH40">
        <f t="shared" si="2"/>
        <v>0</v>
      </c>
      <c r="AI40">
        <f t="shared" si="3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2"/>
        <v>3</v>
      </c>
      <c r="AI41">
        <f t="shared" si="3"/>
        <v>0</v>
      </c>
    </row>
    <row r="42" spans="1:35" x14ac:dyDescent="0.3">
      <c r="A42" t="s">
        <v>44</v>
      </c>
      <c r="AH42">
        <f t="shared" si="2"/>
        <v>0</v>
      </c>
      <c r="AI42">
        <f t="shared" si="3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3"/>
        <v>4</v>
      </c>
    </row>
    <row r="44" spans="1:35" x14ac:dyDescent="0.3">
      <c r="A44" t="s">
        <v>84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3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2"/>
        <v>3</v>
      </c>
      <c r="AI45">
        <f t="shared" si="3"/>
        <v>2</v>
      </c>
    </row>
    <row r="46" spans="1:35" x14ac:dyDescent="0.3">
      <c r="A46" t="s">
        <v>5</v>
      </c>
      <c r="K46">
        <v>2</v>
      </c>
      <c r="L46">
        <v>4</v>
      </c>
      <c r="P46">
        <v>3</v>
      </c>
      <c r="V46">
        <v>1</v>
      </c>
      <c r="W46">
        <v>2</v>
      </c>
      <c r="X46">
        <v>2</v>
      </c>
      <c r="Y46">
        <v>3</v>
      </c>
      <c r="Z46">
        <v>2</v>
      </c>
      <c r="AA46">
        <v>3</v>
      </c>
      <c r="AB46">
        <v>1</v>
      </c>
      <c r="AH46">
        <f t="shared" si="2"/>
        <v>23</v>
      </c>
      <c r="AI46">
        <f t="shared" si="3"/>
        <v>14</v>
      </c>
    </row>
    <row r="47" spans="1:35" x14ac:dyDescent="0.3">
      <c r="A47" t="s">
        <v>45</v>
      </c>
      <c r="K47">
        <v>1</v>
      </c>
      <c r="L47">
        <v>1</v>
      </c>
      <c r="M47">
        <v>1</v>
      </c>
      <c r="P47">
        <v>2</v>
      </c>
      <c r="AH47">
        <f t="shared" si="2"/>
        <v>5</v>
      </c>
      <c r="AI47">
        <f t="shared" si="3"/>
        <v>0</v>
      </c>
    </row>
    <row r="48" spans="1:35" x14ac:dyDescent="0.3">
      <c r="A48" t="s">
        <v>23</v>
      </c>
      <c r="J48">
        <v>2</v>
      </c>
      <c r="V48">
        <v>1</v>
      </c>
      <c r="X48">
        <v>1</v>
      </c>
      <c r="Y48">
        <v>3</v>
      </c>
      <c r="AH48">
        <f t="shared" si="2"/>
        <v>7</v>
      </c>
      <c r="AI48">
        <f t="shared" si="3"/>
        <v>5</v>
      </c>
    </row>
    <row r="49" spans="1:35" x14ac:dyDescent="0.3">
      <c r="A49" t="s">
        <v>17</v>
      </c>
      <c r="Z49">
        <v>2</v>
      </c>
      <c r="AD49">
        <v>1</v>
      </c>
      <c r="AH49">
        <f t="shared" si="2"/>
        <v>3</v>
      </c>
      <c r="AI49">
        <f t="shared" si="3"/>
        <v>3</v>
      </c>
    </row>
    <row r="50" spans="1:35" x14ac:dyDescent="0.3">
      <c r="A50" t="s">
        <v>16</v>
      </c>
      <c r="W50">
        <v>4</v>
      </c>
      <c r="X50">
        <v>3</v>
      </c>
      <c r="Z50">
        <v>2</v>
      </c>
      <c r="AA50">
        <v>5</v>
      </c>
      <c r="AB50">
        <v>3</v>
      </c>
      <c r="AC50">
        <v>2</v>
      </c>
      <c r="AD50">
        <v>5</v>
      </c>
      <c r="AH50">
        <f t="shared" si="2"/>
        <v>24</v>
      </c>
      <c r="AI50">
        <f t="shared" si="3"/>
        <v>24</v>
      </c>
    </row>
    <row r="51" spans="1:35" x14ac:dyDescent="0.3">
      <c r="A51" t="s">
        <v>47</v>
      </c>
      <c r="J51">
        <v>1</v>
      </c>
      <c r="AH51">
        <f t="shared" si="2"/>
        <v>1</v>
      </c>
      <c r="AI51">
        <f t="shared" si="3"/>
        <v>0</v>
      </c>
    </row>
  </sheetData>
  <autoFilter ref="A1:AI51" xr:uid="{5167CA1B-91AA-4363-B433-E3207EDE53DF}">
    <sortState ref="A2:AI51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notas</vt:lpstr>
      <vt:lpstr>pagamento</vt:lpstr>
      <vt:lpstr>placares</vt:lpstr>
      <vt:lpstr>artilharia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2024-12-12T13:03:40Z</dcterms:modified>
</cp:coreProperties>
</file>