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16d5ad4be8d97/Documentos antigo/Projetos_jl/Streamlit/Dashboard Pelada/data/"/>
    </mc:Choice>
  </mc:AlternateContent>
  <xr:revisionPtr revIDLastSave="0" documentId="14_{24A406A8-C1C9-43A2-99CC-D9C73820CD28}" xr6:coauthVersionLast="36" xr6:coauthVersionMax="36" xr10:uidLastSave="{00000000-0000-0000-0000-000000000000}"/>
  <bookViews>
    <workbookView xWindow="0" yWindow="0" windowWidth="13800" windowHeight="3780" activeTab="4" xr2:uid="{00000000-000D-0000-FFFF-FFFF00000000}"/>
  </bookViews>
  <sheets>
    <sheet name="notas" sheetId="1" r:id="rId1"/>
    <sheet name="pagamento" sheetId="4" r:id="rId2"/>
    <sheet name="conversão notas" sheetId="6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artilharia!$A$1:$AB$74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notas!$A$1:$BU$72</definedName>
  </definedNames>
  <calcPr calcId="191029"/>
</workbook>
</file>

<file path=xl/calcChain.xml><?xml version="1.0" encoding="utf-8"?>
<calcChain xmlns="http://schemas.openxmlformats.org/spreadsheetml/2006/main">
  <c r="BR73" i="1" l="1"/>
  <c r="BT73" i="1" s="1"/>
  <c r="BS73" i="1"/>
  <c r="BR19" i="1"/>
  <c r="BS19" i="1"/>
  <c r="BR10" i="1"/>
  <c r="BS10" i="1"/>
  <c r="BR5" i="1"/>
  <c r="BS5" i="1"/>
  <c r="BR3" i="1"/>
  <c r="BS3" i="1"/>
  <c r="BR2" i="1"/>
  <c r="BS2" i="1"/>
  <c r="P75" i="4" l="1"/>
  <c r="BR8" i="1" l="1"/>
  <c r="BT8" i="1" s="1"/>
  <c r="BS8" i="1"/>
  <c r="BR13" i="1"/>
  <c r="BS13" i="1"/>
  <c r="BT13" i="1"/>
  <c r="BR16" i="1"/>
  <c r="BS16" i="1"/>
  <c r="BT16" i="1"/>
  <c r="BT3" i="1"/>
  <c r="BT5" i="1"/>
  <c r="BR6" i="1"/>
  <c r="BT6" i="1" s="1"/>
  <c r="BS6" i="1"/>
  <c r="BT10" i="1"/>
  <c r="BR12" i="1"/>
  <c r="BT12" i="1" s="1"/>
  <c r="BS12" i="1"/>
  <c r="BR20" i="1"/>
  <c r="BT20" i="1" s="1"/>
  <c r="BS20" i="1"/>
  <c r="BR22" i="1"/>
  <c r="BS22" i="1"/>
  <c r="BT22" i="1"/>
  <c r="BR7" i="1"/>
  <c r="BS7" i="1"/>
  <c r="BT7" i="1"/>
  <c r="BR14" i="1"/>
  <c r="BS14" i="1"/>
  <c r="BT14" i="1"/>
  <c r="BT19" i="1"/>
  <c r="BR15" i="1"/>
  <c r="BT15" i="1" s="1"/>
  <c r="BS15" i="1"/>
  <c r="BR4" i="1"/>
  <c r="BS4" i="1"/>
  <c r="BT4" i="1"/>
  <c r="BR11" i="1"/>
  <c r="BS11" i="1"/>
  <c r="BT11" i="1"/>
  <c r="BR17" i="1"/>
  <c r="BT17" i="1" s="1"/>
  <c r="BS17" i="1"/>
  <c r="BR33" i="1"/>
  <c r="BT33" i="1" s="1"/>
  <c r="BS33" i="1"/>
  <c r="BR9" i="1"/>
  <c r="BT9" i="1" s="1"/>
  <c r="BS9" i="1"/>
  <c r="BR18" i="1"/>
  <c r="BT18" i="1" s="1"/>
  <c r="BS18" i="1"/>
  <c r="BR26" i="1"/>
  <c r="BT26" i="1" s="1"/>
  <c r="BS26" i="1"/>
  <c r="BR27" i="1"/>
  <c r="BS27" i="1"/>
  <c r="BT27" i="1"/>
  <c r="BR29" i="1"/>
  <c r="BT29" i="1" s="1"/>
  <c r="BS29" i="1"/>
  <c r="BR35" i="1"/>
  <c r="BS35" i="1"/>
  <c r="BT35" i="1"/>
  <c r="BR42" i="1"/>
  <c r="BT42" i="1" s="1"/>
  <c r="BS42" i="1"/>
  <c r="BR49" i="1"/>
  <c r="BT49" i="1" s="1"/>
  <c r="BS49" i="1"/>
  <c r="BR21" i="1"/>
  <c r="BT21" i="1" s="1"/>
  <c r="BS21" i="1"/>
  <c r="BR23" i="1"/>
  <c r="BT23" i="1" s="1"/>
  <c r="BS23" i="1"/>
  <c r="BR24" i="1"/>
  <c r="BT24" i="1" s="1"/>
  <c r="BS24" i="1"/>
  <c r="BR25" i="1"/>
  <c r="BT25" i="1" s="1"/>
  <c r="BS25" i="1"/>
  <c r="BR28" i="1"/>
  <c r="BS28" i="1"/>
  <c r="BT28" i="1"/>
  <c r="BR30" i="1"/>
  <c r="BT30" i="1" s="1"/>
  <c r="BS30" i="1"/>
  <c r="BR31" i="1"/>
  <c r="BT31" i="1" s="1"/>
  <c r="BS31" i="1"/>
  <c r="BR32" i="1"/>
  <c r="BT32" i="1" s="1"/>
  <c r="BS32" i="1"/>
  <c r="BR34" i="1"/>
  <c r="BS34" i="1"/>
  <c r="BT34" i="1"/>
  <c r="BR36" i="1"/>
  <c r="BT36" i="1" s="1"/>
  <c r="BS36" i="1"/>
  <c r="BR37" i="1"/>
  <c r="BT37" i="1" s="1"/>
  <c r="BS37" i="1"/>
  <c r="BR38" i="1"/>
  <c r="BS38" i="1"/>
  <c r="BT38" i="1"/>
  <c r="BR39" i="1"/>
  <c r="BT39" i="1" s="1"/>
  <c r="BS39" i="1"/>
  <c r="BR40" i="1"/>
  <c r="BS40" i="1"/>
  <c r="BT40" i="1"/>
  <c r="BR41" i="1"/>
  <c r="BT41" i="1" s="1"/>
  <c r="BS41" i="1"/>
  <c r="BR43" i="1"/>
  <c r="BS43" i="1"/>
  <c r="BT43" i="1"/>
  <c r="BR44" i="1"/>
  <c r="BT44" i="1" s="1"/>
  <c r="BS44" i="1"/>
  <c r="BR45" i="1"/>
  <c r="BT45" i="1" s="1"/>
  <c r="BS45" i="1"/>
  <c r="BR46" i="1"/>
  <c r="BT46" i="1" s="1"/>
  <c r="BS46" i="1"/>
  <c r="BR47" i="1"/>
  <c r="BT47" i="1" s="1"/>
  <c r="BS47" i="1"/>
  <c r="BR50" i="1"/>
  <c r="BT50" i="1" s="1"/>
  <c r="BS50" i="1"/>
  <c r="BR51" i="1"/>
  <c r="BT51" i="1" s="1"/>
  <c r="BS51" i="1"/>
  <c r="BR52" i="1"/>
  <c r="BT52" i="1" s="1"/>
  <c r="BS52" i="1"/>
  <c r="BR48" i="1"/>
  <c r="BT48" i="1" s="1"/>
  <c r="BS48" i="1"/>
  <c r="BR53" i="1"/>
  <c r="BT53" i="1" s="1"/>
  <c r="BS53" i="1"/>
  <c r="BR55" i="1"/>
  <c r="BS55" i="1"/>
  <c r="BT55" i="1"/>
  <c r="BR56" i="1"/>
  <c r="BT56" i="1" s="1"/>
  <c r="BS56" i="1"/>
  <c r="BR57" i="1"/>
  <c r="BS57" i="1"/>
  <c r="BT57" i="1"/>
  <c r="BR58" i="1"/>
  <c r="BS58" i="1"/>
  <c r="BT58" i="1"/>
  <c r="BR59" i="1"/>
  <c r="BT59" i="1" s="1"/>
  <c r="BS59" i="1"/>
  <c r="BR60" i="1"/>
  <c r="BT60" i="1" s="1"/>
  <c r="BS60" i="1"/>
  <c r="BR61" i="1"/>
  <c r="BT61" i="1" s="1"/>
  <c r="BS61" i="1"/>
  <c r="BR62" i="1"/>
  <c r="BS62" i="1"/>
  <c r="BT62" i="1"/>
  <c r="BR63" i="1"/>
  <c r="BS63" i="1"/>
  <c r="BT63" i="1"/>
  <c r="BR64" i="1"/>
  <c r="BS64" i="1"/>
  <c r="BT64" i="1"/>
  <c r="BR65" i="1"/>
  <c r="BT65" i="1" s="1"/>
  <c r="BS65" i="1"/>
  <c r="BR66" i="1"/>
  <c r="BS66" i="1"/>
  <c r="BT66" i="1"/>
  <c r="BR67" i="1"/>
  <c r="BT67" i="1" s="1"/>
  <c r="BS67" i="1"/>
  <c r="BR68" i="1"/>
  <c r="BT68" i="1" s="1"/>
  <c r="BS68" i="1"/>
  <c r="BR69" i="1"/>
  <c r="BS69" i="1"/>
  <c r="BT69" i="1"/>
  <c r="BR70" i="1"/>
  <c r="BT70" i="1" s="1"/>
  <c r="BS70" i="1"/>
  <c r="BR71" i="1"/>
  <c r="BT71" i="1" s="1"/>
  <c r="BS71" i="1"/>
  <c r="BR72" i="1"/>
  <c r="BS72" i="1"/>
  <c r="BT72" i="1"/>
  <c r="BR54" i="1"/>
  <c r="BT54" i="1" s="1"/>
  <c r="BS54" i="1"/>
  <c r="BT2" i="1"/>
  <c r="O75" i="4" l="1"/>
  <c r="P43" i="4" l="1"/>
  <c r="P74" i="4" s="1"/>
  <c r="P76" i="4" s="1"/>
  <c r="N75" i="4" l="1"/>
  <c r="K75" i="4"/>
  <c r="O30" i="4" l="1"/>
  <c r="O60" i="4"/>
  <c r="O74" i="4"/>
  <c r="T6" i="4"/>
  <c r="O76" i="4" l="1"/>
  <c r="M75" i="4" l="1"/>
  <c r="L75" i="4" l="1"/>
  <c r="T7" i="4"/>
  <c r="T8" i="4" s="1"/>
  <c r="M74" i="4"/>
  <c r="N74" i="4"/>
  <c r="N76" i="4" l="1"/>
  <c r="M76" i="4" l="1"/>
  <c r="L74" i="4" l="1"/>
  <c r="L76" i="4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J74" i="4" l="1"/>
  <c r="J76" i="4" l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4" i="4"/>
  <c r="I10" i="6" l="1"/>
  <c r="J10" i="6" s="1"/>
  <c r="H11" i="6"/>
  <c r="G76" i="4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<sst xmlns="http://schemas.openxmlformats.org/spreadsheetml/2006/main" count="4289" uniqueCount="377">
  <si>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</si>
  <si>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</si>
  <si>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</si>
  <si>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</si>
  <si>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</si>
  <si>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</si>
  <si>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</si>
  <si>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</si>
  <si>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</si>
  <si>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</si>
  <si>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</si>
  <si>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</si>
  <si>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</si>
  <si>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</si>
  <si>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</si>
  <si>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</si>
  <si>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</si>
  <si>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</si>
  <si>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</si>
  <si>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</si>
  <si>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</si>
  <si>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</si>
  <si>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</si>
  <si>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</si>
  <si>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</si>
  <si>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</si>
  <si>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</si>
  <si>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</si>
  <si>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</si>
  <si>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</si>
  <si>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</si>
  <si>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</si>
  <si>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</si>
  <si>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</si>
  <si>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</si>
  <si>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</si>
  <si>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</si>
  <si>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</si>
  <si>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</si>
  <si>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</si>
  <si>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</si>
  <si>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</si>
  <si>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</si>
  <si>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</si>
  <si>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</si>
  <si>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</si>
  <si>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</si>
  <si>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</si>
  <si>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</si>
  <si>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</si>
  <si>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</si>
  <si>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</si>
  <si>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</si>
  <si>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</si>
  <si>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</si>
  <si>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</si>
  <si>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</si>
  <si>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</si>
  <si>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</si>
  <si>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</si>
  <si>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</si>
  <si>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</si>
  <si>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</si>
  <si>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</si>
  <si>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</si>
  <si>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</si>
  <si>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</si>
  <si>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</si>
  <si>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</si>
  <si>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</si>
  <si>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</si>
  <si>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</si>
  <si>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</si>
  <si>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</si>
  <si>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</si>
  <si>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</si>
  <si>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</si>
  <si>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</si>
  <si>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</si>
  <si>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</si>
  <si>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</si>
  <si>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</si>
  <si>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</si>
  <si>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</si>
  <si>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</si>
  <si>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</si>
  <si>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</si>
  <si>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</si>
  <si>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</si>
  <si>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</si>
  <si>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</si>
  <si>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</si>
  <si>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</si>
  <si>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</si>
  <si>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</si>
  <si>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</si>
  <si>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</si>
  <si>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</si>
  <si>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</si>
  <si>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</si>
  <si>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</si>
  <si>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</si>
  <si>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</si>
  <si>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</si>
  <si>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</si>
  <si>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</si>
  <si>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</si>
  <si>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</si>
  <si>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</si>
  <si>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</si>
  <si>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</si>
  <si>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</si>
  <si>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</si>
  <si>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</si>
  <si>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</si>
  <si>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</si>
  <si>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</si>
  <si>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</si>
  <si>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</si>
  <si>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</si>
  <si>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</si>
  <si>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</si>
  <si>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</si>
  <si>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</si>
  <si>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</si>
  <si>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</si>
  <si>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</si>
  <si>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</si>
  <si>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</si>
  <si>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</si>
  <si>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</si>
  <si>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</si>
  <si>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</si>
  <si>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</si>
  <si>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</si>
  <si>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</si>
  <si>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</si>
  <si>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</si>
  <si>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</si>
  <si>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</si>
  <si>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</si>
  <si>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</si>
  <si>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</si>
  <si>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</si>
  <si>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</si>
  <si>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</si>
  <si>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</si>
  <si>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</si>
  <si>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</si>
  <si>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</si>
  <si>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</si>
  <si>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</si>
  <si>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</si>
  <si>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</si>
  <si>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</si>
  <si>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</si>
  <si>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</si>
  <si>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</si>
  <si>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</si>
  <si>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</si>
  <si>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</si>
  <si>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</si>
  <si>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</si>
  <si>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</si>
  <si>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</si>
  <si>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</si>
  <si>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</si>
  <si>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</si>
  <si>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</si>
  <si>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</si>
  <si>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</si>
  <si>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</si>
  <si>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</si>
  <si>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</si>
  <si>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</si>
  <si>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</si>
  <si>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</si>
  <si>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</si>
  <si>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</si>
  <si>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</si>
  <si>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</si>
  <si>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</si>
  <si>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</si>
  <si>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</si>
  <si>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</si>
  <si>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</si>
  <si>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</si>
  <si>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</si>
  <si>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</si>
  <si>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</si>
  <si>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</si>
  <si>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</si>
  <si>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</si>
  <si>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</si>
  <si>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</si>
  <si>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</si>
  <si>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</si>
  <si>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</si>
  <si>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</si>
  <si>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</si>
  <si>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</si>
  <si>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</si>
  <si>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</si>
  <si>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</si>
  <si>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</si>
  <si>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</si>
  <si>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</si>
  <si>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</si>
  <si>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</si>
  <si>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</si>
  <si>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</si>
  <si>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</si>
  <si>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</si>
  <si>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</si>
  <si>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</si>
  <si>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</si>
  <si>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</si>
  <si>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</si>
  <si>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</si>
  <si>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</si>
  <si>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</si>
  <si>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</si>
  <si>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</si>
  <si>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</si>
  <si>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</si>
  <si>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</si>
  <si>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</si>
  <si>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</si>
  <si>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</si>
  <si>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</si>
  <si>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</si>
  <si>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</si>
  <si>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</si>
  <si>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</si>
  <si>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</si>
  <si>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</si>
  <si>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</si>
  <si>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</si>
  <si>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</si>
  <si>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</si>
  <si>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</si>
  <si>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</si>
  <si>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</si>
  <si>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</si>
  <si>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</si>
  <si>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</si>
  <si>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</si>
  <si>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</si>
  <si>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</si>
  <si>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</si>
  <si>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</si>
  <si>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</si>
  <si>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</si>
  <si>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</si>
  <si>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</si>
  <si>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</si>
  <si>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</si>
  <si>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</si>
  <si>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</si>
  <si>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</si>
  <si>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</si>
  <si>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</si>
  <si>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</si>
  <si>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</si>
  <si>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</si>
  <si>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</si>
  <si>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</si>
  <si>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</si>
  <si>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</si>
  <si>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</si>
  <si>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</si>
  <si>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</si>
  <si>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</si>
  <si>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</si>
  <si>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</si>
  <si>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</si>
  <si>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</si>
  <si>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</si>
  <si>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</si>
  <si>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</si>
  <si>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</si>
  <si>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</si>
  <si>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</si>
  <si>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</si>
  <si>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</si>
  <si>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</si>
  <si>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</si>
  <si>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</si>
  <si>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</si>
  <si>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</si>
  <si>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</si>
  <si>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</si>
  <si>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</si>
  <si>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</si>
  <si>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</si>
  <si>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</si>
  <si>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</si>
  <si>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</si>
  <si>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</si>
  <si>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</si>
  <si>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</si>
  <si>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</si>
  <si>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</si>
  <si>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</si>
  <si>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</si>
  <si>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</si>
  <si>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</si>
  <si>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</si>
  <si>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</si>
  <si>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</si>
  <si>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</si>
  <si>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</si>
  <si>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</si>
  <si>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</si>
  <si>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</si>
  <si>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</si>
  <si>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</si>
  <si>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</si>
  <si>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</si>
  <si>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</si>
  <si>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</si>
  <si>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</si>
  <si>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</si>
  <si>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</si>
  <si>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</si>
  <si>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</si>
  <si>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</si>
  <si>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</si>
  <si>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</si>
  <si>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</si>
  <si>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</si>
  <si>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</si>
  <si>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</si>
  <si>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</si>
  <si>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</si>
  <si>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</si>
  <si>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</si>
  <si>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</si>
  <si>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</si>
  <si>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</si>
  <si>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</si>
  <si>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</si>
  <si>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</si>
  <si>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</si>
  <si>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</si>
  <si>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</si>
  <si>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</si>
  <si>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</si>
  <si>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</si>
  <si>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</si>
  <si>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</si>
  <si>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</si>
  <si>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</si>
  <si>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</si>
  <si>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</si>
  <si>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</si>
  <si>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</si>
  <si>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</si>
  <si>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</si>
  <si>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</si>
  <si>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</si>
  <si>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</si>
  <si>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</si>
  <si>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</si>
  <si>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</si>
  <si>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</si>
  <si>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</si>
  <si>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</si>
  <si>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</si>
  <si>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</si>
  <si>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</si>
  <si>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</si>
  <si>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</si>
  <si>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</si>
  <si>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Luca</t>
  </si>
  <si>
    <t>Enrico</t>
  </si>
  <si>
    <t>Ricardo 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</si>
</sst>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4"/>
  <sheetViews>
    <sheetView zoomScale="85" zoomScaleNormal="85" workbookViewId="0">
      <pane xSplit="1" topLeftCell="BE1" activePane="topRight" state="frozen"/>
      <selection pane="topRight" activeCell="BP73" sqref="BP73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58" width="9.54296875" customWidth="1"/>
    <col min="59" max="65" width="10.453125" bestFit="1" customWidth="1"/>
    <col min="66" max="66" width="11" bestFit="1" customWidth="1"/>
    <col min="67" max="68" width="11" customWidth="1"/>
    <col min="69" max="69" width="9.54296875" customWidth="1"/>
  </cols>
  <sheetData>
    <row r="1" spans="1:73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>
        <v>45924</v>
      </c>
      <c r="BQ1" s="1"/>
      <c r="BR1" t="s">
        <v>57</v>
      </c>
      <c r="BS1" t="s">
        <v>58</v>
      </c>
      <c r="BT1" t="s">
        <v>59</v>
      </c>
      <c r="BU1" t="s">
        <v>62</v>
      </c>
    </row>
    <row r="2" spans="1:73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P2">
        <v>4.5</v>
      </c>
      <c r="BR2">
        <f>COUNT(B2:BP2)</f>
        <v>62</v>
      </c>
      <c r="BS2" s="18">
        <f>AVERAGE(B2:BP2)</f>
        <v>5.758064516129032</v>
      </c>
      <c r="BT2">
        <f t="shared" ref="BT2:BT33" si="0">IF(BR2&gt;1,_xlfn.STDEV.S(B2:BO2),"")</f>
        <v>1.0705317610263236</v>
      </c>
      <c r="BU2">
        <v>1</v>
      </c>
    </row>
    <row r="3" spans="1:73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P3">
        <v>4.5</v>
      </c>
      <c r="BR3">
        <f>COUNT(B3:BP3)</f>
        <v>61</v>
      </c>
      <c r="BS3" s="18">
        <f>AVERAGE(B3:BP3)</f>
        <v>5.4590163934426226</v>
      </c>
      <c r="BT3">
        <f t="shared" si="0"/>
        <v>0.89926994872394561</v>
      </c>
      <c r="BU3">
        <v>1</v>
      </c>
    </row>
    <row r="4" spans="1:73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P4">
        <v>5</v>
      </c>
      <c r="BR4">
        <f t="shared" ref="BR4:BR33" si="1">COUNT(B4:BO4)</f>
        <v>57</v>
      </c>
      <c r="BS4" s="18">
        <f t="shared" ref="BS4:BS33" si="2">AVERAGE(B4:BO4)</f>
        <v>5.7105263157894735</v>
      </c>
      <c r="BT4">
        <f t="shared" si="0"/>
        <v>0.9303770761145167</v>
      </c>
      <c r="BU4">
        <v>1</v>
      </c>
    </row>
    <row r="5" spans="1:73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P5">
        <v>5</v>
      </c>
      <c r="BR5">
        <f>COUNT(B5:BP5)</f>
        <v>54</v>
      </c>
      <c r="BS5" s="18">
        <f>AVERAGE(B5:BP5)</f>
        <v>6.2962962962962967</v>
      </c>
      <c r="BT5">
        <f t="shared" si="0"/>
        <v>0.8440649105931527</v>
      </c>
      <c r="BU5">
        <v>1</v>
      </c>
    </row>
    <row r="6" spans="1:73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P6">
        <v>5</v>
      </c>
      <c r="BR6">
        <f t="shared" si="1"/>
        <v>52</v>
      </c>
      <c r="BS6" s="18">
        <f t="shared" si="2"/>
        <v>6.0480769230769234</v>
      </c>
      <c r="BT6">
        <f t="shared" si="0"/>
        <v>1.034974733918258</v>
      </c>
      <c r="BU6">
        <v>1</v>
      </c>
    </row>
    <row r="7" spans="1:73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P7">
        <v>5</v>
      </c>
      <c r="BR7">
        <f t="shared" si="1"/>
        <v>52</v>
      </c>
      <c r="BS7" s="18">
        <f t="shared" si="2"/>
        <v>5.5384615384615383</v>
      </c>
      <c r="BT7">
        <f t="shared" si="0"/>
        <v>0.86798252583699553</v>
      </c>
      <c r="BU7">
        <v>1</v>
      </c>
    </row>
    <row r="8" spans="1:73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P8">
        <v>5.5</v>
      </c>
      <c r="BR8">
        <f t="shared" si="1"/>
        <v>50</v>
      </c>
      <c r="BS8" s="18">
        <f t="shared" si="2"/>
        <v>6.12</v>
      </c>
      <c r="BT8">
        <f t="shared" si="0"/>
        <v>0.97184864866828247</v>
      </c>
      <c r="BU8">
        <v>1</v>
      </c>
    </row>
    <row r="9" spans="1:73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P9">
        <v>5.5</v>
      </c>
      <c r="BR9">
        <f t="shared" si="1"/>
        <v>50</v>
      </c>
      <c r="BS9" s="18">
        <f t="shared" si="2"/>
        <v>6.71</v>
      </c>
      <c r="BT9">
        <f t="shared" si="0"/>
        <v>1.1998724422000124</v>
      </c>
      <c r="BU9">
        <v>0</v>
      </c>
    </row>
    <row r="10" spans="1:73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P10">
        <v>4.5</v>
      </c>
      <c r="BR10">
        <f>COUNT(B10:BP10)</f>
        <v>49</v>
      </c>
      <c r="BS10" s="18">
        <f>AVERAGE(B10:BP10)</f>
        <v>5.5306122448979593</v>
      </c>
      <c r="BT10">
        <f t="shared" si="0"/>
        <v>0.72375780107017207</v>
      </c>
      <c r="BU10">
        <v>1</v>
      </c>
    </row>
    <row r="11" spans="1:73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R11">
        <f t="shared" si="1"/>
        <v>46</v>
      </c>
      <c r="BS11" s="18">
        <f t="shared" si="2"/>
        <v>5.4891304347826084</v>
      </c>
      <c r="BT11">
        <f t="shared" si="0"/>
        <v>1.0407749806689592</v>
      </c>
      <c r="BU11">
        <v>1</v>
      </c>
    </row>
    <row r="12" spans="1:73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P12">
        <v>5.5</v>
      </c>
      <c r="BR12">
        <f t="shared" si="1"/>
        <v>45</v>
      </c>
      <c r="BS12" s="18">
        <f t="shared" si="2"/>
        <v>6.0555555555555554</v>
      </c>
      <c r="BT12">
        <f t="shared" si="0"/>
        <v>1.1140743315244346</v>
      </c>
      <c r="BU12">
        <v>1</v>
      </c>
    </row>
    <row r="13" spans="1:73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P13">
        <v>5.5</v>
      </c>
      <c r="BR13">
        <f t="shared" si="1"/>
        <v>43</v>
      </c>
      <c r="BS13" s="18">
        <f t="shared" si="2"/>
        <v>6.058139534883721</v>
      </c>
      <c r="BT13">
        <f t="shared" si="0"/>
        <v>0.99528233805659372</v>
      </c>
      <c r="BU13">
        <v>1</v>
      </c>
    </row>
    <row r="14" spans="1:73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R14">
        <f t="shared" si="1"/>
        <v>42</v>
      </c>
      <c r="BS14" s="18">
        <f t="shared" si="2"/>
        <v>5.4404761904761907</v>
      </c>
      <c r="BT14">
        <f t="shared" si="0"/>
        <v>0.84969421294771574</v>
      </c>
      <c r="BU14">
        <v>1</v>
      </c>
    </row>
    <row r="15" spans="1:73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R15">
        <f t="shared" si="1"/>
        <v>41</v>
      </c>
      <c r="BS15" s="18">
        <f t="shared" si="2"/>
        <v>4.524390243902439</v>
      </c>
      <c r="BT15">
        <f t="shared" si="0"/>
        <v>0.99969507546173275</v>
      </c>
      <c r="BU15">
        <v>1</v>
      </c>
    </row>
    <row r="16" spans="1:73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P16">
        <v>5.5</v>
      </c>
      <c r="BR16">
        <f t="shared" si="1"/>
        <v>40</v>
      </c>
      <c r="BS16" s="18">
        <f t="shared" si="2"/>
        <v>5.9749999999999996</v>
      </c>
      <c r="BT16">
        <f t="shared" si="0"/>
        <v>1.0678879226700773</v>
      </c>
      <c r="BU16">
        <v>1</v>
      </c>
    </row>
    <row r="17" spans="1:73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R17">
        <f t="shared" si="1"/>
        <v>30</v>
      </c>
      <c r="BS17" s="18">
        <f t="shared" si="2"/>
        <v>5.8</v>
      </c>
      <c r="BT17">
        <f t="shared" si="0"/>
        <v>0.87690678936896005</v>
      </c>
      <c r="BU17">
        <v>1</v>
      </c>
    </row>
    <row r="18" spans="1:73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R18">
        <f t="shared" si="1"/>
        <v>29</v>
      </c>
      <c r="BS18" s="18">
        <f t="shared" si="2"/>
        <v>5.1551724137931032</v>
      </c>
      <c r="BT18">
        <f t="shared" si="0"/>
        <v>0.62825507041132378</v>
      </c>
      <c r="BU18">
        <v>0</v>
      </c>
    </row>
    <row r="19" spans="1:73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P19">
        <v>5</v>
      </c>
      <c r="BR19">
        <f>COUNT(B19:BP19)</f>
        <v>29</v>
      </c>
      <c r="BS19" s="18">
        <f>AVERAGE(B19:BP19)</f>
        <v>4.7068965517241379</v>
      </c>
      <c r="BT19">
        <f t="shared" si="0"/>
        <v>0.955871579340278</v>
      </c>
      <c r="BU19">
        <v>1</v>
      </c>
    </row>
    <row r="20" spans="1:73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R20">
        <f t="shared" si="1"/>
        <v>27</v>
      </c>
      <c r="BS20" s="18">
        <f t="shared" si="2"/>
        <v>5.6851851851851851</v>
      </c>
      <c r="BT20">
        <f t="shared" si="0"/>
        <v>0.95220541727883201</v>
      </c>
      <c r="BU20">
        <v>1</v>
      </c>
    </row>
    <row r="21" spans="1:73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P21">
        <v>5</v>
      </c>
      <c r="BR21">
        <f t="shared" si="1"/>
        <v>27</v>
      </c>
      <c r="BS21" s="18">
        <f t="shared" si="2"/>
        <v>5.7407407407407405</v>
      </c>
      <c r="BT21">
        <f t="shared" si="0"/>
        <v>0.90267093384844077</v>
      </c>
      <c r="BU21">
        <v>0</v>
      </c>
    </row>
    <row r="22" spans="1:73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R22">
        <f t="shared" si="1"/>
        <v>21</v>
      </c>
      <c r="BS22" s="18">
        <f t="shared" si="2"/>
        <v>4.8809523809523814</v>
      </c>
      <c r="BT22">
        <f t="shared" si="0"/>
        <v>1.0828753610730313</v>
      </c>
      <c r="BU22">
        <v>1</v>
      </c>
    </row>
    <row r="23" spans="1:73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R23">
        <f t="shared" si="1"/>
        <v>21</v>
      </c>
      <c r="BS23" s="18">
        <f t="shared" si="2"/>
        <v>5.1190476190476186</v>
      </c>
      <c r="BT23">
        <f t="shared" si="0"/>
        <v>0.75671596231284044</v>
      </c>
      <c r="BU23">
        <v>0</v>
      </c>
    </row>
    <row r="24" spans="1:73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R24">
        <f t="shared" si="1"/>
        <v>19</v>
      </c>
      <c r="BS24" s="18">
        <f t="shared" si="2"/>
        <v>5.8421052631578947</v>
      </c>
      <c r="BT24">
        <f t="shared" si="0"/>
        <v>0.95819030206465661</v>
      </c>
      <c r="BU24">
        <v>0</v>
      </c>
    </row>
    <row r="25" spans="1:73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R25">
        <f t="shared" si="1"/>
        <v>17</v>
      </c>
      <c r="BS25" s="18">
        <f t="shared" si="2"/>
        <v>5.4411764705882355</v>
      </c>
      <c r="BT25">
        <f t="shared" si="0"/>
        <v>1.0880365478290537</v>
      </c>
      <c r="BU25">
        <v>0</v>
      </c>
    </row>
    <row r="26" spans="1:73" x14ac:dyDescent="0.35">
      <c r="A26" t="s">
        <v>68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>
        <v>6</v>
      </c>
      <c r="Y26" t="s">
        <v>26</v>
      </c>
      <c r="Z26">
        <v>5.5</v>
      </c>
      <c r="AA26">
        <v>4</v>
      </c>
      <c r="AB26">
        <v>3</v>
      </c>
      <c r="AC26" t="s">
        <v>26</v>
      </c>
      <c r="AD26" t="s">
        <v>26</v>
      </c>
      <c r="AG26">
        <v>6</v>
      </c>
      <c r="AH26">
        <v>5</v>
      </c>
      <c r="AJ26">
        <v>4.5</v>
      </c>
      <c r="AK26">
        <v>5</v>
      </c>
      <c r="AO26">
        <v>4</v>
      </c>
      <c r="AP26">
        <v>5.5</v>
      </c>
      <c r="AR26">
        <v>3.5</v>
      </c>
      <c r="AW26">
        <v>3.5</v>
      </c>
      <c r="BA26">
        <v>3</v>
      </c>
      <c r="BJ26">
        <v>5.5</v>
      </c>
      <c r="BK26">
        <v>4</v>
      </c>
      <c r="BR26">
        <f t="shared" si="1"/>
        <v>15</v>
      </c>
      <c r="BS26" s="18">
        <f t="shared" si="2"/>
        <v>4.5333333333333332</v>
      </c>
      <c r="BT26">
        <f t="shared" si="0"/>
        <v>1.0431180365113237</v>
      </c>
      <c r="BU26">
        <v>0</v>
      </c>
    </row>
    <row r="27" spans="1:73" x14ac:dyDescent="0.35">
      <c r="A27" t="s">
        <v>48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>
        <v>7</v>
      </c>
      <c r="J27" t="s">
        <v>26</v>
      </c>
      <c r="K27">
        <v>7</v>
      </c>
      <c r="L27">
        <v>7.5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7</v>
      </c>
      <c r="S27" t="s">
        <v>26</v>
      </c>
      <c r="T27" t="s">
        <v>26</v>
      </c>
      <c r="U27">
        <v>7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AS27">
        <v>5</v>
      </c>
      <c r="AT27">
        <v>5</v>
      </c>
      <c r="AX27">
        <v>6</v>
      </c>
      <c r="AY27">
        <v>4.5</v>
      </c>
      <c r="BB27">
        <v>5</v>
      </c>
      <c r="BD27">
        <v>5.5</v>
      </c>
      <c r="BI27">
        <v>4.5</v>
      </c>
      <c r="BJ27">
        <v>5.5</v>
      </c>
      <c r="BN27">
        <v>5</v>
      </c>
      <c r="BR27">
        <f t="shared" si="1"/>
        <v>15</v>
      </c>
      <c r="BS27" s="18">
        <f t="shared" si="2"/>
        <v>5.833333333333333</v>
      </c>
      <c r="BT27">
        <f t="shared" si="0"/>
        <v>1.029331729581775</v>
      </c>
      <c r="BU27">
        <v>0</v>
      </c>
    </row>
    <row r="28" spans="1:73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R28">
        <f t="shared" si="1"/>
        <v>15</v>
      </c>
      <c r="BS28" s="18">
        <f t="shared" si="2"/>
        <v>5.2</v>
      </c>
      <c r="BT28">
        <f t="shared" si="0"/>
        <v>0.5277986629117476</v>
      </c>
      <c r="BU28">
        <v>0</v>
      </c>
    </row>
    <row r="29" spans="1:73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R29">
        <f t="shared" si="1"/>
        <v>13</v>
      </c>
      <c r="BS29" s="18">
        <f t="shared" si="2"/>
        <v>6.1923076923076925</v>
      </c>
      <c r="BT29">
        <f t="shared" si="0"/>
        <v>0.92507795929274583</v>
      </c>
      <c r="BU29">
        <v>0</v>
      </c>
    </row>
    <row r="30" spans="1:73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R30">
        <f t="shared" si="1"/>
        <v>13</v>
      </c>
      <c r="BS30" s="18">
        <f t="shared" si="2"/>
        <v>4.4615384615384617</v>
      </c>
      <c r="BT30">
        <f t="shared" si="0"/>
        <v>1.875961292039569</v>
      </c>
      <c r="BU30">
        <v>0</v>
      </c>
    </row>
    <row r="31" spans="1:73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R31">
        <f t="shared" si="1"/>
        <v>13</v>
      </c>
      <c r="BS31" s="18">
        <f t="shared" si="2"/>
        <v>6.9230769230769234</v>
      </c>
      <c r="BT31">
        <f t="shared" si="0"/>
        <v>1.1336914969498575</v>
      </c>
      <c r="BU31">
        <v>0</v>
      </c>
    </row>
    <row r="32" spans="1:73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R32">
        <f t="shared" si="1"/>
        <v>10</v>
      </c>
      <c r="BS32" s="18">
        <f t="shared" si="2"/>
        <v>4.95</v>
      </c>
      <c r="BT32">
        <f t="shared" si="0"/>
        <v>0.64334196885395889</v>
      </c>
      <c r="BU32">
        <v>0</v>
      </c>
    </row>
    <row r="33" spans="1:73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P33">
        <v>4.5</v>
      </c>
      <c r="BR33">
        <f t="shared" si="1"/>
        <v>9</v>
      </c>
      <c r="BS33" s="18">
        <f t="shared" si="2"/>
        <v>4.6111111111111107</v>
      </c>
      <c r="BT33">
        <f t="shared" si="0"/>
        <v>0.60092521257733122</v>
      </c>
      <c r="BU33">
        <v>0</v>
      </c>
    </row>
    <row r="34" spans="1:73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R34">
        <f t="shared" ref="BR34:BR65" si="3">COUNT(B34:BO34)</f>
        <v>9</v>
      </c>
      <c r="BS34" s="18">
        <f t="shared" ref="BS34:BS65" si="4">AVERAGE(B34:BO34)</f>
        <v>8</v>
      </c>
      <c r="BT34">
        <f t="shared" ref="BT34:BT65" si="5">IF(BR34&gt;1,_xlfn.STDEV.S(B34:BO34),"")</f>
        <v>0.61237243569579447</v>
      </c>
      <c r="BU34">
        <v>0</v>
      </c>
    </row>
    <row r="35" spans="1:73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R35">
        <f t="shared" si="3"/>
        <v>8</v>
      </c>
      <c r="BS35" s="18">
        <f t="shared" si="4"/>
        <v>4.1875</v>
      </c>
      <c r="BT35">
        <f t="shared" si="5"/>
        <v>1.0669549461635468</v>
      </c>
      <c r="BU35">
        <v>0</v>
      </c>
    </row>
    <row r="36" spans="1:73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R36">
        <f t="shared" si="3"/>
        <v>7</v>
      </c>
      <c r="BS36" s="18">
        <f t="shared" si="4"/>
        <v>5.0714285714285712</v>
      </c>
      <c r="BT36">
        <f t="shared" si="5"/>
        <v>0.34503277967117707</v>
      </c>
      <c r="BU36">
        <v>0</v>
      </c>
    </row>
    <row r="37" spans="1:73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R37">
        <f t="shared" si="3"/>
        <v>4</v>
      </c>
      <c r="BS37" s="18">
        <f t="shared" si="4"/>
        <v>7.625</v>
      </c>
      <c r="BT37">
        <f t="shared" si="5"/>
        <v>0.62915286960589578</v>
      </c>
      <c r="BU37">
        <v>0</v>
      </c>
    </row>
    <row r="38" spans="1:73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R38">
        <f t="shared" si="3"/>
        <v>4</v>
      </c>
      <c r="BS38" s="18">
        <f t="shared" si="4"/>
        <v>6</v>
      </c>
      <c r="BT38">
        <f t="shared" si="5"/>
        <v>0.70710678118654757</v>
      </c>
      <c r="BU38">
        <v>0</v>
      </c>
    </row>
    <row r="39" spans="1:73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R39">
        <f t="shared" si="3"/>
        <v>4</v>
      </c>
      <c r="BS39" s="18">
        <f t="shared" si="4"/>
        <v>6.5</v>
      </c>
      <c r="BT39">
        <f t="shared" si="5"/>
        <v>0.9128709291752769</v>
      </c>
      <c r="BU39">
        <v>0</v>
      </c>
    </row>
    <row r="40" spans="1:73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R40">
        <f t="shared" si="3"/>
        <v>4</v>
      </c>
      <c r="BS40" s="18">
        <f t="shared" si="4"/>
        <v>2.375</v>
      </c>
      <c r="BT40">
        <f t="shared" si="5"/>
        <v>1.3768926368215255</v>
      </c>
      <c r="BU40">
        <v>0</v>
      </c>
    </row>
    <row r="41" spans="1:73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R41">
        <f t="shared" si="3"/>
        <v>4</v>
      </c>
      <c r="BS41" s="18">
        <f t="shared" si="4"/>
        <v>4.25</v>
      </c>
      <c r="BT41">
        <f t="shared" si="5"/>
        <v>0.9574271077563381</v>
      </c>
      <c r="BU41">
        <v>0</v>
      </c>
    </row>
    <row r="42" spans="1:73" x14ac:dyDescent="0.35">
      <c r="A42" t="s">
        <v>43</v>
      </c>
      <c r="B42" t="s">
        <v>26</v>
      </c>
      <c r="C42">
        <v>1.5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2.5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J42">
        <v>5</v>
      </c>
      <c r="BR42">
        <f t="shared" si="3"/>
        <v>3</v>
      </c>
      <c r="BS42" s="18">
        <f t="shared" si="4"/>
        <v>3</v>
      </c>
      <c r="BT42">
        <f t="shared" si="5"/>
        <v>1.8027756377319946</v>
      </c>
      <c r="BU42">
        <v>0</v>
      </c>
    </row>
    <row r="43" spans="1:73" x14ac:dyDescent="0.35">
      <c r="A43" t="s">
        <v>18</v>
      </c>
      <c r="B43" t="s">
        <v>26</v>
      </c>
      <c r="C43">
        <v>4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>
        <v>6</v>
      </c>
      <c r="R43">
        <v>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R43">
        <f t="shared" si="3"/>
        <v>3</v>
      </c>
      <c r="BS43" s="18">
        <f t="shared" si="4"/>
        <v>5.333333333333333</v>
      </c>
      <c r="BT43">
        <f t="shared" si="5"/>
        <v>1.1547005383792526</v>
      </c>
      <c r="BU43">
        <v>0</v>
      </c>
    </row>
    <row r="44" spans="1:73" x14ac:dyDescent="0.35">
      <c r="A44" t="s">
        <v>60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4.5</v>
      </c>
      <c r="S44" t="s">
        <v>26</v>
      </c>
      <c r="T44">
        <v>4</v>
      </c>
      <c r="U44">
        <v>4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R44">
        <f t="shared" si="3"/>
        <v>3</v>
      </c>
      <c r="BS44" s="18">
        <f t="shared" si="4"/>
        <v>4.166666666666667</v>
      </c>
      <c r="BT44">
        <f t="shared" si="5"/>
        <v>0.28867513459481287</v>
      </c>
      <c r="BU44">
        <v>0</v>
      </c>
    </row>
    <row r="45" spans="1:73" x14ac:dyDescent="0.35">
      <c r="A45" t="s">
        <v>85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>
        <v>7</v>
      </c>
      <c r="AE45">
        <v>7</v>
      </c>
      <c r="AF45">
        <v>9</v>
      </c>
      <c r="BR45">
        <f t="shared" si="3"/>
        <v>3</v>
      </c>
      <c r="BS45" s="18">
        <f t="shared" si="4"/>
        <v>7.666666666666667</v>
      </c>
      <c r="BT45">
        <f t="shared" si="5"/>
        <v>1.1547005383792495</v>
      </c>
      <c r="BU45">
        <v>0</v>
      </c>
    </row>
    <row r="46" spans="1:73" x14ac:dyDescent="0.35">
      <c r="A46" t="s">
        <v>49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>
        <v>5.5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5.5</v>
      </c>
      <c r="AA46" t="s">
        <v>26</v>
      </c>
      <c r="AB46" t="s">
        <v>26</v>
      </c>
      <c r="AC46" t="s">
        <v>26</v>
      </c>
      <c r="AD46" t="s">
        <v>26</v>
      </c>
      <c r="AG46">
        <v>2.5</v>
      </c>
      <c r="BR46">
        <f t="shared" si="3"/>
        <v>3</v>
      </c>
      <c r="BS46" s="18">
        <f t="shared" si="4"/>
        <v>4.5</v>
      </c>
      <c r="BT46">
        <f t="shared" si="5"/>
        <v>1.7320508075688772</v>
      </c>
      <c r="BU46">
        <v>0</v>
      </c>
    </row>
    <row r="47" spans="1:73" x14ac:dyDescent="0.35">
      <c r="A47" t="s">
        <v>81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>
        <v>7.5</v>
      </c>
      <c r="AS47">
        <v>5</v>
      </c>
      <c r="BR47">
        <f t="shared" si="3"/>
        <v>3</v>
      </c>
      <c r="BS47" s="18">
        <f t="shared" si="4"/>
        <v>6.5</v>
      </c>
      <c r="BT47">
        <f t="shared" si="5"/>
        <v>1.3228756555322954</v>
      </c>
      <c r="BU47">
        <v>0</v>
      </c>
    </row>
    <row r="48" spans="1:73" x14ac:dyDescent="0.35">
      <c r="A48" t="s">
        <v>361</v>
      </c>
      <c r="AW48">
        <v>5</v>
      </c>
      <c r="BF48">
        <v>5</v>
      </c>
      <c r="BN48">
        <v>6</v>
      </c>
      <c r="BR48">
        <f t="shared" si="3"/>
        <v>3</v>
      </c>
      <c r="BS48" s="18">
        <f t="shared" si="4"/>
        <v>5.333333333333333</v>
      </c>
      <c r="BT48">
        <f t="shared" si="5"/>
        <v>0.57735026918962584</v>
      </c>
      <c r="BU48">
        <v>0</v>
      </c>
    </row>
    <row r="49" spans="1:73" x14ac:dyDescent="0.35">
      <c r="A49" t="s">
        <v>364</v>
      </c>
      <c r="BA49">
        <v>5.5</v>
      </c>
      <c r="BJ49">
        <v>5.5</v>
      </c>
      <c r="BR49">
        <f t="shared" si="3"/>
        <v>2</v>
      </c>
      <c r="BS49" s="18">
        <f t="shared" si="4"/>
        <v>5.5</v>
      </c>
      <c r="BT49">
        <f t="shared" si="5"/>
        <v>0</v>
      </c>
      <c r="BU49">
        <v>0</v>
      </c>
    </row>
    <row r="50" spans="1:73" x14ac:dyDescent="0.35">
      <c r="A50" t="s">
        <v>53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>
        <v>5.5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G50">
        <v>5</v>
      </c>
      <c r="BR50">
        <f t="shared" si="3"/>
        <v>2</v>
      </c>
      <c r="BS50" s="18">
        <f t="shared" si="4"/>
        <v>5.25</v>
      </c>
      <c r="BT50">
        <f t="shared" si="5"/>
        <v>0.35355339059327379</v>
      </c>
      <c r="BU50">
        <v>0</v>
      </c>
    </row>
    <row r="51" spans="1:73" x14ac:dyDescent="0.35">
      <c r="A51" t="s">
        <v>339</v>
      </c>
      <c r="AJ51">
        <v>7</v>
      </c>
      <c r="AW51">
        <v>4.5</v>
      </c>
      <c r="BR51">
        <f t="shared" si="3"/>
        <v>2</v>
      </c>
      <c r="BS51" s="18">
        <f t="shared" si="4"/>
        <v>5.75</v>
      </c>
      <c r="BT51">
        <f t="shared" si="5"/>
        <v>1.7677669529663689</v>
      </c>
      <c r="BU51">
        <v>0</v>
      </c>
    </row>
    <row r="52" spans="1:73" x14ac:dyDescent="0.35">
      <c r="A52" t="s">
        <v>342</v>
      </c>
      <c r="AM52">
        <v>6</v>
      </c>
      <c r="BA52">
        <v>4</v>
      </c>
      <c r="BR52">
        <f t="shared" si="3"/>
        <v>2</v>
      </c>
      <c r="BS52" s="18">
        <f t="shared" si="4"/>
        <v>5</v>
      </c>
      <c r="BT52">
        <f t="shared" si="5"/>
        <v>1.4142135623730951</v>
      </c>
      <c r="BU52">
        <v>0</v>
      </c>
    </row>
    <row r="53" spans="1:73" x14ac:dyDescent="0.35">
      <c r="A53" t="s">
        <v>369</v>
      </c>
      <c r="BG53">
        <v>5.5</v>
      </c>
      <c r="BH53">
        <v>4.5</v>
      </c>
      <c r="BR53">
        <f t="shared" si="3"/>
        <v>2</v>
      </c>
      <c r="BS53" s="18">
        <f t="shared" si="4"/>
        <v>5</v>
      </c>
      <c r="BT53">
        <f t="shared" si="5"/>
        <v>0.70710678118654757</v>
      </c>
      <c r="BU53">
        <v>0</v>
      </c>
    </row>
    <row r="54" spans="1:73" x14ac:dyDescent="0.35">
      <c r="A54" t="s">
        <v>376</v>
      </c>
      <c r="BN54">
        <v>5.5</v>
      </c>
      <c r="BO54">
        <v>5</v>
      </c>
      <c r="BP54">
        <v>5</v>
      </c>
      <c r="BR54">
        <f t="shared" si="3"/>
        <v>2</v>
      </c>
      <c r="BS54" s="18">
        <f t="shared" si="4"/>
        <v>5.25</v>
      </c>
      <c r="BT54">
        <f t="shared" si="5"/>
        <v>0.35355339059327379</v>
      </c>
      <c r="BU54">
        <v>0</v>
      </c>
    </row>
    <row r="55" spans="1:73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R55">
        <f t="shared" si="3"/>
        <v>1</v>
      </c>
      <c r="BS55" s="18">
        <f t="shared" si="4"/>
        <v>9</v>
      </c>
      <c r="BT55" t="str">
        <f t="shared" si="5"/>
        <v/>
      </c>
      <c r="BU55">
        <v>0</v>
      </c>
    </row>
    <row r="56" spans="1:73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R56">
        <f t="shared" si="3"/>
        <v>1</v>
      </c>
      <c r="BS56" s="18">
        <f t="shared" si="4"/>
        <v>7</v>
      </c>
      <c r="BT56" t="str">
        <f t="shared" si="5"/>
        <v/>
      </c>
      <c r="BU56">
        <v>0</v>
      </c>
    </row>
    <row r="57" spans="1:73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R57">
        <f t="shared" si="3"/>
        <v>1</v>
      </c>
      <c r="BS57" s="18">
        <f t="shared" si="4"/>
        <v>7</v>
      </c>
      <c r="BT57" t="str">
        <f t="shared" si="5"/>
        <v/>
      </c>
      <c r="BU57">
        <v>0</v>
      </c>
    </row>
    <row r="58" spans="1:73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R58">
        <f t="shared" si="3"/>
        <v>1</v>
      </c>
      <c r="BS58" s="18">
        <f t="shared" si="4"/>
        <v>7</v>
      </c>
      <c r="BT58" t="str">
        <f t="shared" si="5"/>
        <v/>
      </c>
      <c r="BU58">
        <v>0</v>
      </c>
    </row>
    <row r="59" spans="1:73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R59">
        <f t="shared" si="3"/>
        <v>1</v>
      </c>
      <c r="BS59" s="18">
        <f t="shared" si="4"/>
        <v>6</v>
      </c>
      <c r="BT59" t="str">
        <f t="shared" si="5"/>
        <v/>
      </c>
      <c r="BU59">
        <v>0</v>
      </c>
    </row>
    <row r="60" spans="1:73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R60">
        <f t="shared" si="3"/>
        <v>1</v>
      </c>
      <c r="BS60" s="18">
        <f t="shared" si="4"/>
        <v>4.5</v>
      </c>
      <c r="BT60" t="str">
        <f t="shared" si="5"/>
        <v/>
      </c>
      <c r="BU60">
        <v>0</v>
      </c>
    </row>
    <row r="61" spans="1:73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R61">
        <f t="shared" si="3"/>
        <v>1</v>
      </c>
      <c r="BS61" s="18">
        <f t="shared" si="4"/>
        <v>4.5</v>
      </c>
      <c r="BT61" t="str">
        <f t="shared" si="5"/>
        <v/>
      </c>
      <c r="BU61">
        <v>0</v>
      </c>
    </row>
    <row r="62" spans="1:73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R62">
        <f t="shared" si="3"/>
        <v>1</v>
      </c>
      <c r="BS62" s="18">
        <f t="shared" si="4"/>
        <v>4</v>
      </c>
      <c r="BT62" t="str">
        <f t="shared" si="5"/>
        <v/>
      </c>
      <c r="BU62">
        <v>0</v>
      </c>
    </row>
    <row r="63" spans="1:73" x14ac:dyDescent="0.35">
      <c r="A63" t="s">
        <v>345</v>
      </c>
      <c r="AN63">
        <v>3</v>
      </c>
      <c r="BR63">
        <f t="shared" si="3"/>
        <v>1</v>
      </c>
      <c r="BS63" s="18">
        <f t="shared" si="4"/>
        <v>3</v>
      </c>
      <c r="BT63" t="str">
        <f t="shared" si="5"/>
        <v/>
      </c>
      <c r="BU63">
        <v>0</v>
      </c>
    </row>
    <row r="64" spans="1:73" x14ac:dyDescent="0.35">
      <c r="A64" t="s">
        <v>347</v>
      </c>
      <c r="AP64">
        <v>5.5</v>
      </c>
      <c r="BR64">
        <f t="shared" si="3"/>
        <v>1</v>
      </c>
      <c r="BS64" s="18">
        <f t="shared" si="4"/>
        <v>5.5</v>
      </c>
      <c r="BT64" t="str">
        <f t="shared" si="5"/>
        <v/>
      </c>
      <c r="BU64">
        <v>0</v>
      </c>
    </row>
    <row r="65" spans="1:73" x14ac:dyDescent="0.35">
      <c r="A65" t="s">
        <v>350</v>
      </c>
      <c r="AR65">
        <v>4</v>
      </c>
      <c r="BR65">
        <f t="shared" si="3"/>
        <v>1</v>
      </c>
      <c r="BS65" s="18">
        <f t="shared" si="4"/>
        <v>4</v>
      </c>
      <c r="BT65" t="str">
        <f t="shared" si="5"/>
        <v/>
      </c>
      <c r="BU65">
        <v>0</v>
      </c>
    </row>
    <row r="66" spans="1:73" x14ac:dyDescent="0.35">
      <c r="A66" t="s">
        <v>351</v>
      </c>
      <c r="AS66">
        <v>5.5</v>
      </c>
      <c r="BR66">
        <f t="shared" ref="BR66:BR72" si="6">COUNT(B66:BO66)</f>
        <v>1</v>
      </c>
      <c r="BS66" s="18">
        <f t="shared" ref="BS66:BS72" si="7">AVERAGE(B66:BO66)</f>
        <v>5.5</v>
      </c>
      <c r="BT66" t="str">
        <f t="shared" ref="BT66:BT72" si="8">IF(BR66&gt;1,_xlfn.STDEV.S(B66:BO66),"")</f>
        <v/>
      </c>
      <c r="BU66">
        <v>0</v>
      </c>
    </row>
    <row r="67" spans="1:73" x14ac:dyDescent="0.35">
      <c r="A67" t="s">
        <v>352</v>
      </c>
      <c r="AS67">
        <v>4.5</v>
      </c>
      <c r="BR67">
        <f t="shared" si="6"/>
        <v>1</v>
      </c>
      <c r="BS67" s="18">
        <f t="shared" si="7"/>
        <v>4.5</v>
      </c>
      <c r="BT67" t="str">
        <f t="shared" si="8"/>
        <v/>
      </c>
      <c r="BU67">
        <v>0</v>
      </c>
    </row>
    <row r="68" spans="1:73" x14ac:dyDescent="0.35">
      <c r="A68" t="s">
        <v>354</v>
      </c>
      <c r="AU68">
        <v>5</v>
      </c>
      <c r="BR68">
        <f t="shared" si="6"/>
        <v>1</v>
      </c>
      <c r="BS68" s="18">
        <f t="shared" si="7"/>
        <v>5</v>
      </c>
      <c r="BT68" t="str">
        <f t="shared" si="8"/>
        <v/>
      </c>
      <c r="BU68">
        <v>0</v>
      </c>
    </row>
    <row r="69" spans="1:73" x14ac:dyDescent="0.35">
      <c r="A69" t="s">
        <v>362</v>
      </c>
      <c r="AW69">
        <v>4.5</v>
      </c>
      <c r="BR69">
        <f t="shared" si="6"/>
        <v>1</v>
      </c>
      <c r="BS69" s="18">
        <f t="shared" si="7"/>
        <v>4.5</v>
      </c>
      <c r="BT69" t="str">
        <f t="shared" si="8"/>
        <v/>
      </c>
      <c r="BU69">
        <v>0</v>
      </c>
    </row>
    <row r="70" spans="1:73" x14ac:dyDescent="0.35">
      <c r="A70" t="s">
        <v>365</v>
      </c>
      <c r="AZ70">
        <v>2.5</v>
      </c>
      <c r="BR70">
        <f t="shared" si="6"/>
        <v>1</v>
      </c>
      <c r="BS70" s="18">
        <f t="shared" si="7"/>
        <v>2.5</v>
      </c>
      <c r="BT70" t="str">
        <f t="shared" si="8"/>
        <v/>
      </c>
      <c r="BU70">
        <v>0</v>
      </c>
    </row>
    <row r="71" spans="1:73" x14ac:dyDescent="0.35">
      <c r="A71" t="s">
        <v>366</v>
      </c>
      <c r="BB71">
        <v>3</v>
      </c>
      <c r="BR71">
        <f t="shared" si="6"/>
        <v>1</v>
      </c>
      <c r="BS71" s="18">
        <f t="shared" si="7"/>
        <v>3</v>
      </c>
      <c r="BT71" t="str">
        <f t="shared" si="8"/>
        <v/>
      </c>
      <c r="BU71">
        <v>0</v>
      </c>
    </row>
    <row r="72" spans="1:73" x14ac:dyDescent="0.35">
      <c r="A72" t="s">
        <v>368</v>
      </c>
      <c r="BF72">
        <v>7.5</v>
      </c>
      <c r="BR72">
        <f t="shared" si="6"/>
        <v>1</v>
      </c>
      <c r="BS72" s="18">
        <f t="shared" si="7"/>
        <v>7.5</v>
      </c>
      <c r="BT72" t="str">
        <f t="shared" si="8"/>
        <v/>
      </c>
      <c r="BU72">
        <v>0</v>
      </c>
    </row>
    <row r="73" spans="1:73" x14ac:dyDescent="0.35">
      <c r="A73" t="s">
        <v>374</v>
      </c>
      <c r="BP73">
        <v>6</v>
      </c>
      <c r="BR73">
        <f t="shared" ref="BR73" si="9">COUNT(B73:BO73)</f>
        <v>0</v>
      </c>
      <c r="BS73" s="18" t="e">
        <f t="shared" ref="BS73" si="10">AVERAGE(B73:BO73)</f>
        <v>#DIV/0!</v>
      </c>
      <c r="BT73" t="str">
        <f t="shared" ref="BT73" si="11">IF(BR73&gt;1,_xlfn.STDEV.S(B73:BO73),"")</f>
        <v/>
      </c>
      <c r="BU73">
        <v>0</v>
      </c>
    </row>
    <row r="74" spans="1:73" x14ac:dyDescent="0.35">
      <c r="A74" t="s">
        <v>375</v>
      </c>
      <c r="BP74">
        <v>5</v>
      </c>
    </row>
  </sheetData>
  <autoFilter ref="A1:BU72" xr:uid="{7217F6E2-94B9-43BA-8347-6F8651201F03}">
    <sortState ref="A2:BU72">
      <sortCondition descending="1" ref="BR1:BR71"/>
    </sortState>
  </autoFilter>
  <conditionalFormatting sqref="BR2:BR7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73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7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Q67 AA2:BQ3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Q67 AA2:BQ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Q67 AA2:BQ4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T76"/>
  <sheetViews>
    <sheetView topLeftCell="A34" workbookViewId="0">
      <pane xSplit="1" topLeftCell="E1" activePane="topRight" state="frozen"/>
      <selection activeCell="A31" sqref="A31"/>
      <selection pane="topRight" activeCell="P71" sqref="P71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6" width="11.90625" style="22" customWidth="1"/>
    <col min="20" max="20" width="16.6328125" bestFit="1" customWidth="1"/>
  </cols>
  <sheetData>
    <row r="1" spans="1:20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T1" t="s">
        <v>349</v>
      </c>
    </row>
    <row r="2" spans="1:20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T2" s="1">
        <v>45921</v>
      </c>
    </row>
    <row r="3" spans="1:20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</row>
    <row r="4" spans="1:20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</row>
    <row r="5" spans="1:20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S5" t="s">
        <v>370</v>
      </c>
      <c r="T5">
        <v>15</v>
      </c>
    </row>
    <row r="6" spans="1:20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S6" t="s">
        <v>371</v>
      </c>
      <c r="T6">
        <f>27*T5</f>
        <v>405</v>
      </c>
    </row>
    <row r="7" spans="1:20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S7" t="s">
        <v>372</v>
      </c>
      <c r="T7">
        <f>1950-T6</f>
        <v>1545</v>
      </c>
    </row>
    <row r="8" spans="1:20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S8" t="s">
        <v>373</v>
      </c>
      <c r="T8">
        <f>T7/18</f>
        <v>85.833333333333329</v>
      </c>
    </row>
    <row r="9" spans="1:20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0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</row>
    <row r="11" spans="1:20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</row>
    <row r="12" spans="1:20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</row>
    <row r="13" spans="1:20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</row>
    <row r="14" spans="1:20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</row>
    <row r="15" spans="1:20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</row>
    <row r="16" spans="1:20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</row>
    <row r="17" spans="1:16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</row>
    <row r="18" spans="1:16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</row>
    <row r="19" spans="1:16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</row>
    <row r="20" spans="1:16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</row>
    <row r="21" spans="1:16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</row>
    <row r="22" spans="1:16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6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</row>
    <row r="24" spans="1:16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</row>
    <row r="25" spans="1:16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6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</row>
    <row r="27" spans="1:16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6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</row>
    <row r="29" spans="1:16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6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</row>
    <row r="31" spans="1:16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6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19">
        <v>54</v>
      </c>
    </row>
    <row r="33" spans="1:17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7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19">
        <v>27</v>
      </c>
    </row>
    <row r="35" spans="1:17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7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7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</row>
    <row r="38" spans="1:17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7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7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7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7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</row>
    <row r="43" spans="1:17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</row>
    <row r="44" spans="1:17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>
        <v>2</v>
      </c>
    </row>
    <row r="45" spans="1:17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7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7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7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7" x14ac:dyDescent="0.35">
      <c r="A49" t="s">
        <v>80</v>
      </c>
      <c r="G49" s="19">
        <v>25</v>
      </c>
      <c r="H49" s="19"/>
      <c r="I49" s="19"/>
    </row>
    <row r="50" spans="1:17" x14ac:dyDescent="0.35">
      <c r="A50" t="s">
        <v>83</v>
      </c>
      <c r="G50" s="19"/>
      <c r="H50" s="19">
        <v>25</v>
      </c>
      <c r="I50" s="19"/>
    </row>
    <row r="51" spans="1:17" x14ac:dyDescent="0.35">
      <c r="A51" t="s">
        <v>86</v>
      </c>
      <c r="G51" s="19"/>
      <c r="H51" s="19">
        <v>25</v>
      </c>
      <c r="I51" s="19"/>
    </row>
    <row r="52" spans="1:17" x14ac:dyDescent="0.35">
      <c r="A52" t="s">
        <v>85</v>
      </c>
      <c r="G52" s="19"/>
      <c r="H52" s="19">
        <v>25</v>
      </c>
      <c r="I52" s="19">
        <v>50</v>
      </c>
    </row>
    <row r="53" spans="1:17" x14ac:dyDescent="0.35">
      <c r="A53" t="s">
        <v>81</v>
      </c>
      <c r="G53" s="19"/>
      <c r="H53" s="19">
        <v>25</v>
      </c>
      <c r="I53" s="19"/>
    </row>
    <row r="54" spans="1:17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2</v>
      </c>
    </row>
    <row r="55" spans="1:17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7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7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7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</row>
    <row r="59" spans="1:17" x14ac:dyDescent="0.35">
      <c r="A59" t="s">
        <v>345</v>
      </c>
      <c r="G59"/>
      <c r="H59"/>
      <c r="I59"/>
      <c r="K59" s="19">
        <v>25</v>
      </c>
      <c r="L59" s="19"/>
    </row>
    <row r="60" spans="1:17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</row>
    <row r="61" spans="1:17" x14ac:dyDescent="0.35">
      <c r="A61" t="s">
        <v>347</v>
      </c>
      <c r="G61"/>
      <c r="H61"/>
      <c r="I61"/>
      <c r="K61" s="19">
        <v>25</v>
      </c>
      <c r="L61" s="19"/>
    </row>
    <row r="62" spans="1:17" x14ac:dyDescent="0.35">
      <c r="A62" t="s">
        <v>354</v>
      </c>
      <c r="G62"/>
      <c r="H62"/>
      <c r="I62"/>
      <c r="K62" s="19"/>
      <c r="L62" s="19">
        <v>25</v>
      </c>
    </row>
    <row r="63" spans="1:17" x14ac:dyDescent="0.35">
      <c r="A63" t="s">
        <v>356</v>
      </c>
      <c r="L63" s="19">
        <v>25</v>
      </c>
    </row>
    <row r="64" spans="1:17" x14ac:dyDescent="0.35">
      <c r="A64" t="s">
        <v>352</v>
      </c>
      <c r="L64" s="19">
        <v>25</v>
      </c>
    </row>
    <row r="65" spans="1:16" x14ac:dyDescent="0.35">
      <c r="A65" t="s">
        <v>350</v>
      </c>
      <c r="L65" s="19">
        <v>25</v>
      </c>
    </row>
    <row r="66" spans="1:16" x14ac:dyDescent="0.35">
      <c r="A66" t="s">
        <v>363</v>
      </c>
      <c r="L66" s="19"/>
      <c r="M66" s="19">
        <v>25</v>
      </c>
    </row>
    <row r="67" spans="1:16" x14ac:dyDescent="0.35">
      <c r="A67" t="s">
        <v>361</v>
      </c>
      <c r="L67" s="19"/>
      <c r="M67" s="19">
        <v>25</v>
      </c>
      <c r="O67" s="19">
        <v>27</v>
      </c>
      <c r="P67" s="19"/>
    </row>
    <row r="68" spans="1:16" x14ac:dyDescent="0.35">
      <c r="A68" t="s">
        <v>364</v>
      </c>
      <c r="L68" s="19"/>
      <c r="M68" s="19"/>
      <c r="N68" s="19">
        <v>27</v>
      </c>
      <c r="O68" s="19"/>
      <c r="P68" s="19">
        <v>27</v>
      </c>
    </row>
    <row r="69" spans="1:16" x14ac:dyDescent="0.35">
      <c r="A69" t="s">
        <v>365</v>
      </c>
      <c r="L69" s="19"/>
      <c r="M69" s="19"/>
      <c r="N69" s="19">
        <v>27</v>
      </c>
      <c r="O69" s="19"/>
      <c r="P69" s="19"/>
    </row>
    <row r="70" spans="1:16" x14ac:dyDescent="0.35">
      <c r="A70" t="s">
        <v>366</v>
      </c>
      <c r="L70" s="19"/>
      <c r="M70" s="19"/>
      <c r="N70" s="19">
        <v>27</v>
      </c>
      <c r="O70" s="19"/>
      <c r="P70" s="19"/>
    </row>
    <row r="71" spans="1:16" x14ac:dyDescent="0.35">
      <c r="A71" t="s">
        <v>368</v>
      </c>
      <c r="O71" s="19">
        <v>27</v>
      </c>
      <c r="P71" s="19"/>
    </row>
    <row r="72" spans="1:16" x14ac:dyDescent="0.35">
      <c r="A72" t="s">
        <v>369</v>
      </c>
      <c r="O72" s="19">
        <v>54</v>
      </c>
      <c r="P72" s="19"/>
    </row>
    <row r="74" spans="1:16" x14ac:dyDescent="0.35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  <c r="P74" s="20">
        <f>SUM(P3:P72)</f>
        <v>1864.2799999999997</v>
      </c>
    </row>
    <row r="75" spans="1:16" x14ac:dyDescent="0.35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16*27+84.34*17</f>
        <v>1865.78</v>
      </c>
      <c r="P75" s="23">
        <f>14*27+85.84*17</f>
        <v>1837.28</v>
      </c>
    </row>
    <row r="76" spans="1:16" x14ac:dyDescent="0.35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1.0000000000000002</v>
      </c>
      <c r="P76" s="24">
        <f t="shared" ref="P76" si="6">P75/P74</f>
        <v>0.98551719698757712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2"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0"/>
  <sheetViews>
    <sheetView topLeftCell="A167" workbookViewId="0">
      <selection activeCell="H201" sqref="H201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376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376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4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376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376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3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  <row r="198" spans="1:16" x14ac:dyDescent="0.35">
      <c r="A198" s="14">
        <v>45924</v>
      </c>
      <c r="B198" s="3">
        <v>4</v>
      </c>
      <c r="C198" s="8" t="s">
        <v>9</v>
      </c>
      <c r="D198" s="8" t="s">
        <v>5</v>
      </c>
      <c r="E198" s="8" t="s">
        <v>375</v>
      </c>
      <c r="F198" s="8" t="s">
        <v>63</v>
      </c>
      <c r="G198" s="8" t="s">
        <v>56</v>
      </c>
      <c r="H198" s="8" t="s">
        <v>20</v>
      </c>
      <c r="I198" s="9">
        <v>4</v>
      </c>
      <c r="J198" s="10">
        <v>6</v>
      </c>
      <c r="K198" s="10" t="s">
        <v>19</v>
      </c>
      <c r="L198" s="10" t="s">
        <v>374</v>
      </c>
      <c r="M198" s="10" t="s">
        <v>44</v>
      </c>
      <c r="N198" s="10" t="s">
        <v>367</v>
      </c>
      <c r="O198" s="10" t="s">
        <v>376</v>
      </c>
      <c r="P198" s="10" t="s">
        <v>16</v>
      </c>
    </row>
    <row r="199" spans="1:16" x14ac:dyDescent="0.35">
      <c r="A199" s="14">
        <v>45924</v>
      </c>
      <c r="B199" s="3">
        <v>4</v>
      </c>
      <c r="C199" s="10" t="s">
        <v>19</v>
      </c>
      <c r="D199" s="10" t="s">
        <v>374</v>
      </c>
      <c r="E199" s="10" t="s">
        <v>44</v>
      </c>
      <c r="F199" s="10" t="s">
        <v>367</v>
      </c>
      <c r="G199" s="10" t="s">
        <v>376</v>
      </c>
      <c r="H199" s="10" t="s">
        <v>16</v>
      </c>
      <c r="I199" s="11">
        <v>5</v>
      </c>
      <c r="J199" s="2">
        <v>3</v>
      </c>
      <c r="K199" s="2" t="s">
        <v>1</v>
      </c>
      <c r="L199" s="2" t="s">
        <v>10</v>
      </c>
      <c r="M199" s="2" t="s">
        <v>14</v>
      </c>
      <c r="N199" s="2" t="s">
        <v>82</v>
      </c>
      <c r="O199" s="2" t="s">
        <v>4</v>
      </c>
      <c r="P199" s="3" t="s">
        <v>6</v>
      </c>
    </row>
    <row r="200" spans="1:16" x14ac:dyDescent="0.35">
      <c r="A200" s="14">
        <v>45924</v>
      </c>
      <c r="B200" s="5">
        <v>3</v>
      </c>
      <c r="C200" s="2" t="s">
        <v>1</v>
      </c>
      <c r="D200" s="2" t="s">
        <v>10</v>
      </c>
      <c r="E200" s="2" t="s">
        <v>14</v>
      </c>
      <c r="F200" s="2" t="s">
        <v>82</v>
      </c>
      <c r="G200" s="2" t="s">
        <v>4</v>
      </c>
      <c r="H200" s="3" t="s">
        <v>6</v>
      </c>
      <c r="I200" s="5">
        <v>2</v>
      </c>
      <c r="J200" s="8">
        <v>2</v>
      </c>
      <c r="K200" s="8" t="s">
        <v>9</v>
      </c>
      <c r="L200" s="8" t="s">
        <v>5</v>
      </c>
      <c r="M200" s="8" t="s">
        <v>375</v>
      </c>
      <c r="N200" s="8" t="s">
        <v>63</v>
      </c>
      <c r="O200" s="8" t="s">
        <v>56</v>
      </c>
      <c r="P200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W74"/>
  <sheetViews>
    <sheetView tabSelected="1" zoomScaleNormal="100" workbookViewId="0">
      <pane xSplit="1" topLeftCell="AM1" activePane="topRight" state="frozen"/>
      <selection pane="topRight" activeCell="AW34" sqref="AW34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49" width="10.453125" bestFit="1" customWidth="1"/>
  </cols>
  <sheetData>
    <row r="1" spans="1:49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  <c r="AV1" s="1">
        <v>45917</v>
      </c>
      <c r="AW1" s="1">
        <v>45924</v>
      </c>
    </row>
    <row r="2" spans="1:49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49" hidden="1" x14ac:dyDescent="0.35">
      <c r="A3" t="s">
        <v>24</v>
      </c>
    </row>
    <row r="4" spans="1:49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9" hidden="1" x14ac:dyDescent="0.35">
      <c r="A5" t="s">
        <v>365</v>
      </c>
    </row>
    <row r="6" spans="1:49" x14ac:dyDescent="0.35">
      <c r="A6" t="s">
        <v>77</v>
      </c>
      <c r="G6">
        <v>3</v>
      </c>
    </row>
    <row r="7" spans="1:49" x14ac:dyDescent="0.35">
      <c r="A7" t="s">
        <v>364</v>
      </c>
      <c r="AH7">
        <v>3</v>
      </c>
      <c r="AQ7">
        <v>2</v>
      </c>
    </row>
    <row r="8" spans="1:49" x14ac:dyDescent="0.35">
      <c r="A8" t="s">
        <v>7</v>
      </c>
      <c r="K8">
        <v>1</v>
      </c>
    </row>
    <row r="9" spans="1:49" x14ac:dyDescent="0.35">
      <c r="A9" t="s">
        <v>353</v>
      </c>
      <c r="G9">
        <v>1</v>
      </c>
    </row>
    <row r="10" spans="1:49" hidden="1" x14ac:dyDescent="0.35">
      <c r="A10" t="s">
        <v>347</v>
      </c>
    </row>
    <row r="11" spans="1:49" x14ac:dyDescent="0.35">
      <c r="A11" t="s">
        <v>48</v>
      </c>
    </row>
    <row r="12" spans="1:49" x14ac:dyDescent="0.35">
      <c r="A12" t="s">
        <v>362</v>
      </c>
    </row>
    <row r="13" spans="1:49" hidden="1" x14ac:dyDescent="0.35">
      <c r="A13" t="s">
        <v>18</v>
      </c>
    </row>
    <row r="14" spans="1:49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49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9" x14ac:dyDescent="0.35">
      <c r="A16" t="s">
        <v>54</v>
      </c>
      <c r="C16">
        <v>2</v>
      </c>
      <c r="D16">
        <v>3</v>
      </c>
      <c r="V16">
        <v>2</v>
      </c>
    </row>
    <row r="17" spans="1:49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9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</row>
    <row r="19" spans="1:49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</row>
    <row r="20" spans="1:49" x14ac:dyDescent="0.35">
      <c r="A20" t="s">
        <v>375</v>
      </c>
      <c r="AW20">
        <v>1</v>
      </c>
    </row>
    <row r="21" spans="1:49" x14ac:dyDescent="0.35">
      <c r="A21" t="s">
        <v>6</v>
      </c>
      <c r="B21">
        <v>3</v>
      </c>
      <c r="E21">
        <v>2</v>
      </c>
      <c r="H21">
        <v>1</v>
      </c>
      <c r="L21">
        <v>2</v>
      </c>
      <c r="M21">
        <v>2</v>
      </c>
      <c r="N21">
        <v>6</v>
      </c>
      <c r="O21">
        <v>1</v>
      </c>
      <c r="Q21">
        <v>3</v>
      </c>
      <c r="R21">
        <v>1</v>
      </c>
      <c r="S21">
        <v>1</v>
      </c>
      <c r="T21">
        <v>3</v>
      </c>
      <c r="U21">
        <v>3</v>
      </c>
      <c r="V21">
        <v>6</v>
      </c>
      <c r="W21">
        <v>2</v>
      </c>
      <c r="X21">
        <v>3</v>
      </c>
      <c r="Y21">
        <v>1</v>
      </c>
      <c r="Z21">
        <v>3.5</v>
      </c>
      <c r="AA21">
        <v>3.5</v>
      </c>
      <c r="AB21">
        <v>3</v>
      </c>
      <c r="AC21">
        <v>1</v>
      </c>
      <c r="AE21">
        <v>10</v>
      </c>
      <c r="AF21">
        <v>3</v>
      </c>
      <c r="AG21">
        <v>3</v>
      </c>
      <c r="AH21">
        <v>2</v>
      </c>
      <c r="AJ21">
        <v>3</v>
      </c>
      <c r="AK21">
        <v>3</v>
      </c>
      <c r="AL21">
        <v>5</v>
      </c>
      <c r="AN21">
        <v>1</v>
      </c>
      <c r="AO21">
        <v>6</v>
      </c>
      <c r="AP21">
        <v>4</v>
      </c>
      <c r="AQ21">
        <v>3</v>
      </c>
      <c r="AR21">
        <v>4</v>
      </c>
      <c r="AS21">
        <v>2</v>
      </c>
      <c r="AT21">
        <v>4</v>
      </c>
      <c r="AU21">
        <v>4</v>
      </c>
      <c r="AV21">
        <v>6</v>
      </c>
      <c r="AW21">
        <v>1</v>
      </c>
    </row>
    <row r="22" spans="1:49" x14ac:dyDescent="0.35">
      <c r="A22" t="s">
        <v>342</v>
      </c>
      <c r="T22">
        <v>4</v>
      </c>
      <c r="AH22">
        <v>1</v>
      </c>
      <c r="AK22">
        <v>1</v>
      </c>
    </row>
    <row r="23" spans="1:49" hidden="1" x14ac:dyDescent="0.35">
      <c r="A23" t="s">
        <v>52</v>
      </c>
    </row>
    <row r="24" spans="1:49" x14ac:dyDescent="0.35">
      <c r="A24" t="s">
        <v>78</v>
      </c>
    </row>
    <row r="25" spans="1:49" x14ac:dyDescent="0.35">
      <c r="A25" t="s">
        <v>12</v>
      </c>
      <c r="N25">
        <v>2</v>
      </c>
      <c r="U25">
        <v>1</v>
      </c>
      <c r="AI25">
        <v>1</v>
      </c>
    </row>
    <row r="26" spans="1:49" x14ac:dyDescent="0.35">
      <c r="A26" t="s">
        <v>4</v>
      </c>
      <c r="E26">
        <v>1</v>
      </c>
      <c r="F26">
        <v>3</v>
      </c>
      <c r="H26">
        <v>1</v>
      </c>
      <c r="J26">
        <v>1</v>
      </c>
      <c r="K26">
        <v>3</v>
      </c>
      <c r="P26">
        <v>3</v>
      </c>
      <c r="U26">
        <v>3</v>
      </c>
      <c r="W26">
        <v>1</v>
      </c>
      <c r="AD26">
        <v>1</v>
      </c>
      <c r="AF26">
        <v>1</v>
      </c>
      <c r="AH26">
        <v>1</v>
      </c>
      <c r="AI26">
        <v>1</v>
      </c>
      <c r="AJ26">
        <v>2</v>
      </c>
      <c r="AO26">
        <v>2</v>
      </c>
      <c r="AP26">
        <v>2</v>
      </c>
      <c r="AQ26">
        <v>4</v>
      </c>
      <c r="AR26">
        <v>2</v>
      </c>
      <c r="AT26">
        <v>1</v>
      </c>
      <c r="AU26">
        <v>2</v>
      </c>
      <c r="AV26">
        <v>1</v>
      </c>
      <c r="AW26">
        <v>1</v>
      </c>
    </row>
    <row r="27" spans="1:49" x14ac:dyDescent="0.35">
      <c r="A27" t="s">
        <v>361</v>
      </c>
      <c r="AD27">
        <v>2</v>
      </c>
      <c r="AM27">
        <v>1</v>
      </c>
      <c r="AU27">
        <v>1</v>
      </c>
    </row>
    <row r="28" spans="1:49" x14ac:dyDescent="0.35">
      <c r="A28" t="s">
        <v>1</v>
      </c>
      <c r="B28">
        <v>1</v>
      </c>
      <c r="C28">
        <v>1</v>
      </c>
      <c r="D28">
        <v>1</v>
      </c>
      <c r="E28">
        <v>1</v>
      </c>
      <c r="F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R28">
        <v>1</v>
      </c>
      <c r="T28">
        <v>1</v>
      </c>
      <c r="U28">
        <v>2</v>
      </c>
      <c r="Y28">
        <v>2</v>
      </c>
      <c r="AB28">
        <v>2</v>
      </c>
      <c r="AD28">
        <v>1</v>
      </c>
      <c r="AH28">
        <v>1</v>
      </c>
      <c r="AJ28">
        <v>1</v>
      </c>
      <c r="AN28">
        <v>2</v>
      </c>
      <c r="AO28">
        <v>1</v>
      </c>
      <c r="AP28">
        <v>2</v>
      </c>
      <c r="AQ28">
        <v>1</v>
      </c>
      <c r="AS28">
        <v>2</v>
      </c>
      <c r="AW28">
        <v>1</v>
      </c>
    </row>
    <row r="29" spans="1:49" hidden="1" x14ac:dyDescent="0.35">
      <c r="A29" t="s">
        <v>351</v>
      </c>
      <c r="Z29">
        <v>1</v>
      </c>
    </row>
    <row r="30" spans="1:49" x14ac:dyDescent="0.35">
      <c r="A30" t="s">
        <v>9</v>
      </c>
      <c r="C30">
        <v>1</v>
      </c>
      <c r="D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5</v>
      </c>
      <c r="M30">
        <v>1</v>
      </c>
      <c r="O30">
        <v>4</v>
      </c>
      <c r="P30">
        <v>1</v>
      </c>
      <c r="Q30">
        <v>2</v>
      </c>
      <c r="T30">
        <v>6</v>
      </c>
      <c r="X30">
        <v>2</v>
      </c>
      <c r="Y30">
        <v>2</v>
      </c>
      <c r="Z30">
        <v>1</v>
      </c>
      <c r="AA30">
        <v>1</v>
      </c>
      <c r="AB30">
        <v>1</v>
      </c>
      <c r="AC30">
        <v>3</v>
      </c>
      <c r="AF30">
        <v>4</v>
      </c>
      <c r="AI30">
        <v>1</v>
      </c>
      <c r="AL30">
        <v>1</v>
      </c>
      <c r="AN30">
        <v>1</v>
      </c>
      <c r="AR30">
        <v>2</v>
      </c>
      <c r="AS30">
        <v>3</v>
      </c>
      <c r="AT30">
        <v>1</v>
      </c>
      <c r="AW30">
        <v>2</v>
      </c>
    </row>
    <row r="31" spans="1:49" x14ac:dyDescent="0.35">
      <c r="A31" t="s">
        <v>20</v>
      </c>
      <c r="B31">
        <v>1</v>
      </c>
      <c r="D31">
        <v>1</v>
      </c>
      <c r="F31">
        <v>2</v>
      </c>
      <c r="G31">
        <v>2</v>
      </c>
      <c r="H31">
        <v>4</v>
      </c>
      <c r="J31">
        <v>2</v>
      </c>
      <c r="K31">
        <v>2</v>
      </c>
      <c r="L31">
        <v>1</v>
      </c>
      <c r="M31">
        <v>1</v>
      </c>
      <c r="P31">
        <v>1</v>
      </c>
      <c r="Q31">
        <v>1</v>
      </c>
      <c r="R31">
        <v>3</v>
      </c>
      <c r="S31">
        <v>2</v>
      </c>
      <c r="T31">
        <v>2</v>
      </c>
      <c r="U31">
        <v>2</v>
      </c>
      <c r="W31">
        <v>3</v>
      </c>
      <c r="X31">
        <v>3</v>
      </c>
      <c r="Y31">
        <v>2</v>
      </c>
      <c r="AA31">
        <v>2</v>
      </c>
      <c r="AB31">
        <v>2</v>
      </c>
      <c r="AC31">
        <v>2</v>
      </c>
      <c r="AE31">
        <v>2</v>
      </c>
      <c r="AF31">
        <v>1</v>
      </c>
      <c r="AG31">
        <v>2</v>
      </c>
      <c r="AJ31">
        <v>4</v>
      </c>
      <c r="AK31">
        <v>2</v>
      </c>
      <c r="AM31">
        <v>1</v>
      </c>
      <c r="AN31">
        <v>1</v>
      </c>
      <c r="AO31">
        <v>1</v>
      </c>
      <c r="AP31">
        <v>1</v>
      </c>
      <c r="AU31">
        <v>1</v>
      </c>
      <c r="AV31">
        <v>1</v>
      </c>
      <c r="AW31">
        <v>2</v>
      </c>
    </row>
    <row r="32" spans="1:49" x14ac:dyDescent="0.35">
      <c r="A32" t="s">
        <v>80</v>
      </c>
      <c r="F32">
        <v>1</v>
      </c>
    </row>
    <row r="33" spans="1:49" hidden="1" x14ac:dyDescent="0.35">
      <c r="A33" t="s">
        <v>61</v>
      </c>
      <c r="D33">
        <v>1</v>
      </c>
    </row>
    <row r="34" spans="1:49" x14ac:dyDescent="0.35">
      <c r="A34" t="s">
        <v>374</v>
      </c>
      <c r="AW34">
        <v>2</v>
      </c>
    </row>
    <row r="35" spans="1:49" x14ac:dyDescent="0.35">
      <c r="A35" t="s">
        <v>19</v>
      </c>
      <c r="B35">
        <v>2</v>
      </c>
      <c r="C35">
        <v>1</v>
      </c>
      <c r="D35">
        <v>1</v>
      </c>
      <c r="F35">
        <v>4</v>
      </c>
      <c r="G35">
        <v>3</v>
      </c>
      <c r="H35">
        <v>1</v>
      </c>
      <c r="I35">
        <v>1</v>
      </c>
      <c r="M35">
        <v>2</v>
      </c>
      <c r="N35">
        <v>3</v>
      </c>
      <c r="T35">
        <v>1</v>
      </c>
      <c r="X35">
        <v>1</v>
      </c>
      <c r="AA35">
        <v>2</v>
      </c>
      <c r="AB35">
        <v>2</v>
      </c>
      <c r="AC35">
        <v>1</v>
      </c>
      <c r="AD35">
        <v>2</v>
      </c>
      <c r="AE35">
        <v>1</v>
      </c>
      <c r="AG35">
        <v>1</v>
      </c>
      <c r="AH35">
        <v>2</v>
      </c>
      <c r="AJ35">
        <v>1</v>
      </c>
      <c r="AM35">
        <v>4</v>
      </c>
      <c r="AN35">
        <v>1</v>
      </c>
      <c r="AP35">
        <v>1</v>
      </c>
      <c r="AR35">
        <v>1</v>
      </c>
      <c r="AS35">
        <v>2</v>
      </c>
      <c r="AT35">
        <v>1</v>
      </c>
      <c r="AV35">
        <v>1</v>
      </c>
    </row>
    <row r="36" spans="1:49" x14ac:dyDescent="0.35">
      <c r="A36" t="s">
        <v>43</v>
      </c>
      <c r="AQ36">
        <v>2</v>
      </c>
    </row>
    <row r="37" spans="1:49" x14ac:dyDescent="0.35">
      <c r="A37" t="s">
        <v>68</v>
      </c>
      <c r="E37">
        <v>1</v>
      </c>
      <c r="I37">
        <v>1</v>
      </c>
      <c r="N37">
        <v>1</v>
      </c>
      <c r="W37">
        <v>2</v>
      </c>
      <c r="AQ37">
        <v>1</v>
      </c>
    </row>
    <row r="38" spans="1:49" hidden="1" x14ac:dyDescent="0.35">
      <c r="A38" t="s">
        <v>53</v>
      </c>
      <c r="N38">
        <v>1</v>
      </c>
    </row>
    <row r="39" spans="1:49" hidden="1" x14ac:dyDescent="0.35">
      <c r="A39" t="s">
        <v>368</v>
      </c>
      <c r="AM39">
        <v>5</v>
      </c>
    </row>
    <row r="40" spans="1:49" x14ac:dyDescent="0.35">
      <c r="A40" t="s">
        <v>345</v>
      </c>
      <c r="U40">
        <v>1</v>
      </c>
    </row>
    <row r="41" spans="1:49" x14ac:dyDescent="0.35">
      <c r="A41" t="s">
        <v>343</v>
      </c>
      <c r="AN41">
        <v>1</v>
      </c>
    </row>
    <row r="42" spans="1:49" x14ac:dyDescent="0.35">
      <c r="A42" t="s">
        <v>344</v>
      </c>
      <c r="X42">
        <v>1</v>
      </c>
      <c r="Y42">
        <v>2</v>
      </c>
      <c r="AF42">
        <v>2</v>
      </c>
    </row>
    <row r="43" spans="1:49" x14ac:dyDescent="0.35">
      <c r="A43" t="s">
        <v>10</v>
      </c>
      <c r="B43">
        <v>2</v>
      </c>
      <c r="C43">
        <v>3</v>
      </c>
      <c r="F43">
        <v>2</v>
      </c>
      <c r="I43">
        <v>2</v>
      </c>
      <c r="J43">
        <v>2</v>
      </c>
      <c r="K43">
        <v>1</v>
      </c>
      <c r="L43">
        <v>1</v>
      </c>
      <c r="M43">
        <v>1</v>
      </c>
      <c r="O43">
        <v>2</v>
      </c>
      <c r="R43">
        <v>3</v>
      </c>
      <c r="S43">
        <v>1</v>
      </c>
      <c r="T43">
        <v>1</v>
      </c>
      <c r="V43">
        <v>1</v>
      </c>
      <c r="W43">
        <v>3</v>
      </c>
      <c r="X43">
        <v>1</v>
      </c>
      <c r="Y43">
        <v>1</v>
      </c>
      <c r="Z43">
        <v>1.5</v>
      </c>
      <c r="AC43">
        <v>1</v>
      </c>
      <c r="AD43">
        <v>2</v>
      </c>
      <c r="AE43">
        <v>1</v>
      </c>
      <c r="AF43">
        <v>2</v>
      </c>
      <c r="AH43">
        <v>2</v>
      </c>
      <c r="AL43">
        <v>3</v>
      </c>
      <c r="AP43">
        <v>2</v>
      </c>
      <c r="AQ43">
        <v>4</v>
      </c>
      <c r="AR43">
        <v>3</v>
      </c>
      <c r="AS43">
        <v>0.5</v>
      </c>
      <c r="AU43">
        <v>2</v>
      </c>
      <c r="AV43">
        <v>1</v>
      </c>
    </row>
    <row r="44" spans="1:49" x14ac:dyDescent="0.35">
      <c r="A44" t="s">
        <v>46</v>
      </c>
      <c r="B44">
        <v>1</v>
      </c>
      <c r="O44">
        <v>3</v>
      </c>
      <c r="P44">
        <v>1</v>
      </c>
      <c r="Q44">
        <v>2</v>
      </c>
      <c r="AM44">
        <v>1</v>
      </c>
      <c r="AN44">
        <v>1</v>
      </c>
      <c r="AP44">
        <v>1</v>
      </c>
      <c r="AS44">
        <v>1</v>
      </c>
      <c r="AV44">
        <v>1</v>
      </c>
    </row>
    <row r="45" spans="1:49" x14ac:dyDescent="0.35">
      <c r="A45" t="s">
        <v>3</v>
      </c>
      <c r="F45">
        <v>3</v>
      </c>
      <c r="L45">
        <v>1</v>
      </c>
      <c r="S45">
        <v>3</v>
      </c>
      <c r="AH45">
        <v>1</v>
      </c>
    </row>
    <row r="46" spans="1:49" hidden="1" x14ac:dyDescent="0.35">
      <c r="A46" t="s">
        <v>350</v>
      </c>
    </row>
    <row r="47" spans="1:49" x14ac:dyDescent="0.35">
      <c r="A47" t="s">
        <v>56</v>
      </c>
      <c r="C47">
        <v>3</v>
      </c>
      <c r="E47">
        <v>2</v>
      </c>
      <c r="F47">
        <v>1</v>
      </c>
      <c r="G47">
        <v>2</v>
      </c>
      <c r="I47">
        <v>1</v>
      </c>
      <c r="J47">
        <v>1</v>
      </c>
      <c r="K47">
        <v>1</v>
      </c>
      <c r="L47">
        <v>1</v>
      </c>
      <c r="M47">
        <v>1</v>
      </c>
      <c r="P47">
        <v>1</v>
      </c>
      <c r="R47">
        <v>1</v>
      </c>
      <c r="S47">
        <v>4</v>
      </c>
      <c r="T47">
        <v>1</v>
      </c>
      <c r="V47">
        <v>1</v>
      </c>
      <c r="W47">
        <v>2</v>
      </c>
      <c r="Z47">
        <v>2</v>
      </c>
      <c r="AA47">
        <v>1</v>
      </c>
      <c r="AB47">
        <v>4</v>
      </c>
      <c r="AC47">
        <v>1</v>
      </c>
      <c r="AD47">
        <v>1</v>
      </c>
    </row>
    <row r="48" spans="1:49" x14ac:dyDescent="0.35">
      <c r="A48" t="s">
        <v>369</v>
      </c>
      <c r="AN48">
        <v>3</v>
      </c>
    </row>
    <row r="49" spans="1:49" x14ac:dyDescent="0.35">
      <c r="A49" t="s">
        <v>60</v>
      </c>
      <c r="B49">
        <v>2</v>
      </c>
    </row>
    <row r="50" spans="1:49" x14ac:dyDescent="0.35">
      <c r="A50" t="s">
        <v>340</v>
      </c>
      <c r="Q50">
        <v>1</v>
      </c>
      <c r="U50">
        <v>1</v>
      </c>
      <c r="W50">
        <v>1</v>
      </c>
      <c r="X50">
        <v>3</v>
      </c>
      <c r="Y50">
        <v>1</v>
      </c>
      <c r="Z50">
        <v>1</v>
      </c>
    </row>
    <row r="51" spans="1:49" x14ac:dyDescent="0.35">
      <c r="A51" t="s">
        <v>339</v>
      </c>
    </row>
    <row r="52" spans="1:49" x14ac:dyDescent="0.35">
      <c r="A52" t="s">
        <v>11</v>
      </c>
    </row>
    <row r="53" spans="1:49" x14ac:dyDescent="0.35">
      <c r="A53" t="s">
        <v>55</v>
      </c>
      <c r="B53">
        <v>2</v>
      </c>
      <c r="C53">
        <v>1</v>
      </c>
      <c r="D53">
        <v>1</v>
      </c>
      <c r="E53">
        <v>1</v>
      </c>
      <c r="F53">
        <v>3</v>
      </c>
      <c r="G53">
        <v>2</v>
      </c>
      <c r="H53">
        <v>3</v>
      </c>
      <c r="J53">
        <v>1</v>
      </c>
      <c r="K53">
        <v>1</v>
      </c>
      <c r="M53">
        <v>3</v>
      </c>
      <c r="N53">
        <v>4</v>
      </c>
      <c r="X53">
        <v>6</v>
      </c>
      <c r="Y53">
        <v>5</v>
      </c>
      <c r="Z53">
        <v>1</v>
      </c>
      <c r="AD53">
        <v>2</v>
      </c>
      <c r="AG53">
        <v>3</v>
      </c>
      <c r="AJ53">
        <v>2</v>
      </c>
      <c r="AM53">
        <v>2</v>
      </c>
      <c r="AO53">
        <v>3</v>
      </c>
      <c r="AQ53">
        <v>2</v>
      </c>
      <c r="AT53">
        <v>1</v>
      </c>
      <c r="AU53">
        <v>4</v>
      </c>
      <c r="AV53">
        <v>2</v>
      </c>
    </row>
    <row r="54" spans="1:49" x14ac:dyDescent="0.35">
      <c r="A54" t="s">
        <v>21</v>
      </c>
    </row>
    <row r="55" spans="1:49" x14ac:dyDescent="0.35">
      <c r="A55" t="s">
        <v>81</v>
      </c>
      <c r="G55">
        <v>3</v>
      </c>
      <c r="K55">
        <v>1</v>
      </c>
    </row>
    <row r="56" spans="1:49" x14ac:dyDescent="0.35">
      <c r="A56" t="s">
        <v>63</v>
      </c>
      <c r="B56">
        <v>2</v>
      </c>
      <c r="D56">
        <v>1</v>
      </c>
      <c r="AF56">
        <v>2</v>
      </c>
      <c r="AQ56">
        <v>3</v>
      </c>
    </row>
    <row r="57" spans="1:49" hidden="1" x14ac:dyDescent="0.35">
      <c r="A57" t="s">
        <v>83</v>
      </c>
    </row>
    <row r="58" spans="1:49" x14ac:dyDescent="0.35">
      <c r="A58" t="s">
        <v>22</v>
      </c>
      <c r="Y58">
        <v>1</v>
      </c>
      <c r="AB58">
        <v>2</v>
      </c>
      <c r="AD58">
        <v>3</v>
      </c>
      <c r="AI58">
        <v>1</v>
      </c>
      <c r="AR58">
        <v>4</v>
      </c>
      <c r="AV58">
        <v>3</v>
      </c>
    </row>
    <row r="59" spans="1:49" x14ac:dyDescent="0.35">
      <c r="A59" t="s">
        <v>376</v>
      </c>
      <c r="AU59">
        <v>1</v>
      </c>
      <c r="AV59">
        <v>1</v>
      </c>
      <c r="AW59">
        <v>3</v>
      </c>
    </row>
    <row r="60" spans="1:49" x14ac:dyDescent="0.35">
      <c r="A60" t="s">
        <v>44</v>
      </c>
      <c r="N60">
        <v>3</v>
      </c>
      <c r="S60">
        <v>2</v>
      </c>
      <c r="AG60">
        <v>2</v>
      </c>
      <c r="AI60">
        <v>1</v>
      </c>
      <c r="AP60">
        <v>2</v>
      </c>
      <c r="AQ60">
        <v>1</v>
      </c>
      <c r="AR60">
        <v>3</v>
      </c>
      <c r="AW60">
        <v>1</v>
      </c>
    </row>
    <row r="61" spans="1:49" x14ac:dyDescent="0.35">
      <c r="A61" t="s">
        <v>8</v>
      </c>
      <c r="B61">
        <v>1</v>
      </c>
      <c r="H61">
        <v>1</v>
      </c>
      <c r="J61">
        <v>2</v>
      </c>
      <c r="Q61">
        <v>2</v>
      </c>
    </row>
    <row r="62" spans="1:49" hidden="1" x14ac:dyDescent="0.35">
      <c r="A62" t="s">
        <v>354</v>
      </c>
    </row>
    <row r="63" spans="1:49" x14ac:dyDescent="0.35">
      <c r="A63" t="s">
        <v>82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2</v>
      </c>
      <c r="I63">
        <v>3</v>
      </c>
      <c r="J63">
        <v>4</v>
      </c>
      <c r="L63">
        <v>4</v>
      </c>
      <c r="M63">
        <v>1</v>
      </c>
      <c r="N63">
        <v>2</v>
      </c>
      <c r="O63">
        <v>1</v>
      </c>
      <c r="P63">
        <v>1</v>
      </c>
      <c r="Q63">
        <v>1</v>
      </c>
      <c r="R63">
        <v>3</v>
      </c>
      <c r="S63">
        <v>3</v>
      </c>
      <c r="U63">
        <v>3</v>
      </c>
      <c r="V63">
        <v>1</v>
      </c>
      <c r="W63">
        <v>3</v>
      </c>
      <c r="AC63">
        <v>1</v>
      </c>
      <c r="AF63">
        <v>1</v>
      </c>
      <c r="AH63">
        <v>2</v>
      </c>
      <c r="AI63">
        <v>3</v>
      </c>
      <c r="AJ63">
        <v>1</v>
      </c>
      <c r="AK63">
        <v>4</v>
      </c>
      <c r="AL63">
        <v>3</v>
      </c>
      <c r="AN63">
        <v>1</v>
      </c>
      <c r="AP63">
        <v>2</v>
      </c>
      <c r="AT63">
        <v>2</v>
      </c>
      <c r="AU63">
        <v>3</v>
      </c>
      <c r="AV63">
        <v>1</v>
      </c>
      <c r="AW63">
        <v>1</v>
      </c>
    </row>
    <row r="64" spans="1:49" x14ac:dyDescent="0.35">
      <c r="A64" t="s">
        <v>49</v>
      </c>
      <c r="G64">
        <v>2</v>
      </c>
    </row>
    <row r="65" spans="1:49" x14ac:dyDescent="0.35">
      <c r="A65" t="s">
        <v>85</v>
      </c>
      <c r="K65">
        <v>4</v>
      </c>
      <c r="L65">
        <v>2</v>
      </c>
      <c r="M65">
        <v>5</v>
      </c>
    </row>
    <row r="66" spans="1:49" x14ac:dyDescent="0.35">
      <c r="A66" t="s">
        <v>5</v>
      </c>
      <c r="B66">
        <v>1</v>
      </c>
      <c r="C66">
        <v>2</v>
      </c>
      <c r="D66">
        <v>2</v>
      </c>
      <c r="E66">
        <v>3</v>
      </c>
      <c r="F66">
        <v>2</v>
      </c>
      <c r="G66">
        <v>3</v>
      </c>
      <c r="H66">
        <v>1</v>
      </c>
      <c r="M66">
        <v>4</v>
      </c>
      <c r="N66">
        <v>6</v>
      </c>
      <c r="P66">
        <v>2</v>
      </c>
      <c r="Q66">
        <v>1</v>
      </c>
      <c r="R66">
        <v>2</v>
      </c>
      <c r="S66">
        <v>3</v>
      </c>
      <c r="V66">
        <v>2</v>
      </c>
      <c r="W66">
        <v>1</v>
      </c>
      <c r="X66">
        <v>1</v>
      </c>
      <c r="Y66">
        <v>4</v>
      </c>
      <c r="Z66">
        <v>5</v>
      </c>
      <c r="AA66">
        <v>1</v>
      </c>
      <c r="AB66">
        <v>3</v>
      </c>
      <c r="AC66">
        <v>4</v>
      </c>
      <c r="AD66">
        <v>3</v>
      </c>
      <c r="AE66">
        <v>3</v>
      </c>
      <c r="AF66">
        <v>2</v>
      </c>
      <c r="AG66">
        <v>5</v>
      </c>
      <c r="AH66">
        <v>7</v>
      </c>
      <c r="AI66">
        <v>3</v>
      </c>
      <c r="AJ66">
        <v>1</v>
      </c>
      <c r="AK66">
        <v>1</v>
      </c>
      <c r="AL66">
        <v>6</v>
      </c>
      <c r="AR66">
        <v>3</v>
      </c>
      <c r="AS66">
        <v>2</v>
      </c>
      <c r="AV66">
        <v>2</v>
      </c>
      <c r="AW66">
        <v>1</v>
      </c>
    </row>
    <row r="67" spans="1:49" x14ac:dyDescent="0.35">
      <c r="A67" t="s">
        <v>45</v>
      </c>
      <c r="K67">
        <v>1</v>
      </c>
    </row>
    <row r="68" spans="1:49" x14ac:dyDescent="0.35">
      <c r="A68" t="s">
        <v>367</v>
      </c>
      <c r="B68">
        <v>1</v>
      </c>
      <c r="D68">
        <v>1</v>
      </c>
      <c r="E68">
        <v>3</v>
      </c>
      <c r="O68">
        <v>2</v>
      </c>
      <c r="P68">
        <v>2</v>
      </c>
      <c r="Q68">
        <v>1</v>
      </c>
      <c r="R68">
        <v>1</v>
      </c>
      <c r="AD68">
        <v>1</v>
      </c>
      <c r="AE68">
        <v>1</v>
      </c>
      <c r="AG68">
        <v>1</v>
      </c>
      <c r="AH68">
        <v>2</v>
      </c>
      <c r="AL68">
        <v>3</v>
      </c>
      <c r="AM68">
        <v>2</v>
      </c>
      <c r="AN68">
        <v>1</v>
      </c>
      <c r="AO68">
        <v>1</v>
      </c>
      <c r="AR68">
        <v>1</v>
      </c>
      <c r="AS68">
        <v>1</v>
      </c>
      <c r="AT68">
        <v>1</v>
      </c>
      <c r="AV68">
        <v>1</v>
      </c>
      <c r="AW68">
        <v>2</v>
      </c>
    </row>
    <row r="69" spans="1:49" hidden="1" x14ac:dyDescent="0.35">
      <c r="A69" t="s">
        <v>352</v>
      </c>
      <c r="Z69">
        <v>1</v>
      </c>
    </row>
    <row r="70" spans="1:49" hidden="1" x14ac:dyDescent="0.35">
      <c r="A70" t="s">
        <v>366</v>
      </c>
    </row>
    <row r="71" spans="1:49" x14ac:dyDescent="0.35">
      <c r="A71" t="s">
        <v>17</v>
      </c>
      <c r="F71">
        <v>2</v>
      </c>
      <c r="J71">
        <v>1</v>
      </c>
      <c r="K71">
        <v>1</v>
      </c>
    </row>
    <row r="72" spans="1:49" hidden="1" x14ac:dyDescent="0.35">
      <c r="A72" t="s">
        <v>86</v>
      </c>
      <c r="K72">
        <v>5</v>
      </c>
    </row>
    <row r="73" spans="1:49" x14ac:dyDescent="0.35">
      <c r="A73" t="s">
        <v>16</v>
      </c>
      <c r="C73">
        <v>4</v>
      </c>
      <c r="D73">
        <v>3</v>
      </c>
      <c r="F73">
        <v>2</v>
      </c>
      <c r="G73">
        <v>5</v>
      </c>
      <c r="H73">
        <v>3</v>
      </c>
      <c r="I73">
        <v>2</v>
      </c>
      <c r="J73">
        <v>5</v>
      </c>
      <c r="K73">
        <v>3</v>
      </c>
      <c r="L73">
        <v>2</v>
      </c>
      <c r="M73">
        <v>3</v>
      </c>
      <c r="O73">
        <v>5</v>
      </c>
      <c r="P73">
        <v>5</v>
      </c>
      <c r="Q73">
        <v>3</v>
      </c>
      <c r="R73">
        <v>2</v>
      </c>
      <c r="S73">
        <v>3</v>
      </c>
      <c r="T73">
        <v>1</v>
      </c>
      <c r="U73">
        <v>1</v>
      </c>
      <c r="V73">
        <v>3</v>
      </c>
      <c r="W73">
        <v>3</v>
      </c>
      <c r="X73">
        <v>5</v>
      </c>
      <c r="Y73">
        <v>4</v>
      </c>
      <c r="Z73">
        <v>1</v>
      </c>
      <c r="AA73">
        <v>3</v>
      </c>
      <c r="AC73">
        <v>1</v>
      </c>
      <c r="AE73">
        <v>4</v>
      </c>
      <c r="AF73">
        <v>2</v>
      </c>
      <c r="AG73">
        <v>3</v>
      </c>
      <c r="AH73">
        <v>2</v>
      </c>
      <c r="AI73">
        <v>2</v>
      </c>
      <c r="AJ73">
        <v>7</v>
      </c>
      <c r="AK73">
        <v>3</v>
      </c>
      <c r="AL73">
        <v>5</v>
      </c>
      <c r="AM73">
        <v>1</v>
      </c>
      <c r="AN73">
        <v>4</v>
      </c>
      <c r="AO73">
        <v>3</v>
      </c>
      <c r="AP73">
        <v>6</v>
      </c>
      <c r="AQ73">
        <v>4</v>
      </c>
      <c r="AR73">
        <v>5</v>
      </c>
      <c r="AS73">
        <v>3</v>
      </c>
      <c r="AT73">
        <v>2</v>
      </c>
      <c r="AU73">
        <v>2</v>
      </c>
      <c r="AW73">
        <v>3</v>
      </c>
    </row>
    <row r="74" spans="1:49" hidden="1" x14ac:dyDescent="0.35">
      <c r="A74" t="s">
        <v>47</v>
      </c>
    </row>
  </sheetData>
  <autoFilter ref="A1:AB74" xr:uid="{130C2564-D265-4C41-A3E0-02A62EDAC91D}">
    <sortState ref="A2:AB74">
      <sortCondition ref="A1:A7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topLeftCell="A7"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pagamento</vt:lpstr>
      <vt:lpstr>conversão notas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2025-09-25T12:45:32Z</dcterms:modified>
</cp:coreProperties>
</file>