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73" documentId="14_{F8FAE7CF-1AB6-449B-BC05-2BC42FEE3DE7}" xr6:coauthVersionLast="36" xr6:coauthVersionMax="36" xr10:uidLastSave="{57992D79-E98A-4E00-B00A-2F78579CB8AC}"/>
  <bookViews>
    <workbookView xWindow="0" yWindow="0" windowWidth="13800" windowHeight="3780" activeTab="2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artilharia!$A$1:$Q$55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notas!$A$1:$AR$54</definedName>
  </definedNames>
  <calcPr calcId="191029"/>
</workbook>
</file>

<file path=xl/calcChain.xml><?xml version="1.0" encoding="utf-8"?>
<calcChain xmlns="http://schemas.openxmlformats.org/spreadsheetml/2006/main">
  <c r="J60" i="4" l="1"/>
  <c r="I60" i="4"/>
  <c r="J59" i="4"/>
  <c r="J61" i="4" l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O54" i="1" l="1"/>
  <c r="AQ54" i="1" s="1"/>
  <c r="AP54" i="1"/>
  <c r="AO55" i="1"/>
  <c r="AQ55" i="1" s="1"/>
  <c r="AP55" i="1"/>
  <c r="AO56" i="1"/>
  <c r="AP56" i="1"/>
  <c r="AQ56" i="1"/>
  <c r="E60" i="4" l="1"/>
  <c r="G60" i="4" l="1"/>
  <c r="H60" i="4"/>
  <c r="I59" i="4" l="1"/>
  <c r="I61" i="4" s="1"/>
  <c r="D60" i="4" l="1"/>
  <c r="C6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0" i="4"/>
  <c r="H59" i="4"/>
  <c r="H7" i="6" l="1"/>
  <c r="I6" i="6"/>
  <c r="J6" i="6" s="1"/>
  <c r="H6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O46" i="1"/>
  <c r="AQ46" i="1" s="1"/>
  <c r="AP46" i="1"/>
  <c r="AO40" i="1"/>
  <c r="AQ40" i="1" s="1"/>
  <c r="AP40" i="1"/>
  <c r="I7" i="6" l="1"/>
  <c r="J7" i="6" s="1"/>
  <c r="H8" i="6"/>
  <c r="AH12" i="3"/>
  <c r="AI12" i="3"/>
  <c r="AH40" i="3"/>
  <c r="AI40" i="3"/>
  <c r="AO16" i="1"/>
  <c r="AQ16" i="1" s="1"/>
  <c r="AP16" i="1"/>
  <c r="AO51" i="1"/>
  <c r="AQ51" i="1" s="1"/>
  <c r="AP51" i="1"/>
  <c r="AO53" i="1"/>
  <c r="AQ53" i="1" s="1"/>
  <c r="AP53" i="1"/>
  <c r="H9" i="6" l="1"/>
  <c r="I8" i="6"/>
  <c r="J8" i="6" s="1"/>
  <c r="AH52" i="3"/>
  <c r="AI52" i="3"/>
  <c r="AH53" i="3"/>
  <c r="AI53" i="3"/>
  <c r="H10" i="6" l="1"/>
  <c r="I9" i="6"/>
  <c r="J9" i="6" s="1"/>
  <c r="G59" i="4"/>
  <c r="AO27" i="1"/>
  <c r="AQ27" i="1" s="1"/>
  <c r="AP27" i="1"/>
  <c r="AO9" i="1"/>
  <c r="AQ9" i="1" s="1"/>
  <c r="AP9" i="1"/>
  <c r="AO28" i="1"/>
  <c r="AQ28" i="1" s="1"/>
  <c r="AP28" i="1"/>
  <c r="AO13" i="1"/>
  <c r="AQ13" i="1" s="1"/>
  <c r="AP13" i="1"/>
  <c r="I10" i="6" l="1"/>
  <c r="J10" i="6" s="1"/>
  <c r="H11" i="6"/>
  <c r="G61" i="4"/>
  <c r="AO2" i="1"/>
  <c r="B60" i="4"/>
  <c r="E59" i="4"/>
  <c r="D59" i="4"/>
  <c r="C5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1" i="4" l="1"/>
  <c r="F59" i="4"/>
  <c r="H12" i="6"/>
  <c r="I11" i="6"/>
  <c r="J11" i="6" s="1"/>
  <c r="C61" i="4"/>
  <c r="D61" i="4"/>
  <c r="B59" i="4"/>
  <c r="B61" i="4" s="1"/>
  <c r="F61" i="4"/>
  <c r="AP17" i="1"/>
  <c r="AO17" i="1"/>
  <c r="AQ17" i="1" s="1"/>
  <c r="AP41" i="1"/>
  <c r="AO41" i="1"/>
  <c r="AQ4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O3" i="1"/>
  <c r="AQ3" i="1" s="1"/>
  <c r="AP3" i="1"/>
  <c r="I15" i="6" l="1"/>
  <c r="J15" i="6" s="1"/>
  <c r="H16" i="6"/>
  <c r="AO43" i="1"/>
  <c r="AQ43" i="1" s="1"/>
  <c r="AP43" i="1"/>
  <c r="AP14" i="1"/>
  <c r="AO14" i="1"/>
  <c r="AQ14" i="1" s="1"/>
  <c r="H17" i="6" l="1"/>
  <c r="I16" i="6"/>
  <c r="J16" i="6" s="1"/>
  <c r="AP20" i="1"/>
  <c r="AO20" i="1"/>
  <c r="AQ20" i="1" s="1"/>
  <c r="AP45" i="1"/>
  <c r="AO45" i="1"/>
  <c r="AQ45" i="1" s="1"/>
  <c r="AP37" i="1"/>
  <c r="AO37" i="1"/>
  <c r="AQ37" i="1" s="1"/>
  <c r="AP18" i="1"/>
  <c r="AO18" i="1"/>
  <c r="AQ18" i="1" s="1"/>
  <c r="AP42" i="1"/>
  <c r="AO42" i="1"/>
  <c r="AQ42" i="1" s="1"/>
  <c r="AP38" i="1"/>
  <c r="AO38" i="1"/>
  <c r="AQ38" i="1" s="1"/>
  <c r="AP29" i="1"/>
  <c r="AO29" i="1"/>
  <c r="AQ29" i="1" s="1"/>
  <c r="AP32" i="1"/>
  <c r="AO32" i="1"/>
  <c r="AQ32" i="1" s="1"/>
  <c r="AP15" i="1"/>
  <c r="AO15" i="1"/>
  <c r="AQ15" i="1" s="1"/>
  <c r="AP6" i="1"/>
  <c r="AO6" i="1"/>
  <c r="AQ6" i="1" s="1"/>
  <c r="AP48" i="1"/>
  <c r="AO48" i="1"/>
  <c r="AQ48" i="1" s="1"/>
  <c r="AP5" i="1"/>
  <c r="AO5" i="1"/>
  <c r="AQ5" i="1" s="1"/>
  <c r="AP44" i="1"/>
  <c r="AO44" i="1"/>
  <c r="AQ44" i="1" s="1"/>
  <c r="AP34" i="1"/>
  <c r="AO34" i="1"/>
  <c r="AQ34" i="1" s="1"/>
  <c r="AP11" i="1"/>
  <c r="AO11" i="1"/>
  <c r="AQ11" i="1" s="1"/>
  <c r="AP31" i="1"/>
  <c r="AO31" i="1"/>
  <c r="AQ31" i="1" s="1"/>
  <c r="AP22" i="1"/>
  <c r="AO22" i="1"/>
  <c r="AQ22" i="1" s="1"/>
  <c r="AP4" i="1"/>
  <c r="AO4" i="1"/>
  <c r="AQ4" i="1" s="1"/>
  <c r="AP24" i="1"/>
  <c r="AO24" i="1"/>
  <c r="AQ24" i="1" s="1"/>
  <c r="AP19" i="1"/>
  <c r="AO19" i="1"/>
  <c r="AQ19" i="1" s="1"/>
  <c r="AP39" i="1"/>
  <c r="AO39" i="1"/>
  <c r="AQ39" i="1" s="1"/>
  <c r="AP8" i="1"/>
  <c r="AO8" i="1"/>
  <c r="AQ8" i="1" s="1"/>
  <c r="AP30" i="1"/>
  <c r="AO30" i="1"/>
  <c r="AQ30" i="1" s="1"/>
  <c r="AP23" i="1"/>
  <c r="AO23" i="1"/>
  <c r="AQ23" i="1" s="1"/>
  <c r="AP47" i="1"/>
  <c r="AO47" i="1"/>
  <c r="AQ47" i="1" s="1"/>
  <c r="AP26" i="1"/>
  <c r="AO26" i="1"/>
  <c r="AQ26" i="1" s="1"/>
  <c r="AP12" i="1"/>
  <c r="AO12" i="1"/>
  <c r="AQ12" i="1" s="1"/>
  <c r="AP33" i="1"/>
  <c r="AO33" i="1"/>
  <c r="AQ33" i="1" s="1"/>
  <c r="AP2" i="1"/>
  <c r="AQ2" i="1"/>
  <c r="AP35" i="1"/>
  <c r="AO35" i="1"/>
  <c r="AQ35" i="1" s="1"/>
  <c r="AP49" i="1"/>
  <c r="AO49" i="1"/>
  <c r="AQ49" i="1" s="1"/>
  <c r="AP52" i="1"/>
  <c r="AO52" i="1"/>
  <c r="AQ52" i="1" s="1"/>
  <c r="AP21" i="1"/>
  <c r="AO21" i="1"/>
  <c r="AQ21" i="1" s="1"/>
  <c r="AP10" i="1"/>
  <c r="AO10" i="1"/>
  <c r="AQ10" i="1" s="1"/>
  <c r="AP25" i="1"/>
  <c r="AO25" i="1"/>
  <c r="AQ25" i="1" s="1"/>
  <c r="AP50" i="1"/>
  <c r="AO50" i="1"/>
  <c r="AQ50" i="1" s="1"/>
  <c r="AP36" i="1"/>
  <c r="AO36" i="1"/>
  <c r="AQ36" i="1" s="1"/>
  <c r="AP7" i="1"/>
  <c r="AO7" i="1"/>
  <c r="AQ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<sst xmlns="http://schemas.openxmlformats.org/spreadsheetml/2006/main" count="2941" uniqueCount="343">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</sst>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6"/>
  <sheetViews>
    <sheetView zoomScale="85" zoomScaleNormal="85" workbookViewId="0">
      <pane xSplit="1" topLeftCell="X1" activePane="topRight" state="frozen"/>
      <selection pane="topRight" activeCell="AR18" sqref="AR18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8" width="10.5546875" customWidth="1"/>
  </cols>
  <sheetData>
    <row r="1" spans="1:46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O1" t="s">
        <v>57</v>
      </c>
      <c r="AP1" t="s">
        <v>58</v>
      </c>
      <c r="AQ1" t="s">
        <v>59</v>
      </c>
      <c r="AR1" t="s">
        <v>62</v>
      </c>
    </row>
    <row r="2" spans="1:46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O2">
        <f>COUNT(B2:AN2)</f>
        <v>36</v>
      </c>
      <c r="AP2" s="18">
        <f>AVERAGE(B2:AN2)</f>
        <v>6.25</v>
      </c>
      <c r="AQ2">
        <f>IF(AO2&gt;1,_xlfn.STDEV.S(B2:AN2),"")</f>
        <v>1.0856202966836188</v>
      </c>
      <c r="AR2">
        <v>1</v>
      </c>
      <c r="AT2">
        <f>AVERAGE(AI2:AK2)</f>
        <v>5.333333333333333</v>
      </c>
    </row>
    <row r="3" spans="1:46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O3">
        <f>COUNT(B3:AN3)</f>
        <v>35</v>
      </c>
      <c r="AP3" s="18">
        <f>AVERAGE(B3:AN3)</f>
        <v>6.6714285714285717</v>
      </c>
      <c r="AQ3">
        <f>IF(AO3&gt;1,_xlfn.STDEV.S(B3:AN3),"")</f>
        <v>0.74698272622418105</v>
      </c>
      <c r="AR3">
        <v>1</v>
      </c>
      <c r="AT3">
        <f t="shared" ref="AT3:AT39" si="0">AVERAGE(AI3:AK3)</f>
        <v>6.166666666666667</v>
      </c>
    </row>
    <row r="4" spans="1:46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O4">
        <f>COUNT(B4:AN4)</f>
        <v>34</v>
      </c>
      <c r="AP4" s="18">
        <f>AVERAGE(B4:AN4)</f>
        <v>5.882352941176471</v>
      </c>
      <c r="AQ4">
        <f>IF(AO4&gt;1,_xlfn.STDEV.S(B4:AN4),"")</f>
        <v>0.79828247003224584</v>
      </c>
      <c r="AR4">
        <v>1</v>
      </c>
      <c r="AT4">
        <f t="shared" si="0"/>
        <v>5</v>
      </c>
    </row>
    <row r="5" spans="1:46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O5">
        <f>COUNT(B5:AN5)</f>
        <v>32</v>
      </c>
      <c r="AP5" s="18">
        <f>AVERAGE(B5:AN5)</f>
        <v>5.90625</v>
      </c>
      <c r="AQ5">
        <f>IF(AO5&gt;1,_xlfn.STDEV.S(B5:AN5),"")</f>
        <v>0.8075999888159261</v>
      </c>
      <c r="AR5">
        <v>1</v>
      </c>
      <c r="AT5">
        <f t="shared" si="0"/>
        <v>6</v>
      </c>
    </row>
    <row r="6" spans="1:46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O6">
        <f>COUNT(B6:AN6)</f>
        <v>33</v>
      </c>
      <c r="AP6" s="18">
        <f>AVERAGE(B6:AN6)</f>
        <v>6.2424242424242422</v>
      </c>
      <c r="AQ6">
        <f>IF(AO6&gt;1,_xlfn.STDEV.S(B6:AN6),"")</f>
        <v>0.78183690076251688</v>
      </c>
      <c r="AR6">
        <v>1</v>
      </c>
      <c r="AT6">
        <f t="shared" si="0"/>
        <v>5.333333333333333</v>
      </c>
    </row>
    <row r="7" spans="1:46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O7">
        <f>COUNT(B7:AN7)</f>
        <v>29</v>
      </c>
      <c r="AP7" s="18">
        <f>AVERAGE(B7:AN7)</f>
        <v>5.7586206896551726</v>
      </c>
      <c r="AQ7">
        <f>IF(AO7&gt;1,_xlfn.STDEV.S(B7:AN7),"")</f>
        <v>0.77483511673650751</v>
      </c>
      <c r="AR7">
        <v>1</v>
      </c>
      <c r="AT7">
        <f t="shared" si="0"/>
        <v>4.75</v>
      </c>
    </row>
    <row r="8" spans="1:46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O8">
        <f>COUNT(B8:AN8)</f>
        <v>29</v>
      </c>
      <c r="AP8" s="18">
        <f>AVERAGE(B8:AN8)</f>
        <v>6.7068965517241379</v>
      </c>
      <c r="AQ8">
        <f>IF(AO8&gt;1,_xlfn.STDEV.S(B8:AN8),"")</f>
        <v>0.70098452931917521</v>
      </c>
      <c r="AR8">
        <v>1</v>
      </c>
      <c r="AT8">
        <f t="shared" si="0"/>
        <v>5.5</v>
      </c>
    </row>
    <row r="9" spans="1:46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K9">
        <v>6.5</v>
      </c>
      <c r="AL9">
        <v>4.5</v>
      </c>
      <c r="AO9">
        <f>COUNT(B9:AN9)</f>
        <v>29</v>
      </c>
      <c r="AP9" s="18">
        <f>AVERAGE(B9:AN9)</f>
        <v>6.5344827586206895</v>
      </c>
      <c r="AQ9">
        <f>IF(AO9&gt;1,_xlfn.STDEV.S(B9:AN9),"")</f>
        <v>1.0516231882424716</v>
      </c>
      <c r="AR9">
        <v>1</v>
      </c>
      <c r="AT9">
        <f t="shared" si="0"/>
        <v>5.833333333333333</v>
      </c>
    </row>
    <row r="10" spans="1:46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O10">
        <f>COUNT(B10:AN10)</f>
        <v>24</v>
      </c>
      <c r="AP10" s="18">
        <f>AVERAGE(B10:AN10)</f>
        <v>4.5</v>
      </c>
      <c r="AQ10">
        <f>IF(AO10&gt;1,_xlfn.STDEV.S(B10:AN10),"")</f>
        <v>1.2158375177486576</v>
      </c>
      <c r="AR10">
        <v>1</v>
      </c>
      <c r="AT10">
        <f t="shared" si="0"/>
        <v>5</v>
      </c>
    </row>
    <row r="11" spans="1:46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O11">
        <f>COUNT(B11:AN11)</f>
        <v>25</v>
      </c>
      <c r="AP11" s="18">
        <f>AVERAGE(B11:AN11)</f>
        <v>5.86</v>
      </c>
      <c r="AQ11">
        <f>IF(AO11&gt;1,_xlfn.STDEV.S(B11:AN11),"")</f>
        <v>1.1228683508467647</v>
      </c>
      <c r="AR11">
        <v>1</v>
      </c>
      <c r="AT11">
        <f t="shared" si="0"/>
        <v>6.166666666666667</v>
      </c>
    </row>
    <row r="12" spans="1:46" x14ac:dyDescent="0.3">
      <c r="A12" t="s">
        <v>6</v>
      </c>
      <c r="B12">
        <v>7.5</v>
      </c>
      <c r="C12">
        <v>7</v>
      </c>
      <c r="D12">
        <v>7</v>
      </c>
      <c r="E12">
        <v>7.5</v>
      </c>
      <c r="F12">
        <v>6</v>
      </c>
      <c r="G12">
        <v>6</v>
      </c>
      <c r="H12" t="s">
        <v>26</v>
      </c>
      <c r="I12">
        <v>7.5</v>
      </c>
      <c r="J12" t="s">
        <v>26</v>
      </c>
      <c r="K12">
        <v>7.5</v>
      </c>
      <c r="L12" t="s">
        <v>26</v>
      </c>
      <c r="M12" t="s">
        <v>26</v>
      </c>
      <c r="N12">
        <v>6</v>
      </c>
      <c r="O12">
        <v>7</v>
      </c>
      <c r="P12">
        <v>6</v>
      </c>
      <c r="Q12" t="s">
        <v>26</v>
      </c>
      <c r="R12" t="s">
        <v>26</v>
      </c>
      <c r="S12">
        <v>6</v>
      </c>
      <c r="T12">
        <v>7</v>
      </c>
      <c r="U12">
        <v>7</v>
      </c>
      <c r="V12" t="s">
        <v>26</v>
      </c>
      <c r="W12">
        <v>6</v>
      </c>
      <c r="X12">
        <v>6</v>
      </c>
      <c r="Y12" t="s">
        <v>26</v>
      </c>
      <c r="Z12" t="s">
        <v>26</v>
      </c>
      <c r="AA12">
        <v>6</v>
      </c>
      <c r="AB12" t="s">
        <v>26</v>
      </c>
      <c r="AC12" t="s">
        <v>26</v>
      </c>
      <c r="AD12" t="s">
        <v>26</v>
      </c>
      <c r="AE12">
        <v>6</v>
      </c>
      <c r="AF12">
        <v>6.5</v>
      </c>
      <c r="AG12">
        <v>7</v>
      </c>
      <c r="AH12">
        <v>5.5</v>
      </c>
      <c r="AJ12">
        <v>5.5</v>
      </c>
      <c r="AK12">
        <v>5</v>
      </c>
      <c r="AL12">
        <v>4.5</v>
      </c>
      <c r="AO12">
        <f>COUNT(B12:AN12)</f>
        <v>24</v>
      </c>
      <c r="AP12" s="18">
        <f>AVERAGE(B12:AN12)</f>
        <v>6.375</v>
      </c>
      <c r="AQ12">
        <f>IF(AO12&gt;1,_xlfn.STDEV.S(B12:AN12),"")</f>
        <v>0.82422559174473375</v>
      </c>
      <c r="AR12">
        <v>1</v>
      </c>
      <c r="AT12">
        <f t="shared" si="0"/>
        <v>5.25</v>
      </c>
    </row>
    <row r="13" spans="1:46" x14ac:dyDescent="0.3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O13">
        <f>COUNT(B13:AN13)</f>
        <v>17</v>
      </c>
      <c r="AP13" s="18">
        <f>AVERAGE(B13:AN13)</f>
        <v>6.6470588235294121</v>
      </c>
      <c r="AQ13">
        <f>IF(AO13&gt;1,_xlfn.STDEV.S(B13:AN13),"")</f>
        <v>0.65585597414640462</v>
      </c>
      <c r="AR13">
        <v>1</v>
      </c>
      <c r="AT13">
        <f t="shared" si="0"/>
        <v>5.833333333333333</v>
      </c>
    </row>
    <row r="14" spans="1:46" x14ac:dyDescent="0.3">
      <c r="A14" t="s">
        <v>56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>
        <v>5.5</v>
      </c>
      <c r="R14" t="s">
        <v>26</v>
      </c>
      <c r="S14">
        <v>7</v>
      </c>
      <c r="T14" t="s">
        <v>26</v>
      </c>
      <c r="U14" t="s">
        <v>26</v>
      </c>
      <c r="V14">
        <v>7</v>
      </c>
      <c r="W14" t="s">
        <v>26</v>
      </c>
      <c r="X14">
        <v>6</v>
      </c>
      <c r="Y14">
        <v>7</v>
      </c>
      <c r="Z14">
        <v>7</v>
      </c>
      <c r="AA14" t="s">
        <v>26</v>
      </c>
      <c r="AB14">
        <v>7</v>
      </c>
      <c r="AC14">
        <v>4.5</v>
      </c>
      <c r="AD14">
        <v>7</v>
      </c>
      <c r="AE14">
        <v>6</v>
      </c>
      <c r="AF14">
        <v>5</v>
      </c>
      <c r="AG14">
        <v>6.5</v>
      </c>
      <c r="AH14">
        <v>6.5</v>
      </c>
      <c r="AI14">
        <v>6.5</v>
      </c>
      <c r="AJ14">
        <v>5</v>
      </c>
      <c r="AK14">
        <v>5</v>
      </c>
      <c r="AL14">
        <v>6</v>
      </c>
      <c r="AO14">
        <f>COUNT(B14:AN14)</f>
        <v>17</v>
      </c>
      <c r="AP14" s="18">
        <f>AVERAGE(B14:AN14)</f>
        <v>6.1470588235294121</v>
      </c>
      <c r="AQ14">
        <f>IF(AO14&gt;1,_xlfn.STDEV.S(B14:AN14),"")</f>
        <v>0.8617697249402122</v>
      </c>
      <c r="AR14">
        <v>1</v>
      </c>
      <c r="AT14">
        <f t="shared" si="0"/>
        <v>5.5</v>
      </c>
    </row>
    <row r="15" spans="1:46" x14ac:dyDescent="0.3">
      <c r="A15" t="s">
        <v>8</v>
      </c>
      <c r="B15">
        <v>6</v>
      </c>
      <c r="C15" t="s">
        <v>26</v>
      </c>
      <c r="D15">
        <v>4</v>
      </c>
      <c r="E15" t="s">
        <v>26</v>
      </c>
      <c r="F15" t="s">
        <v>26</v>
      </c>
      <c r="G15">
        <v>5.5</v>
      </c>
      <c r="H15">
        <v>4</v>
      </c>
      <c r="I15">
        <v>4.5</v>
      </c>
      <c r="J15">
        <v>7</v>
      </c>
      <c r="K15">
        <v>7</v>
      </c>
      <c r="L15" t="s">
        <v>26</v>
      </c>
      <c r="M15" t="s">
        <v>26</v>
      </c>
      <c r="N15" t="s">
        <v>26</v>
      </c>
      <c r="O15">
        <v>5.5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>
        <v>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>
        <v>7</v>
      </c>
      <c r="AB15" t="s">
        <v>26</v>
      </c>
      <c r="AC15">
        <v>7</v>
      </c>
      <c r="AD15" t="s">
        <v>26</v>
      </c>
      <c r="AI15">
        <v>5</v>
      </c>
      <c r="AJ15">
        <v>5</v>
      </c>
      <c r="AO15">
        <f>COUNT(B15:AN15)</f>
        <v>13</v>
      </c>
      <c r="AP15" s="18">
        <f>AVERAGE(B15:AN15)</f>
        <v>5.6538461538461542</v>
      </c>
      <c r="AQ15">
        <f>IF(AO15&gt;1,_xlfn.STDEV.S(B15:AN15),"")</f>
        <v>1.1251780485885956</v>
      </c>
      <c r="AR15">
        <v>1</v>
      </c>
      <c r="AT15">
        <f t="shared" si="0"/>
        <v>5</v>
      </c>
    </row>
    <row r="16" spans="1:46" x14ac:dyDescent="0.3">
      <c r="A16" t="s">
        <v>84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>
        <v>4.5</v>
      </c>
      <c r="AC16">
        <v>6</v>
      </c>
      <c r="AD16" t="s">
        <v>26</v>
      </c>
      <c r="AE16">
        <v>6.5</v>
      </c>
      <c r="AF16">
        <v>6</v>
      </c>
      <c r="AG16">
        <v>6.5</v>
      </c>
      <c r="AH16">
        <v>5</v>
      </c>
      <c r="AI16">
        <v>5.5</v>
      </c>
      <c r="AL16">
        <v>5</v>
      </c>
      <c r="AO16">
        <f>COUNT(B16:AN16)</f>
        <v>8</v>
      </c>
      <c r="AP16" s="18">
        <f>AVERAGE(B16:AN16)</f>
        <v>5.625</v>
      </c>
      <c r="AQ16">
        <f>IF(AO16&gt;1,_xlfn.STDEV.S(B16:AN16),"")</f>
        <v>0.74402380914284494</v>
      </c>
      <c r="AR16">
        <v>1</v>
      </c>
      <c r="AT16">
        <f t="shared" si="0"/>
        <v>5.5</v>
      </c>
    </row>
    <row r="17" spans="1:46" x14ac:dyDescent="0.3">
      <c r="A17" t="s">
        <v>5</v>
      </c>
      <c r="B17">
        <v>10</v>
      </c>
      <c r="C17">
        <v>8.5</v>
      </c>
      <c r="D17">
        <v>8.5</v>
      </c>
      <c r="E17">
        <v>7.5</v>
      </c>
      <c r="F17">
        <v>7</v>
      </c>
      <c r="G17">
        <v>7.5</v>
      </c>
      <c r="H17">
        <v>7</v>
      </c>
      <c r="I17" t="s">
        <v>26</v>
      </c>
      <c r="J17">
        <v>8.5</v>
      </c>
      <c r="K17">
        <v>7.5</v>
      </c>
      <c r="L17">
        <v>8.5</v>
      </c>
      <c r="M17">
        <v>7</v>
      </c>
      <c r="N17">
        <v>7.5</v>
      </c>
      <c r="O17">
        <v>7.5</v>
      </c>
      <c r="P17">
        <v>7</v>
      </c>
      <c r="Q17">
        <v>7</v>
      </c>
      <c r="R17" t="s">
        <v>26</v>
      </c>
      <c r="S17" t="s">
        <v>26</v>
      </c>
      <c r="T17" t="s">
        <v>26</v>
      </c>
      <c r="U17">
        <v>7</v>
      </c>
      <c r="V17">
        <v>6</v>
      </c>
      <c r="W17">
        <v>7.5</v>
      </c>
      <c r="X17">
        <v>7</v>
      </c>
      <c r="Y17">
        <v>7</v>
      </c>
      <c r="Z17">
        <v>7</v>
      </c>
      <c r="AA17">
        <v>7</v>
      </c>
      <c r="AB17" t="s">
        <v>26</v>
      </c>
      <c r="AC17" t="s">
        <v>26</v>
      </c>
      <c r="AD17" t="s">
        <v>26</v>
      </c>
      <c r="AF17">
        <v>6.5</v>
      </c>
      <c r="AG17">
        <v>10</v>
      </c>
      <c r="AI17">
        <v>6.5</v>
      </c>
      <c r="AJ17">
        <v>5.5</v>
      </c>
      <c r="AK17">
        <v>6.5</v>
      </c>
      <c r="AL17">
        <v>6</v>
      </c>
      <c r="AO17">
        <f>COUNT(B17:AN17)</f>
        <v>28</v>
      </c>
      <c r="AP17" s="18">
        <f>AVERAGE(B17:AN17)</f>
        <v>7.3571428571428568</v>
      </c>
      <c r="AQ17">
        <f>IF(AO17&gt;1,_xlfn.STDEV.S(B17:AN17),"")</f>
        <v>1.0528369334638696</v>
      </c>
      <c r="AR17">
        <v>1</v>
      </c>
      <c r="AT17">
        <f t="shared" si="0"/>
        <v>6.166666666666667</v>
      </c>
    </row>
    <row r="18" spans="1:46" x14ac:dyDescent="0.3">
      <c r="A18" t="s">
        <v>44</v>
      </c>
      <c r="B18" t="s">
        <v>26</v>
      </c>
      <c r="C18" t="s">
        <v>26</v>
      </c>
      <c r="D18" t="s">
        <v>26</v>
      </c>
      <c r="E18" t="s">
        <v>26</v>
      </c>
      <c r="F18">
        <v>5.5</v>
      </c>
      <c r="G18">
        <v>4.5</v>
      </c>
      <c r="H18">
        <v>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>
        <v>6</v>
      </c>
      <c r="R18" t="s">
        <v>26</v>
      </c>
      <c r="S18">
        <v>6</v>
      </c>
      <c r="T18">
        <v>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G18">
        <v>6.5</v>
      </c>
      <c r="AI18">
        <v>4</v>
      </c>
      <c r="AJ18">
        <v>3.5</v>
      </c>
      <c r="AK18">
        <v>3</v>
      </c>
      <c r="AL18">
        <v>5</v>
      </c>
      <c r="AO18">
        <f>COUNT(B18:AN18)</f>
        <v>11</v>
      </c>
      <c r="AP18" s="18">
        <f>AVERAGE(B18:AN18)</f>
        <v>5.0909090909090908</v>
      </c>
      <c r="AQ18">
        <f>IF(AO18&gt;1,_xlfn.STDEV.S(B18:AN18),"")</f>
        <v>1.1793680896603458</v>
      </c>
      <c r="AR18">
        <v>1</v>
      </c>
      <c r="AT18">
        <f t="shared" si="0"/>
        <v>3.5</v>
      </c>
    </row>
    <row r="19" spans="1:46" x14ac:dyDescent="0.3">
      <c r="A19" t="s">
        <v>19</v>
      </c>
      <c r="B19">
        <v>10</v>
      </c>
      <c r="C19" t="s">
        <v>26</v>
      </c>
      <c r="D19">
        <v>7</v>
      </c>
      <c r="E19">
        <v>7</v>
      </c>
      <c r="F19">
        <v>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6</v>
      </c>
      <c r="N19">
        <v>6</v>
      </c>
      <c r="O19">
        <v>6</v>
      </c>
      <c r="P19">
        <v>6</v>
      </c>
      <c r="Q19">
        <v>7</v>
      </c>
      <c r="R19" t="s">
        <v>26</v>
      </c>
      <c r="S19" t="s">
        <v>26</v>
      </c>
      <c r="T19">
        <v>6</v>
      </c>
      <c r="U19">
        <v>6</v>
      </c>
      <c r="V19">
        <v>7</v>
      </c>
      <c r="W19">
        <v>6</v>
      </c>
      <c r="X19" t="s">
        <v>26</v>
      </c>
      <c r="Y19">
        <v>8.5</v>
      </c>
      <c r="Z19">
        <v>6</v>
      </c>
      <c r="AA19">
        <v>6</v>
      </c>
      <c r="AB19">
        <v>5.5</v>
      </c>
      <c r="AC19" t="s">
        <v>26</v>
      </c>
      <c r="AD19" t="s">
        <v>26</v>
      </c>
      <c r="AE19">
        <v>6</v>
      </c>
      <c r="AF19">
        <v>6.5</v>
      </c>
      <c r="AG19">
        <v>6.5</v>
      </c>
      <c r="AL19">
        <v>4.5</v>
      </c>
      <c r="AO19">
        <f>COUNT(B19:AN19)</f>
        <v>21</v>
      </c>
      <c r="AP19" s="18">
        <f>AVERAGE(B19:AN19)</f>
        <v>6.4523809523809526</v>
      </c>
      <c r="AQ19">
        <f>IF(AO19&gt;1,_xlfn.STDEV.S(B19:AN19),"")</f>
        <v>1.1169686869465267</v>
      </c>
      <c r="AR19">
        <v>0.5</v>
      </c>
      <c r="AT19" t="e">
        <f t="shared" si="0"/>
        <v>#DIV/0!</v>
      </c>
    </row>
    <row r="20" spans="1:46" x14ac:dyDescent="0.3">
      <c r="A20" t="s">
        <v>46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>
        <v>6</v>
      </c>
      <c r="I20">
        <v>5.5</v>
      </c>
      <c r="J20">
        <v>5.5</v>
      </c>
      <c r="K20">
        <v>4</v>
      </c>
      <c r="L20" t="s">
        <v>26</v>
      </c>
      <c r="M20">
        <v>4</v>
      </c>
      <c r="N20">
        <v>4.5</v>
      </c>
      <c r="O20">
        <v>7.5</v>
      </c>
      <c r="P20">
        <v>7</v>
      </c>
      <c r="Q20">
        <v>4.5</v>
      </c>
      <c r="R20" t="s">
        <v>26</v>
      </c>
      <c r="S20" t="s">
        <v>26</v>
      </c>
      <c r="T20" t="s">
        <v>26</v>
      </c>
      <c r="U20">
        <v>5.5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H20">
        <v>5</v>
      </c>
      <c r="AI20">
        <v>5.5</v>
      </c>
      <c r="AJ20">
        <v>3.5</v>
      </c>
      <c r="AO20">
        <f>COUNT(B20:AN20)</f>
        <v>13</v>
      </c>
      <c r="AP20" s="18">
        <f>AVERAGE(B20:AN20)</f>
        <v>5.2307692307692308</v>
      </c>
      <c r="AQ20">
        <f>IF(AO20&gt;1,_xlfn.STDEV.S(B20:AN20),"")</f>
        <v>1.1657505560686472</v>
      </c>
      <c r="AR20">
        <v>0.5</v>
      </c>
      <c r="AT20">
        <f t="shared" si="0"/>
        <v>4.5</v>
      </c>
    </row>
    <row r="21" spans="1:46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AO21">
        <f>COUNT(B21:AN21)</f>
        <v>17</v>
      </c>
      <c r="AP21" s="18">
        <f>AVERAGE(B21:AN21)</f>
        <v>6.0882352941176467</v>
      </c>
      <c r="AQ21">
        <f>IF(AO21&gt;1,_xlfn.STDEV.S(B21:AN21),"")</f>
        <v>0.71228711990072591</v>
      </c>
      <c r="AR21">
        <v>0</v>
      </c>
      <c r="AT21" t="e">
        <f t="shared" si="0"/>
        <v>#DIV/0!</v>
      </c>
    </row>
    <row r="22" spans="1:46" x14ac:dyDescent="0.3">
      <c r="A22" t="s">
        <v>55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>
        <v>6</v>
      </c>
      <c r="P22" t="s">
        <v>26</v>
      </c>
      <c r="Q22">
        <v>4.5</v>
      </c>
      <c r="R22" t="s">
        <v>26</v>
      </c>
      <c r="S22" t="s">
        <v>26</v>
      </c>
      <c r="T22">
        <v>7</v>
      </c>
      <c r="U22">
        <v>7</v>
      </c>
      <c r="V22">
        <v>6</v>
      </c>
      <c r="W22">
        <v>6</v>
      </c>
      <c r="X22">
        <v>6</v>
      </c>
      <c r="Y22">
        <v>7.5</v>
      </c>
      <c r="Z22">
        <v>6</v>
      </c>
      <c r="AA22">
        <v>6</v>
      </c>
      <c r="AB22" t="s">
        <v>26</v>
      </c>
      <c r="AC22">
        <v>6</v>
      </c>
      <c r="AD22">
        <v>7</v>
      </c>
      <c r="AF22">
        <v>7</v>
      </c>
      <c r="AG22">
        <v>7</v>
      </c>
      <c r="AO22">
        <f>COUNT(B22:AN22)</f>
        <v>14</v>
      </c>
      <c r="AP22" s="18">
        <f>AVERAGE(B22:AN22)</f>
        <v>6.3571428571428568</v>
      </c>
      <c r="AQ22">
        <f>IF(AO22&gt;1,_xlfn.STDEV.S(B22:AN22),"")</f>
        <v>0.77032888651964082</v>
      </c>
      <c r="AR22">
        <v>0</v>
      </c>
      <c r="AT22" t="e">
        <f t="shared" si="0"/>
        <v>#DIV/0!</v>
      </c>
    </row>
    <row r="23" spans="1:46" x14ac:dyDescent="0.3">
      <c r="A23" t="s">
        <v>14</v>
      </c>
      <c r="B23">
        <v>7</v>
      </c>
      <c r="C23" t="s">
        <v>26</v>
      </c>
      <c r="D23">
        <v>7.5</v>
      </c>
      <c r="E23" t="s">
        <v>26</v>
      </c>
      <c r="F23">
        <v>6</v>
      </c>
      <c r="G23">
        <v>7</v>
      </c>
      <c r="H23">
        <v>4.5</v>
      </c>
      <c r="I23">
        <v>5.5</v>
      </c>
      <c r="J23" t="s">
        <v>26</v>
      </c>
      <c r="K23">
        <v>6</v>
      </c>
      <c r="L23">
        <v>6</v>
      </c>
      <c r="M23">
        <v>6</v>
      </c>
      <c r="N23" t="s">
        <v>26</v>
      </c>
      <c r="O23">
        <v>6</v>
      </c>
      <c r="P23">
        <v>5.5</v>
      </c>
      <c r="Q23">
        <v>5.5</v>
      </c>
      <c r="R23">
        <v>6</v>
      </c>
      <c r="S23">
        <v>4.5</v>
      </c>
      <c r="T23">
        <v>7</v>
      </c>
      <c r="U23" t="s">
        <v>26</v>
      </c>
      <c r="V23">
        <v>6</v>
      </c>
      <c r="W23" t="s">
        <v>26</v>
      </c>
      <c r="X23">
        <v>7</v>
      </c>
      <c r="Y23">
        <v>6</v>
      </c>
      <c r="Z23" t="s">
        <v>26</v>
      </c>
      <c r="AA23">
        <v>6</v>
      </c>
      <c r="AB23">
        <v>5.5</v>
      </c>
      <c r="AC23">
        <v>6</v>
      </c>
      <c r="AD23">
        <v>5.5</v>
      </c>
      <c r="AI23">
        <v>5</v>
      </c>
      <c r="AL23">
        <v>5.5</v>
      </c>
      <c r="AO23">
        <f>COUNT(B23:AN23)</f>
        <v>24</v>
      </c>
      <c r="AP23" s="18">
        <f>AVERAGE(B23:AN23)</f>
        <v>5.9375</v>
      </c>
      <c r="AQ23">
        <f>IF(AO23&gt;1,_xlfn.STDEV.S(B23:AN23),"")</f>
        <v>0.75631400196295284</v>
      </c>
      <c r="AR23">
        <v>0</v>
      </c>
      <c r="AT23">
        <f t="shared" si="0"/>
        <v>5</v>
      </c>
    </row>
    <row r="24" spans="1:46" x14ac:dyDescent="0.3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O24">
        <f>COUNT(B24:AN24)</f>
        <v>17</v>
      </c>
      <c r="AP24" s="18">
        <f>AVERAGE(B24:AN24)</f>
        <v>5.9411764705882355</v>
      </c>
      <c r="AQ24">
        <f>IF(AO24&gt;1,_xlfn.STDEV.S(B24:AN24),"")</f>
        <v>0.96634545034980535</v>
      </c>
      <c r="AR24">
        <v>0</v>
      </c>
      <c r="AT24">
        <f t="shared" si="0"/>
        <v>5</v>
      </c>
    </row>
    <row r="25" spans="1:46" x14ac:dyDescent="0.3">
      <c r="A25" t="s">
        <v>7</v>
      </c>
      <c r="B25">
        <v>6</v>
      </c>
      <c r="C25">
        <v>1.5</v>
      </c>
      <c r="D25">
        <v>4.5</v>
      </c>
      <c r="E25">
        <v>4</v>
      </c>
      <c r="F25">
        <v>7.5</v>
      </c>
      <c r="G25">
        <v>5.5</v>
      </c>
      <c r="H25">
        <v>6</v>
      </c>
      <c r="I25">
        <v>4.5</v>
      </c>
      <c r="J25">
        <v>3</v>
      </c>
      <c r="K25">
        <v>5.5</v>
      </c>
      <c r="L25">
        <v>2.5</v>
      </c>
      <c r="M25">
        <v>1.5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>
        <v>6</v>
      </c>
      <c r="AO25">
        <f>COUNT(B25:AN25)</f>
        <v>13</v>
      </c>
      <c r="AP25" s="18">
        <f>AVERAGE(B25:AN25)</f>
        <v>4.4615384615384617</v>
      </c>
      <c r="AQ25">
        <f>IF(AO25&gt;1,_xlfn.STDEV.S(B25:AN25),"")</f>
        <v>1.875961292039569</v>
      </c>
      <c r="AR25">
        <v>0</v>
      </c>
      <c r="AT25" t="e">
        <f t="shared" si="0"/>
        <v>#DIV/0!</v>
      </c>
    </row>
    <row r="26" spans="1:46" x14ac:dyDescent="0.3">
      <c r="A26" t="s">
        <v>12</v>
      </c>
      <c r="B26">
        <v>8.5</v>
      </c>
      <c r="C26" t="s">
        <v>26</v>
      </c>
      <c r="D26">
        <v>7.5</v>
      </c>
      <c r="E26">
        <v>7.5</v>
      </c>
      <c r="F26" t="s">
        <v>26</v>
      </c>
      <c r="G26" t="s">
        <v>26</v>
      </c>
      <c r="H26">
        <v>6</v>
      </c>
      <c r="I26">
        <v>7.5</v>
      </c>
      <c r="J26" t="s">
        <v>26</v>
      </c>
      <c r="K26">
        <v>6</v>
      </c>
      <c r="L26">
        <v>7.5</v>
      </c>
      <c r="M26">
        <v>7</v>
      </c>
      <c r="N26">
        <v>6</v>
      </c>
      <c r="O26" t="s">
        <v>26</v>
      </c>
      <c r="P26" t="s">
        <v>26</v>
      </c>
      <c r="Q26" t="s">
        <v>26</v>
      </c>
      <c r="R26">
        <v>9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G26">
        <v>6.5</v>
      </c>
      <c r="AO26">
        <f>COUNT(B26:AN26)</f>
        <v>11</v>
      </c>
      <c r="AP26" s="18">
        <f>AVERAGE(B26:AN26)</f>
        <v>7.1818181818181817</v>
      </c>
      <c r="AQ26">
        <f>IF(AO26&gt;1,_xlfn.STDEV.S(B26:AN26),"")</f>
        <v>1.006795095159071</v>
      </c>
      <c r="AR26">
        <v>0</v>
      </c>
      <c r="AT26" t="e">
        <f t="shared" si="0"/>
        <v>#DIV/0!</v>
      </c>
    </row>
    <row r="27" spans="1:46" x14ac:dyDescent="0.3">
      <c r="A27" t="s">
        <v>45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>
        <v>7.5</v>
      </c>
      <c r="H27">
        <v>7.5</v>
      </c>
      <c r="I27" t="s">
        <v>26</v>
      </c>
      <c r="J27">
        <v>8.5</v>
      </c>
      <c r="K27">
        <v>8.5</v>
      </c>
      <c r="L27">
        <v>7.5</v>
      </c>
      <c r="M27">
        <v>7.5</v>
      </c>
      <c r="N27">
        <v>7.5</v>
      </c>
      <c r="O27">
        <v>9</v>
      </c>
      <c r="P27">
        <v>8.5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O27">
        <f>COUNT(B27:AN27)</f>
        <v>9</v>
      </c>
      <c r="AP27" s="18">
        <f>AVERAGE(B27:AN27)</f>
        <v>8</v>
      </c>
      <c r="AQ27">
        <f>IF(AO27&gt;1,_xlfn.STDEV.S(B27:AN27),"")</f>
        <v>0.61237243569579447</v>
      </c>
      <c r="AR27">
        <v>0</v>
      </c>
      <c r="AT27" t="e">
        <f t="shared" si="0"/>
        <v>#DIV/0!</v>
      </c>
    </row>
    <row r="28" spans="1:46" x14ac:dyDescent="0.3">
      <c r="A28" t="s">
        <v>17</v>
      </c>
      <c r="B28" t="s">
        <v>26</v>
      </c>
      <c r="C28">
        <v>5.5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>
        <v>4.5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>
        <v>5.5</v>
      </c>
      <c r="Z28">
        <v>5.5</v>
      </c>
      <c r="AA28" t="s">
        <v>26</v>
      </c>
      <c r="AB28">
        <v>5.5</v>
      </c>
      <c r="AC28">
        <v>5.5</v>
      </c>
      <c r="AD28">
        <v>4</v>
      </c>
      <c r="AH28">
        <v>4</v>
      </c>
      <c r="AO28">
        <f>COUNT(B28:AN28)</f>
        <v>8</v>
      </c>
      <c r="AP28" s="18">
        <f>AVERAGE(B28:AN28)</f>
        <v>5</v>
      </c>
      <c r="AQ28">
        <f>IF(AO28&gt;1,_xlfn.STDEV.S(B28:AN28),"")</f>
        <v>0.70710678118654757</v>
      </c>
      <c r="AR28">
        <v>0</v>
      </c>
      <c r="AT28" t="e">
        <f t="shared" si="0"/>
        <v>#DIV/0!</v>
      </c>
    </row>
    <row r="29" spans="1:46" x14ac:dyDescent="0.3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O29">
        <f>COUNT(B29:AN29)</f>
        <v>7</v>
      </c>
      <c r="AP29" s="18">
        <f>AVERAGE(B29:AN29)</f>
        <v>6.8571428571428568</v>
      </c>
      <c r="AQ29">
        <f>IF(AO29&gt;1,_xlfn.STDEV.S(B29:AN29),"")</f>
        <v>0.62678317052800869</v>
      </c>
      <c r="AR29">
        <v>0</v>
      </c>
      <c r="AT29" t="e">
        <f t="shared" si="0"/>
        <v>#DIV/0!</v>
      </c>
    </row>
    <row r="30" spans="1:46" x14ac:dyDescent="0.3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O30">
        <f>COUNT(B30:AN30)</f>
        <v>7</v>
      </c>
      <c r="AP30" s="18">
        <f>AVERAGE(B30:AN30)</f>
        <v>6</v>
      </c>
      <c r="AQ30">
        <f>IF(AO30&gt;1,_xlfn.STDEV.S(B30:AN30),"")</f>
        <v>0.57735026918962573</v>
      </c>
      <c r="AR30">
        <v>0</v>
      </c>
      <c r="AT30" t="e">
        <f t="shared" si="0"/>
        <v>#DIV/0!</v>
      </c>
    </row>
    <row r="31" spans="1:46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O31">
        <f>COUNT(B31:AN31)</f>
        <v>6</v>
      </c>
      <c r="AP31" s="18">
        <f>AVERAGE(B31:AN31)</f>
        <v>6.916666666666667</v>
      </c>
      <c r="AQ31">
        <f>IF(AO31&gt;1,_xlfn.STDEV.S(B31:AN31),"")</f>
        <v>0.49159604012508756</v>
      </c>
      <c r="AR31">
        <v>0</v>
      </c>
      <c r="AT31" t="e">
        <f t="shared" si="0"/>
        <v>#DIV/0!</v>
      </c>
    </row>
    <row r="32" spans="1:46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K32">
        <v>5</v>
      </c>
      <c r="AO32">
        <f>COUNT(B32:AN32)</f>
        <v>8</v>
      </c>
      <c r="AP32" s="18">
        <f>AVERAGE(B32:AN32)</f>
        <v>4.875</v>
      </c>
      <c r="AQ32">
        <f>IF(AO32&gt;1,_xlfn.STDEV.S(B32:AN32),"")</f>
        <v>1.0264362759428509</v>
      </c>
      <c r="AR32">
        <v>0</v>
      </c>
      <c r="AT32">
        <f t="shared" si="0"/>
        <v>4.75</v>
      </c>
    </row>
    <row r="33" spans="1:46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O33">
        <f>COUNT(B33:AN33)</f>
        <v>4</v>
      </c>
      <c r="AP33" s="18">
        <f>AVERAGE(B33:AN33)</f>
        <v>7.625</v>
      </c>
      <c r="AQ33">
        <f>IF(AO33&gt;1,_xlfn.STDEV.S(B33:AN33),"")</f>
        <v>0.62915286960589578</v>
      </c>
      <c r="AR33">
        <v>0</v>
      </c>
      <c r="AT33" t="e">
        <f t="shared" si="0"/>
        <v>#DIV/0!</v>
      </c>
    </row>
    <row r="34" spans="1:46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O34">
        <f>COUNT(B34:AN34)</f>
        <v>4</v>
      </c>
      <c r="AP34" s="18">
        <f>AVERAGE(B34:AN34)</f>
        <v>6</v>
      </c>
      <c r="AQ34">
        <f>IF(AO34&gt;1,_xlfn.STDEV.S(B34:AN34),"")</f>
        <v>0.70710678118654757</v>
      </c>
      <c r="AR34">
        <v>0</v>
      </c>
      <c r="AT34" t="e">
        <f t="shared" si="0"/>
        <v>#DIV/0!</v>
      </c>
    </row>
    <row r="35" spans="1:46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O35">
        <f>COUNT(B35:AN35)</f>
        <v>3</v>
      </c>
      <c r="AP35" s="18">
        <f>AVERAGE(B35:AN35)</f>
        <v>6.833333333333333</v>
      </c>
      <c r="AQ35">
        <f>IF(AO35&gt;1,_xlfn.STDEV.S(B35:AN35),"")</f>
        <v>0.76376261582597338</v>
      </c>
      <c r="AR35">
        <v>0</v>
      </c>
      <c r="AT35" t="e">
        <f t="shared" si="0"/>
        <v>#DIV/0!</v>
      </c>
    </row>
    <row r="36" spans="1:46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O36">
        <f>COUNT(B36:AN36)</f>
        <v>3</v>
      </c>
      <c r="AP36" s="18">
        <f>AVERAGE(B36:AN36)</f>
        <v>5.333333333333333</v>
      </c>
      <c r="AQ36">
        <f>IF(AO36&gt;1,_xlfn.STDEV.S(B36:AN36),"")</f>
        <v>1.1547005383792526</v>
      </c>
      <c r="AR36">
        <v>0</v>
      </c>
      <c r="AT36" t="e">
        <f t="shared" si="0"/>
        <v>#DIV/0!</v>
      </c>
    </row>
    <row r="37" spans="1:46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v>3.5</v>
      </c>
      <c r="AO37">
        <f>COUNT(B37:AN37)</f>
        <v>4</v>
      </c>
      <c r="AP37" s="18">
        <f>AVERAGE(B37:AN37)</f>
        <v>4.5</v>
      </c>
      <c r="AQ37">
        <f>IF(AO37&gt;1,_xlfn.STDEV.S(B37:AN37),"")</f>
        <v>0.81649658092772603</v>
      </c>
      <c r="AR37">
        <v>0</v>
      </c>
      <c r="AT37">
        <f t="shared" si="0"/>
        <v>3.5</v>
      </c>
    </row>
    <row r="38" spans="1:46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O38">
        <f>COUNT(B38:AN38)</f>
        <v>3</v>
      </c>
      <c r="AP38" s="18">
        <f>AVERAGE(B38:AN38)</f>
        <v>4.166666666666667</v>
      </c>
      <c r="AQ38">
        <f>IF(AO38&gt;1,_xlfn.STDEV.S(B38:AN38),"")</f>
        <v>0.28867513459481287</v>
      </c>
      <c r="AR38">
        <v>0</v>
      </c>
      <c r="AT38" t="e">
        <f t="shared" si="0"/>
        <v>#DIV/0!</v>
      </c>
    </row>
    <row r="39" spans="1:46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O39">
        <f>COUNT(B39:AN39)</f>
        <v>3</v>
      </c>
      <c r="AP39" s="18">
        <f>AVERAGE(B39:AN39)</f>
        <v>1.8333333333333333</v>
      </c>
      <c r="AQ39">
        <f>IF(AO39&gt;1,_xlfn.STDEV.S(B39:AN39),"")</f>
        <v>1.0408329997330663</v>
      </c>
      <c r="AR39">
        <v>0</v>
      </c>
      <c r="AT39" t="e">
        <f t="shared" si="0"/>
        <v>#DIV/0!</v>
      </c>
    </row>
    <row r="40" spans="1:46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O40">
        <f>COUNT(B40:AN40)</f>
        <v>3</v>
      </c>
      <c r="AP40" s="18">
        <f>AVERAGE(B40:AN40)</f>
        <v>7.666666666666667</v>
      </c>
      <c r="AQ40">
        <f>IF(AO40&gt;1,_xlfn.STDEV.S(B40:AN40),"")</f>
        <v>1.1547005383792495</v>
      </c>
      <c r="AR40">
        <v>0</v>
      </c>
    </row>
    <row r="41" spans="1:46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O41">
        <f>COUNT(B41:AN41)</f>
        <v>3</v>
      </c>
      <c r="AP41" s="18">
        <f>AVERAGE(B41:AN41)</f>
        <v>4.5</v>
      </c>
      <c r="AQ41">
        <f>IF(AO41&gt;1,_xlfn.STDEV.S(B41:AN41),"")</f>
        <v>1.7320508075688772</v>
      </c>
      <c r="AR41">
        <v>0</v>
      </c>
    </row>
    <row r="42" spans="1:46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O42">
        <f>COUNT(B42:AN42)</f>
        <v>2</v>
      </c>
      <c r="AP42" s="18">
        <f>AVERAGE(B42:AN42)</f>
        <v>7.25</v>
      </c>
      <c r="AQ42">
        <f>IF(AO42&gt;1,_xlfn.STDEV.S(B42:AN42),"")</f>
        <v>0.35355339059327379</v>
      </c>
      <c r="AR42">
        <v>0</v>
      </c>
    </row>
    <row r="43" spans="1:46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O43">
        <f>COUNT(B43:AN43)</f>
        <v>2</v>
      </c>
      <c r="AP43" s="18">
        <f>AVERAGE(B43:AN43)</f>
        <v>3.5</v>
      </c>
      <c r="AQ43">
        <f>IF(AO43&gt;1,_xlfn.STDEV.S(B43:AN43),"")</f>
        <v>1.4142135623730951</v>
      </c>
      <c r="AR43">
        <v>0</v>
      </c>
    </row>
    <row r="44" spans="1:46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O44">
        <f>COUNT(B44:AN44)</f>
        <v>2</v>
      </c>
      <c r="AP44" s="18">
        <f>AVERAGE(B44:AN44)</f>
        <v>2</v>
      </c>
      <c r="AQ44">
        <f>IF(AO44&gt;1,_xlfn.STDEV.S(B44:AN44),"")</f>
        <v>0.70710678118654757</v>
      </c>
      <c r="AR44">
        <v>0</v>
      </c>
    </row>
    <row r="45" spans="1:46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O45">
        <f>COUNT(B45:AN45)</f>
        <v>2</v>
      </c>
      <c r="AP45" s="18">
        <f>AVERAGE(B45:AN45)</f>
        <v>5.25</v>
      </c>
      <c r="AQ45">
        <f>IF(AO45&gt;1,_xlfn.STDEV.S(B45:AN45),"")</f>
        <v>0.35355339059327379</v>
      </c>
      <c r="AR45">
        <v>0</v>
      </c>
    </row>
    <row r="46" spans="1:46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O46">
        <f>COUNT(B46:AN46)</f>
        <v>1</v>
      </c>
      <c r="AP46" s="18">
        <f>AVERAGE(B46:AN46)</f>
        <v>9</v>
      </c>
      <c r="AQ46" t="str">
        <f>IF(AO46&gt;1,_xlfn.STDEV.S(B46:AN46),"")</f>
        <v/>
      </c>
      <c r="AR46">
        <v>0</v>
      </c>
    </row>
    <row r="47" spans="1:46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O47">
        <f>COUNT(B47:AN47)</f>
        <v>1</v>
      </c>
      <c r="AP47" s="18">
        <f>AVERAGE(B47:AN47)</f>
        <v>7</v>
      </c>
      <c r="AQ47" t="str">
        <f>IF(AO47&gt;1,_xlfn.STDEV.S(B47:AN47),"")</f>
        <v/>
      </c>
      <c r="AR47">
        <v>0</v>
      </c>
    </row>
    <row r="48" spans="1:46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O48">
        <f>COUNT(B48:AN48)</f>
        <v>1</v>
      </c>
      <c r="AP48" s="18">
        <f>AVERAGE(B48:AN48)</f>
        <v>7</v>
      </c>
      <c r="AQ48" t="str">
        <f>IF(AO48&gt;1,_xlfn.STDEV.S(B48:AN48),"")</f>
        <v/>
      </c>
      <c r="AR48">
        <v>0</v>
      </c>
    </row>
    <row r="49" spans="1:44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O49">
        <f>COUNT(B49:AN49)</f>
        <v>1</v>
      </c>
      <c r="AP49" s="18">
        <f>AVERAGE(B49:AN49)</f>
        <v>7</v>
      </c>
      <c r="AQ49" t="str">
        <f>IF(AO49&gt;1,_xlfn.STDEV.S(B49:AN49),"")</f>
        <v/>
      </c>
      <c r="AR49">
        <v>0</v>
      </c>
    </row>
    <row r="50" spans="1:44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O50">
        <f>COUNT(B50:AN50)</f>
        <v>1</v>
      </c>
      <c r="AP50" s="18">
        <f>AVERAGE(B50:AN50)</f>
        <v>6</v>
      </c>
      <c r="AQ50" t="str">
        <f>IF(AO50&gt;1,_xlfn.STDEV.S(B50:AN50),"")</f>
        <v/>
      </c>
      <c r="AR50">
        <v>0</v>
      </c>
    </row>
    <row r="51" spans="1:44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O51">
        <f>COUNT(B51:AN51)</f>
        <v>1</v>
      </c>
      <c r="AP51" s="18">
        <f>AVERAGE(B51:AN51)</f>
        <v>4.5</v>
      </c>
      <c r="AQ51" t="str">
        <f>IF(AO51&gt;1,_xlfn.STDEV.S(B51:AN51),"")</f>
        <v/>
      </c>
      <c r="AR51">
        <v>0</v>
      </c>
    </row>
    <row r="52" spans="1:44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O52">
        <f>COUNT(B52:AN52)</f>
        <v>1</v>
      </c>
      <c r="AP52" s="18">
        <f>AVERAGE(B52:AN52)</f>
        <v>4.5</v>
      </c>
      <c r="AQ52" t="str">
        <f>IF(AO52&gt;1,_xlfn.STDEV.S(B52:AN52),"")</f>
        <v/>
      </c>
      <c r="AR52">
        <v>0</v>
      </c>
    </row>
    <row r="53" spans="1:44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O53">
        <f>COUNT(B53:AN53)</f>
        <v>1</v>
      </c>
      <c r="AP53" s="18">
        <f>AVERAGE(B53:AN53)</f>
        <v>4</v>
      </c>
      <c r="AQ53" t="str">
        <f>IF(AO53&gt;1,_xlfn.STDEV.S(B53:AN53),"")</f>
        <v/>
      </c>
      <c r="AR53">
        <v>0</v>
      </c>
    </row>
    <row r="54" spans="1:44" x14ac:dyDescent="0.3">
      <c r="A54" t="s">
        <v>341</v>
      </c>
      <c r="AJ54">
        <v>5</v>
      </c>
      <c r="AO54">
        <f>COUNT(B54:AN54)</f>
        <v>1</v>
      </c>
      <c r="AP54" s="18">
        <f>AVERAGE(B54:AN54)</f>
        <v>5</v>
      </c>
      <c r="AQ54" t="str">
        <f>IF(AO54&gt;1,_xlfn.STDEV.S(B54:AN54),"")</f>
        <v/>
      </c>
      <c r="AR54">
        <v>0</v>
      </c>
    </row>
    <row r="55" spans="1:44" x14ac:dyDescent="0.3">
      <c r="A55" t="s">
        <v>340</v>
      </c>
      <c r="AJ55">
        <v>7</v>
      </c>
      <c r="AO55">
        <f>COUNT(B55:AN55)</f>
        <v>1</v>
      </c>
      <c r="AP55" s="18">
        <f>AVERAGE(B55:AN55)</f>
        <v>7</v>
      </c>
      <c r="AQ55" t="str">
        <f>IF(AO55&gt;1,_xlfn.STDEV.S(B55:AN55),"")</f>
        <v/>
      </c>
      <c r="AR55">
        <v>0</v>
      </c>
    </row>
    <row r="56" spans="1:44" x14ac:dyDescent="0.3">
      <c r="A56" t="s">
        <v>339</v>
      </c>
      <c r="AJ56">
        <v>4.5</v>
      </c>
      <c r="AO56">
        <f>COUNT(B56:AN56)</f>
        <v>1</v>
      </c>
      <c r="AP56" s="18">
        <f>AVERAGE(B56:AN56)</f>
        <v>4.5</v>
      </c>
      <c r="AQ56" t="str">
        <f>IF(AO56&gt;1,_xlfn.STDEV.S(B56:AN56),"")</f>
        <v/>
      </c>
      <c r="AR56">
        <v>0</v>
      </c>
    </row>
  </sheetData>
  <autoFilter ref="A1:AR54" xr:uid="{7217F6E2-94B9-43BA-8347-6F8651201F03}">
    <sortState ref="A2:AR56">
      <sortCondition descending="1" ref="AR1:AR54"/>
    </sortState>
  </autoFilter>
  <conditionalFormatting sqref="AA2:AM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0:AO4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0:AQ4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M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0:AP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M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5 AO43 AO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5 AQ43 AQ4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5 AP43 AP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6 AO44 AO48:AO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6 AQ44 AQ48:AQ5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6 AP44 AP48:AP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L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L49 AB51:AL51 AD53:AL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L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0"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61"/>
  <sheetViews>
    <sheetView tabSelected="1" workbookViewId="0">
      <selection activeCell="J61" sqref="J61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1.88671875" bestFit="1" customWidth="1"/>
    <col min="11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342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1">
        <v>77.78</v>
      </c>
      <c r="J3" s="21">
        <v>86.12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21">
        <v>50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21">
        <v>77.78</v>
      </c>
      <c r="J5" s="21">
        <v>86.12</v>
      </c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21">
        <v>86.12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21">
        <v>86.12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21">
        <v>86.12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21">
        <v>86.12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21">
        <v>43.06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21">
        <v>86.12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21">
        <v>86.12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21">
        <v>86.12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  <c r="J15" s="21">
        <v>86.12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21">
        <v>86.12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21">
        <v>50</v>
      </c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21">
        <v>86.12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  <c r="J20" s="21">
        <v>86.12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21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21">
        <v>86.12</v>
      </c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21">
        <v>25</v>
      </c>
      <c r="J30" s="21">
        <v>43.06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21">
        <v>86.12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21">
        <v>25</v>
      </c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21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0" x14ac:dyDescent="0.3">
      <c r="A49" t="s">
        <v>80</v>
      </c>
      <c r="G49" s="19">
        <v>25</v>
      </c>
      <c r="H49" s="19"/>
      <c r="I49" s="19"/>
    </row>
    <row r="50" spans="1:10" x14ac:dyDescent="0.3">
      <c r="A50" t="s">
        <v>83</v>
      </c>
      <c r="G50" s="19"/>
      <c r="H50" s="19">
        <v>25</v>
      </c>
      <c r="I50" s="19"/>
    </row>
    <row r="51" spans="1:10" x14ac:dyDescent="0.3">
      <c r="A51" t="s">
        <v>86</v>
      </c>
      <c r="G51" s="19"/>
      <c r="H51" s="19">
        <v>25</v>
      </c>
      <c r="I51" s="19"/>
    </row>
    <row r="52" spans="1:10" x14ac:dyDescent="0.3">
      <c r="A52" t="s">
        <v>85</v>
      </c>
      <c r="G52" s="19"/>
      <c r="H52" s="19">
        <v>25</v>
      </c>
      <c r="I52" s="19">
        <v>50</v>
      </c>
    </row>
    <row r="53" spans="1:10" x14ac:dyDescent="0.3">
      <c r="A53" t="s">
        <v>81</v>
      </c>
      <c r="G53" s="19"/>
      <c r="H53" s="19">
        <v>25</v>
      </c>
      <c r="I53" s="19"/>
    </row>
    <row r="54" spans="1:10" x14ac:dyDescent="0.3">
      <c r="A54" t="s">
        <v>84</v>
      </c>
      <c r="G54" s="19"/>
      <c r="H54" s="19">
        <v>50</v>
      </c>
      <c r="I54" s="19">
        <v>77.78</v>
      </c>
      <c r="J54" s="19">
        <v>86.12</v>
      </c>
    </row>
    <row r="55" spans="1:10" x14ac:dyDescent="0.3">
      <c r="A55" t="s">
        <v>341</v>
      </c>
      <c r="G55" s="19"/>
      <c r="H55" s="19"/>
      <c r="I55" s="19"/>
      <c r="J55" s="21">
        <v>25</v>
      </c>
    </row>
    <row r="56" spans="1:10" x14ac:dyDescent="0.3">
      <c r="A56" t="s">
        <v>340</v>
      </c>
      <c r="G56" s="19"/>
      <c r="H56" s="19"/>
      <c r="I56" s="19"/>
      <c r="J56" s="21">
        <v>25</v>
      </c>
    </row>
    <row r="57" spans="1:10" x14ac:dyDescent="0.3">
      <c r="A57" t="s">
        <v>339</v>
      </c>
      <c r="G57" s="19"/>
      <c r="H57" s="19"/>
      <c r="I57" s="19"/>
      <c r="J57" s="19">
        <v>25</v>
      </c>
    </row>
    <row r="59" spans="1:10" x14ac:dyDescent="0.3">
      <c r="A59" t="s">
        <v>74</v>
      </c>
      <c r="B59" s="20">
        <f>SUM(B3:B28)</f>
        <v>1716.6666666666665</v>
      </c>
      <c r="C59" s="20">
        <f>SUM(C3:C35)</f>
        <v>1729.2800000000002</v>
      </c>
      <c r="D59" s="20">
        <f>SUM(D3:D38)</f>
        <v>1754.2800000000002</v>
      </c>
      <c r="E59" s="20">
        <f>SUM(E3:E41)</f>
        <v>1697.26</v>
      </c>
      <c r="F59" s="20">
        <f>SUM(F3:F44)</f>
        <v>1772.26</v>
      </c>
      <c r="G59" s="20">
        <f>SUM(G3:G49)</f>
        <v>1722.2599999999998</v>
      </c>
      <c r="H59" s="20">
        <f>SUM(H3:H54)</f>
        <v>1715.41</v>
      </c>
      <c r="I59" s="20">
        <f>SUM(I3:I54)</f>
        <v>1722.2599999999998</v>
      </c>
      <c r="J59" s="20">
        <f>SUM(J3:J57)</f>
        <v>1714.0399999999995</v>
      </c>
    </row>
    <row r="60" spans="1:10" x14ac:dyDescent="0.3">
      <c r="A60" t="s">
        <v>75</v>
      </c>
      <c r="B60" s="20">
        <f>25*12+83.34*17</f>
        <v>1716.78</v>
      </c>
      <c r="C60" s="20">
        <f>22*25+70.84*17</f>
        <v>1754.28</v>
      </c>
      <c r="D60" s="20">
        <f>20*25+70.84*17</f>
        <v>1704.28</v>
      </c>
      <c r="E60" s="20">
        <f>15*25+77.78*17</f>
        <v>1697.26</v>
      </c>
      <c r="F60" s="20">
        <f>18*25+77.78*17</f>
        <v>1772.26</v>
      </c>
      <c r="G60" s="23">
        <f>17*77.78+25*16</f>
        <v>1722.26</v>
      </c>
      <c r="H60" s="23">
        <f>11*25+84.73*17</f>
        <v>1715.41</v>
      </c>
      <c r="I60" s="23">
        <f>14*25+77.78*14</f>
        <v>1438.92</v>
      </c>
      <c r="J60" s="23">
        <f>1*25+86.12*1</f>
        <v>111.12</v>
      </c>
    </row>
    <row r="61" spans="1:10" x14ac:dyDescent="0.3">
      <c r="B61" s="24">
        <f t="shared" ref="B61:G61" si="1">B60/B59</f>
        <v>1.0000660194174757</v>
      </c>
      <c r="C61" s="24">
        <f t="shared" si="1"/>
        <v>1.0144568837897852</v>
      </c>
      <c r="D61" s="24">
        <f t="shared" si="1"/>
        <v>0.97149827849602099</v>
      </c>
      <c r="E61" s="24">
        <f t="shared" si="1"/>
        <v>1</v>
      </c>
      <c r="F61" s="24">
        <f t="shared" si="1"/>
        <v>1</v>
      </c>
      <c r="G61" s="24">
        <f t="shared" si="1"/>
        <v>1.0000000000000002</v>
      </c>
      <c r="H61" s="24">
        <f t="shared" ref="H61:I61" si="2">H60/H59</f>
        <v>1</v>
      </c>
      <c r="I61" s="24">
        <f t="shared" si="2"/>
        <v>0.83548360874664696</v>
      </c>
      <c r="J61" s="24">
        <f t="shared" ref="J61" si="3">J60/J59</f>
        <v>6.482929219854848E-2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0"/>
  <sheetViews>
    <sheetView topLeftCell="A82" workbookViewId="0">
      <selection activeCell="E108" sqref="E108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339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339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22"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S56"/>
  <sheetViews>
    <sheetView zoomScaleNormal="100" workbookViewId="0">
      <pane xSplit="1" topLeftCell="B1" activePane="topRight" state="frozen"/>
      <selection pane="topRight" activeCell="S38" sqref="S38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</cols>
  <sheetData>
    <row r="1" spans="1:19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</row>
    <row r="2" spans="1:19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</row>
    <row r="3" spans="1:19" x14ac:dyDescent="0.3">
      <c r="A3" t="s">
        <v>24</v>
      </c>
    </row>
    <row r="4" spans="1:19" x14ac:dyDescent="0.3">
      <c r="A4" t="s">
        <v>77</v>
      </c>
      <c r="G4">
        <v>3</v>
      </c>
    </row>
    <row r="5" spans="1:19" x14ac:dyDescent="0.3">
      <c r="A5" t="s">
        <v>7</v>
      </c>
      <c r="K5">
        <v>1</v>
      </c>
    </row>
    <row r="6" spans="1:19" x14ac:dyDescent="0.3">
      <c r="A6" t="s">
        <v>48</v>
      </c>
    </row>
    <row r="7" spans="1:19" x14ac:dyDescent="0.3">
      <c r="A7" t="s">
        <v>18</v>
      </c>
    </row>
    <row r="8" spans="1:19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  <c r="R8">
        <v>1</v>
      </c>
    </row>
    <row r="9" spans="1:19" x14ac:dyDescent="0.3">
      <c r="A9" t="s">
        <v>14</v>
      </c>
      <c r="E9">
        <v>1</v>
      </c>
      <c r="F9">
        <v>1</v>
      </c>
      <c r="J9">
        <v>1</v>
      </c>
      <c r="P9">
        <v>1</v>
      </c>
      <c r="S9">
        <v>1</v>
      </c>
    </row>
    <row r="10" spans="1:19" x14ac:dyDescent="0.3">
      <c r="A10" t="s">
        <v>54</v>
      </c>
      <c r="C10">
        <v>2</v>
      </c>
      <c r="D10">
        <v>3</v>
      </c>
    </row>
    <row r="11" spans="1:19" x14ac:dyDescent="0.3">
      <c r="A11" t="s">
        <v>66</v>
      </c>
      <c r="D11">
        <v>2</v>
      </c>
      <c r="I11">
        <v>3</v>
      </c>
      <c r="J11">
        <v>1</v>
      </c>
    </row>
    <row r="12" spans="1:19" x14ac:dyDescent="0.3">
      <c r="A12" t="s">
        <v>84</v>
      </c>
      <c r="I12">
        <v>2</v>
      </c>
      <c r="J12">
        <v>1</v>
      </c>
      <c r="L12">
        <v>3</v>
      </c>
      <c r="N12">
        <v>2</v>
      </c>
      <c r="O12">
        <v>2</v>
      </c>
      <c r="P12">
        <v>1</v>
      </c>
      <c r="S12">
        <v>2</v>
      </c>
    </row>
    <row r="13" spans="1:19" x14ac:dyDescent="0.3">
      <c r="A13" t="s">
        <v>15</v>
      </c>
      <c r="F13">
        <v>1</v>
      </c>
      <c r="H13">
        <v>2</v>
      </c>
      <c r="I13">
        <v>1</v>
      </c>
    </row>
    <row r="14" spans="1:19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  <c r="N14">
        <v>6</v>
      </c>
      <c r="O14">
        <v>1</v>
      </c>
      <c r="Q14">
        <v>3</v>
      </c>
      <c r="R14">
        <v>1</v>
      </c>
      <c r="S14">
        <v>1</v>
      </c>
    </row>
    <row r="15" spans="1:19" x14ac:dyDescent="0.3">
      <c r="A15" t="s">
        <v>52</v>
      </c>
    </row>
    <row r="16" spans="1:19" x14ac:dyDescent="0.3">
      <c r="A16" t="s">
        <v>78</v>
      </c>
    </row>
    <row r="17" spans="1:19" x14ac:dyDescent="0.3">
      <c r="A17" t="s">
        <v>12</v>
      </c>
      <c r="N17">
        <v>2</v>
      </c>
    </row>
    <row r="18" spans="1:19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  <c r="P18">
        <v>3</v>
      </c>
    </row>
    <row r="19" spans="1:19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1</v>
      </c>
      <c r="P19">
        <v>2</v>
      </c>
      <c r="R19">
        <v>1</v>
      </c>
    </row>
    <row r="20" spans="1:19" x14ac:dyDescent="0.3">
      <c r="A20" t="s">
        <v>79</v>
      </c>
      <c r="G20">
        <v>1</v>
      </c>
    </row>
    <row r="21" spans="1:19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  <c r="M21">
        <v>1</v>
      </c>
      <c r="O21">
        <v>4</v>
      </c>
      <c r="P21">
        <v>1</v>
      </c>
      <c r="Q21">
        <v>2</v>
      </c>
    </row>
    <row r="22" spans="1:19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  <c r="M22">
        <v>1</v>
      </c>
      <c r="P22">
        <v>1</v>
      </c>
      <c r="Q22">
        <v>1</v>
      </c>
      <c r="R22">
        <v>3</v>
      </c>
      <c r="S22">
        <v>2</v>
      </c>
    </row>
    <row r="23" spans="1:19" x14ac:dyDescent="0.3">
      <c r="A23" t="s">
        <v>80</v>
      </c>
      <c r="F23">
        <v>1</v>
      </c>
    </row>
    <row r="24" spans="1:19" x14ac:dyDescent="0.3">
      <c r="A24" t="s">
        <v>61</v>
      </c>
      <c r="D24">
        <v>1</v>
      </c>
    </row>
    <row r="25" spans="1:19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  <c r="M25">
        <v>2</v>
      </c>
      <c r="N25">
        <v>3</v>
      </c>
    </row>
    <row r="26" spans="1:19" x14ac:dyDescent="0.3">
      <c r="A26" t="s">
        <v>43</v>
      </c>
    </row>
    <row r="27" spans="1:19" x14ac:dyDescent="0.3">
      <c r="A27" t="s">
        <v>68</v>
      </c>
      <c r="E27">
        <v>1</v>
      </c>
      <c r="I27">
        <v>1</v>
      </c>
      <c r="N27">
        <v>1</v>
      </c>
    </row>
    <row r="28" spans="1:19" x14ac:dyDescent="0.3">
      <c r="A28" t="s">
        <v>53</v>
      </c>
      <c r="N28">
        <v>1</v>
      </c>
    </row>
    <row r="29" spans="1:19" x14ac:dyDescent="0.3">
      <c r="A29" t="s">
        <v>51</v>
      </c>
    </row>
    <row r="30" spans="1:19" x14ac:dyDescent="0.3">
      <c r="A30" t="s">
        <v>339</v>
      </c>
    </row>
    <row r="31" spans="1:19" x14ac:dyDescent="0.3">
      <c r="A31" t="s">
        <v>10</v>
      </c>
      <c r="B31">
        <v>2</v>
      </c>
      <c r="C31">
        <v>3</v>
      </c>
      <c r="F31">
        <v>2</v>
      </c>
      <c r="I31">
        <v>2</v>
      </c>
      <c r="J31">
        <v>2</v>
      </c>
      <c r="K31">
        <v>1</v>
      </c>
      <c r="L31">
        <v>1</v>
      </c>
      <c r="M31">
        <v>1</v>
      </c>
      <c r="O31">
        <v>2</v>
      </c>
      <c r="R31">
        <v>3</v>
      </c>
      <c r="S31">
        <v>1</v>
      </c>
    </row>
    <row r="32" spans="1:19" x14ac:dyDescent="0.3">
      <c r="A32" t="s">
        <v>46</v>
      </c>
      <c r="B32">
        <v>1</v>
      </c>
      <c r="O32">
        <v>3</v>
      </c>
      <c r="P32">
        <v>1</v>
      </c>
      <c r="Q32">
        <v>2</v>
      </c>
    </row>
    <row r="33" spans="1:19" x14ac:dyDescent="0.3">
      <c r="A33" t="s">
        <v>3</v>
      </c>
      <c r="F33">
        <v>3</v>
      </c>
      <c r="L33">
        <v>1</v>
      </c>
      <c r="S33">
        <v>3</v>
      </c>
    </row>
    <row r="34" spans="1:19" x14ac:dyDescent="0.3">
      <c r="A34" t="s">
        <v>56</v>
      </c>
      <c r="C34">
        <v>3</v>
      </c>
      <c r="E34">
        <v>2</v>
      </c>
      <c r="F34">
        <v>1</v>
      </c>
      <c r="G34">
        <v>2</v>
      </c>
      <c r="I34">
        <v>1</v>
      </c>
      <c r="J34">
        <v>1</v>
      </c>
      <c r="K34">
        <v>1</v>
      </c>
      <c r="L34">
        <v>1</v>
      </c>
      <c r="M34">
        <v>1</v>
      </c>
      <c r="P34">
        <v>1</v>
      </c>
      <c r="R34">
        <v>1</v>
      </c>
      <c r="S34">
        <v>4</v>
      </c>
    </row>
    <row r="35" spans="1:19" x14ac:dyDescent="0.3">
      <c r="A35" t="s">
        <v>60</v>
      </c>
      <c r="B35">
        <v>2</v>
      </c>
    </row>
    <row r="36" spans="1:19" x14ac:dyDescent="0.3">
      <c r="A36" t="s">
        <v>341</v>
      </c>
      <c r="Q36">
        <v>1</v>
      </c>
    </row>
    <row r="37" spans="1:19" x14ac:dyDescent="0.3">
      <c r="A37" t="s">
        <v>340</v>
      </c>
    </row>
    <row r="38" spans="1:19" x14ac:dyDescent="0.3">
      <c r="A38" t="s">
        <v>11</v>
      </c>
    </row>
    <row r="39" spans="1:19" x14ac:dyDescent="0.3">
      <c r="A39" t="s">
        <v>55</v>
      </c>
      <c r="B39">
        <v>2</v>
      </c>
      <c r="C39">
        <v>1</v>
      </c>
      <c r="D39">
        <v>1</v>
      </c>
      <c r="E39">
        <v>1</v>
      </c>
      <c r="F39">
        <v>3</v>
      </c>
      <c r="G39">
        <v>2</v>
      </c>
      <c r="H39">
        <v>3</v>
      </c>
      <c r="J39">
        <v>1</v>
      </c>
      <c r="K39">
        <v>1</v>
      </c>
      <c r="M39">
        <v>3</v>
      </c>
      <c r="N39">
        <v>4</v>
      </c>
    </row>
    <row r="40" spans="1:19" x14ac:dyDescent="0.3">
      <c r="A40" t="s">
        <v>21</v>
      </c>
    </row>
    <row r="41" spans="1:19" x14ac:dyDescent="0.3">
      <c r="A41" t="s">
        <v>81</v>
      </c>
      <c r="G41">
        <v>3</v>
      </c>
      <c r="K41">
        <v>1</v>
      </c>
    </row>
    <row r="42" spans="1:19" x14ac:dyDescent="0.3">
      <c r="A42" t="s">
        <v>63</v>
      </c>
      <c r="B42">
        <v>2</v>
      </c>
      <c r="D42">
        <v>1</v>
      </c>
    </row>
    <row r="43" spans="1:19" x14ac:dyDescent="0.3">
      <c r="A43" t="s">
        <v>83</v>
      </c>
    </row>
    <row r="44" spans="1:19" x14ac:dyDescent="0.3">
      <c r="A44" t="s">
        <v>22</v>
      </c>
    </row>
    <row r="45" spans="1:19" x14ac:dyDescent="0.3">
      <c r="A45" t="s">
        <v>44</v>
      </c>
      <c r="N45">
        <v>3</v>
      </c>
      <c r="S45">
        <v>2</v>
      </c>
    </row>
    <row r="46" spans="1:19" x14ac:dyDescent="0.3">
      <c r="A46" t="s">
        <v>8</v>
      </c>
      <c r="B46">
        <v>1</v>
      </c>
      <c r="H46">
        <v>1</v>
      </c>
      <c r="J46">
        <v>2</v>
      </c>
      <c r="Q46">
        <v>2</v>
      </c>
    </row>
    <row r="47" spans="1:19" x14ac:dyDescent="0.3">
      <c r="A47" t="s">
        <v>82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2</v>
      </c>
      <c r="I47">
        <v>3</v>
      </c>
      <c r="J47">
        <v>4</v>
      </c>
      <c r="L47">
        <v>4</v>
      </c>
      <c r="M47">
        <v>1</v>
      </c>
      <c r="N47">
        <v>2</v>
      </c>
      <c r="O47">
        <v>1</v>
      </c>
      <c r="P47">
        <v>1</v>
      </c>
      <c r="Q47">
        <v>1</v>
      </c>
      <c r="R47">
        <v>3</v>
      </c>
      <c r="S47">
        <v>3</v>
      </c>
    </row>
    <row r="48" spans="1:19" x14ac:dyDescent="0.3">
      <c r="A48" t="s">
        <v>49</v>
      </c>
      <c r="G48">
        <v>2</v>
      </c>
    </row>
    <row r="49" spans="1:19" x14ac:dyDescent="0.3">
      <c r="A49" t="s">
        <v>85</v>
      </c>
      <c r="K49">
        <v>4</v>
      </c>
      <c r="L49">
        <v>2</v>
      </c>
      <c r="M49">
        <v>5</v>
      </c>
    </row>
    <row r="50" spans="1:19" x14ac:dyDescent="0.3">
      <c r="A50" t="s">
        <v>5</v>
      </c>
      <c r="B50">
        <v>1</v>
      </c>
      <c r="C50">
        <v>2</v>
      </c>
      <c r="D50">
        <v>2</v>
      </c>
      <c r="E50">
        <v>3</v>
      </c>
      <c r="F50">
        <v>2</v>
      </c>
      <c r="G50">
        <v>3</v>
      </c>
      <c r="H50">
        <v>1</v>
      </c>
      <c r="M50">
        <v>4</v>
      </c>
      <c r="N50">
        <v>6</v>
      </c>
      <c r="P50">
        <v>2</v>
      </c>
      <c r="Q50">
        <v>1</v>
      </c>
      <c r="R50">
        <v>2</v>
      </c>
      <c r="S50">
        <v>3</v>
      </c>
    </row>
    <row r="51" spans="1:19" x14ac:dyDescent="0.3">
      <c r="A51" t="s">
        <v>45</v>
      </c>
      <c r="K51">
        <v>1</v>
      </c>
    </row>
    <row r="52" spans="1:19" x14ac:dyDescent="0.3">
      <c r="A52" t="s">
        <v>23</v>
      </c>
      <c r="B52">
        <v>1</v>
      </c>
      <c r="D52">
        <v>1</v>
      </c>
      <c r="E52">
        <v>3</v>
      </c>
      <c r="O52">
        <v>2</v>
      </c>
      <c r="P52">
        <v>2</v>
      </c>
      <c r="Q52">
        <v>1</v>
      </c>
      <c r="R52">
        <v>1</v>
      </c>
    </row>
    <row r="53" spans="1:19" x14ac:dyDescent="0.3">
      <c r="A53" t="s">
        <v>17</v>
      </c>
      <c r="F53">
        <v>2</v>
      </c>
      <c r="J53">
        <v>1</v>
      </c>
      <c r="K53">
        <v>1</v>
      </c>
    </row>
    <row r="54" spans="1:19" x14ac:dyDescent="0.3">
      <c r="A54" t="s">
        <v>86</v>
      </c>
      <c r="K54">
        <v>5</v>
      </c>
    </row>
    <row r="55" spans="1:19" x14ac:dyDescent="0.3">
      <c r="A55" t="s">
        <v>16</v>
      </c>
      <c r="C55">
        <v>4</v>
      </c>
      <c r="D55">
        <v>3</v>
      </c>
      <c r="F55">
        <v>2</v>
      </c>
      <c r="G55">
        <v>5</v>
      </c>
      <c r="H55">
        <v>3</v>
      </c>
      <c r="I55">
        <v>2</v>
      </c>
      <c r="J55">
        <v>5</v>
      </c>
      <c r="K55">
        <v>3</v>
      </c>
      <c r="L55">
        <v>2</v>
      </c>
      <c r="M55">
        <v>3</v>
      </c>
      <c r="O55">
        <v>5</v>
      </c>
      <c r="P55">
        <v>5</v>
      </c>
      <c r="Q55">
        <v>3</v>
      </c>
      <c r="R55">
        <v>2</v>
      </c>
      <c r="S55">
        <v>3</v>
      </c>
    </row>
    <row r="56" spans="1:19" x14ac:dyDescent="0.3">
      <c r="A56" t="s">
        <v>47</v>
      </c>
    </row>
  </sheetData>
  <autoFilter ref="A1:Q55" xr:uid="{9919274B-1AF9-4264-8D2F-634AEA90C214}">
    <sortState ref="A2:Q56">
      <sortCondition ref="A1:A5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2025-02-27T13:54:26Z</dcterms:modified>
</cp:coreProperties>
</file>