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16d5ad4be8d97/Documentos antigo/Projetos_jl/Streamlit/Dashboard Pelada/data/"/>
    </mc:Choice>
  </mc:AlternateContent>
  <xr:revisionPtr revIDLastSave="0" documentId="14_{F710173C-3132-4CB2-AE46-D9C8F677A9CF}" xr6:coauthVersionLast="36" xr6:coauthVersionMax="36" xr10:uidLastSave="{00000000-0000-0000-0000-000000000000}"/>
  <bookViews>
    <workbookView xWindow="0" yWindow="0" windowWidth="13800" windowHeight="3780" activeTab="3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artilharia!$A$1:$Y$63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notas!$A$1:$AZ$54</definedName>
  </definedNames>
  <calcPr calcId="191029"/>
</workbook>
</file>

<file path=xl/calcChain.xml><?xml version="1.0" encoding="utf-8"?>
<calcChain xmlns="http://schemas.openxmlformats.org/spreadsheetml/2006/main">
  <c r="AW62" i="1" l="1"/>
  <c r="AY62" i="1" s="1"/>
  <c r="AX62" i="1"/>
  <c r="AW63" i="1"/>
  <c r="AY63" i="1" s="1"/>
  <c r="AX63" i="1"/>
  <c r="K64" i="4" l="1"/>
  <c r="AW61" i="1" l="1"/>
  <c r="AY61" i="1" s="1"/>
  <c r="AX61" i="1"/>
  <c r="BB16" i="1" l="1"/>
  <c r="J64" i="4" l="1"/>
  <c r="I64" i="4"/>
  <c r="K54" i="4" l="1"/>
  <c r="K63" i="4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2" i="4"/>
  <c r="K65" i="4" l="1"/>
  <c r="AW60" i="1"/>
  <c r="AY60" i="1" s="1"/>
  <c r="AX60" i="1"/>
  <c r="AW58" i="1" l="1"/>
  <c r="AY58" i="1" s="1"/>
  <c r="AX58" i="1"/>
  <c r="AW59" i="1"/>
  <c r="AY59" i="1" s="1"/>
  <c r="AX59" i="1"/>
  <c r="AW41" i="1" l="1"/>
  <c r="AX41" i="1"/>
  <c r="AY41" i="1"/>
  <c r="BB40" i="1"/>
  <c r="AW42" i="1"/>
  <c r="AY42" i="1" s="1"/>
  <c r="AX42" i="1"/>
  <c r="BB41" i="1"/>
  <c r="AW43" i="1"/>
  <c r="AY43" i="1" s="1"/>
  <c r="AX43" i="1"/>
  <c r="BB42" i="1"/>
  <c r="AW44" i="1"/>
  <c r="AX44" i="1"/>
  <c r="AY44" i="1"/>
  <c r="BB43" i="1"/>
  <c r="AW45" i="1"/>
  <c r="AX45" i="1"/>
  <c r="AY45" i="1"/>
  <c r="BB44" i="1"/>
  <c r="AW46" i="1"/>
  <c r="AX46" i="1"/>
  <c r="AY46" i="1"/>
  <c r="BB45" i="1"/>
  <c r="AW47" i="1"/>
  <c r="AX47" i="1"/>
  <c r="AY47" i="1"/>
  <c r="BB46" i="1"/>
  <c r="AW48" i="1"/>
  <c r="AX48" i="1"/>
  <c r="AY48" i="1"/>
  <c r="BB47" i="1"/>
  <c r="AW49" i="1"/>
  <c r="AX49" i="1"/>
  <c r="AY49" i="1"/>
  <c r="BB48" i="1"/>
  <c r="AW50" i="1"/>
  <c r="AX50" i="1"/>
  <c r="AY50" i="1"/>
  <c r="BB49" i="1"/>
  <c r="AW51" i="1"/>
  <c r="AX51" i="1"/>
  <c r="AY51" i="1"/>
  <c r="BB50" i="1"/>
  <c r="AW52" i="1"/>
  <c r="AX52" i="1"/>
  <c r="AY52" i="1"/>
  <c r="BB51" i="1"/>
  <c r="AW53" i="1"/>
  <c r="AX53" i="1"/>
  <c r="AY53" i="1"/>
  <c r="BB52" i="1"/>
  <c r="AW54" i="1"/>
  <c r="AX54" i="1"/>
  <c r="AY54" i="1"/>
  <c r="BB53" i="1"/>
  <c r="AW20" i="1"/>
  <c r="AY20" i="1" s="1"/>
  <c r="AX20" i="1"/>
  <c r="BB54" i="1"/>
  <c r="AW55" i="1"/>
  <c r="AX55" i="1"/>
  <c r="AY55" i="1"/>
  <c r="BB55" i="1"/>
  <c r="AW56" i="1"/>
  <c r="AY56" i="1" s="1"/>
  <c r="AX56" i="1"/>
  <c r="BB56" i="1"/>
  <c r="AW57" i="1"/>
  <c r="AX57" i="1"/>
  <c r="AY57" i="1"/>
  <c r="BB57" i="1"/>
  <c r="J63" i="4" l="1"/>
  <c r="J65" i="4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2" i="1"/>
  <c r="E64" i="4" l="1"/>
  <c r="G64" i="4" l="1"/>
  <c r="H64" i="4"/>
  <c r="I63" i="4" l="1"/>
  <c r="I65" i="4" s="1"/>
  <c r="D64" i="4" l="1"/>
  <c r="C64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4" i="4"/>
  <c r="H63" i="4"/>
  <c r="H7" i="6" l="1"/>
  <c r="I6" i="6"/>
  <c r="J6" i="6" s="1"/>
  <c r="H65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AW14" i="1"/>
  <c r="AY14" i="1" s="1"/>
  <c r="AX14" i="1"/>
  <c r="H9" i="6" l="1"/>
  <c r="I8" i="6"/>
  <c r="J8" i="6" s="1"/>
  <c r="AH52" i="3"/>
  <c r="AI52" i="3"/>
  <c r="AH53" i="3"/>
  <c r="AI53" i="3"/>
  <c r="H10" i="6" l="1"/>
  <c r="I9" i="6"/>
  <c r="J9" i="6" s="1"/>
  <c r="G63" i="4"/>
  <c r="AW28" i="1"/>
  <c r="AY28" i="1" s="1"/>
  <c r="AX28" i="1"/>
  <c r="AW21" i="1"/>
  <c r="AY21" i="1" s="1"/>
  <c r="AX21" i="1"/>
  <c r="AW29" i="1"/>
  <c r="AY29" i="1" s="1"/>
  <c r="AX29" i="1"/>
  <c r="AW11" i="1"/>
  <c r="AY11" i="1" s="1"/>
  <c r="AX11" i="1"/>
  <c r="I10" i="6" l="1"/>
  <c r="J10" i="6" s="1"/>
  <c r="H11" i="6"/>
  <c r="G65" i="4"/>
  <c r="AW2" i="1"/>
  <c r="B64" i="4"/>
  <c r="E63" i="4"/>
  <c r="D63" i="4"/>
  <c r="C63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5" i="4" l="1"/>
  <c r="F63" i="4"/>
  <c r="H12" i="6"/>
  <c r="I11" i="6"/>
  <c r="J11" i="6" s="1"/>
  <c r="C65" i="4"/>
  <c r="D65" i="4"/>
  <c r="B63" i="4"/>
  <c r="B65" i="4" s="1"/>
  <c r="F65" i="4"/>
  <c r="AX15" i="1"/>
  <c r="AW15" i="1"/>
  <c r="AY15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W3" i="1"/>
  <c r="AY3" i="1" s="1"/>
  <c r="AX3" i="1"/>
  <c r="I15" i="6" l="1"/>
  <c r="J15" i="6" s="1"/>
  <c r="H16" i="6"/>
  <c r="AX12" i="1"/>
  <c r="AW12" i="1"/>
  <c r="AY12" i="1" s="1"/>
  <c r="H17" i="6" l="1"/>
  <c r="I16" i="6"/>
  <c r="J16" i="6" s="1"/>
  <c r="AX22" i="1"/>
  <c r="AW22" i="1"/>
  <c r="AY22" i="1" s="1"/>
  <c r="AX38" i="1"/>
  <c r="AW38" i="1"/>
  <c r="AY38" i="1" s="1"/>
  <c r="AX16" i="1"/>
  <c r="AW16" i="1"/>
  <c r="AY16" i="1" s="1"/>
  <c r="AX39" i="1"/>
  <c r="AW39" i="1"/>
  <c r="AY39" i="1" s="1"/>
  <c r="AX30" i="1"/>
  <c r="AW30" i="1"/>
  <c r="AY30" i="1" s="1"/>
  <c r="AX33" i="1"/>
  <c r="AW33" i="1"/>
  <c r="AY33" i="1" s="1"/>
  <c r="AX13" i="1"/>
  <c r="AW13" i="1"/>
  <c r="AY13" i="1" s="1"/>
  <c r="AX6" i="1"/>
  <c r="AW6" i="1"/>
  <c r="AY6" i="1" s="1"/>
  <c r="AX5" i="1"/>
  <c r="AW5" i="1"/>
  <c r="AY5" i="1" s="1"/>
  <c r="AX35" i="1"/>
  <c r="AW35" i="1"/>
  <c r="AY35" i="1" s="1"/>
  <c r="AX9" i="1"/>
  <c r="AW9" i="1"/>
  <c r="AY9" i="1" s="1"/>
  <c r="AX32" i="1"/>
  <c r="AW32" i="1"/>
  <c r="AY32" i="1" s="1"/>
  <c r="AX24" i="1"/>
  <c r="AW24" i="1"/>
  <c r="AY24" i="1" s="1"/>
  <c r="AX4" i="1"/>
  <c r="AW4" i="1"/>
  <c r="AY4" i="1" s="1"/>
  <c r="AX25" i="1"/>
  <c r="AW25" i="1"/>
  <c r="AY25" i="1" s="1"/>
  <c r="AX17" i="1"/>
  <c r="AW17" i="1"/>
  <c r="AY17" i="1" s="1"/>
  <c r="AX40" i="1"/>
  <c r="AW40" i="1"/>
  <c r="AY40" i="1" s="1"/>
  <c r="AX19" i="1"/>
  <c r="AW19" i="1"/>
  <c r="AY19" i="1" s="1"/>
  <c r="AX31" i="1"/>
  <c r="AW31" i="1"/>
  <c r="AY31" i="1" s="1"/>
  <c r="AX18" i="1"/>
  <c r="AW18" i="1"/>
  <c r="AY18" i="1" s="1"/>
  <c r="AX27" i="1"/>
  <c r="AW27" i="1"/>
  <c r="AY27" i="1" s="1"/>
  <c r="AX10" i="1"/>
  <c r="AW10" i="1"/>
  <c r="AY10" i="1" s="1"/>
  <c r="AX34" i="1"/>
  <c r="AW34" i="1"/>
  <c r="AY34" i="1" s="1"/>
  <c r="AX2" i="1"/>
  <c r="AY2" i="1"/>
  <c r="AX36" i="1"/>
  <c r="AW36" i="1"/>
  <c r="AY36" i="1" s="1"/>
  <c r="AX23" i="1"/>
  <c r="AW23" i="1"/>
  <c r="AY23" i="1" s="1"/>
  <c r="AX8" i="1"/>
  <c r="AW8" i="1"/>
  <c r="AY8" i="1" s="1"/>
  <c r="AX26" i="1"/>
  <c r="AW26" i="1"/>
  <c r="AY26" i="1" s="1"/>
  <c r="AX37" i="1"/>
  <c r="AW37" i="1"/>
  <c r="AY37" i="1" s="1"/>
  <c r="AX7" i="1"/>
  <c r="AW7" i="1"/>
  <c r="AY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<sst xmlns="http://schemas.openxmlformats.org/spreadsheetml/2006/main" count="3249" uniqueCount="356">
  <si>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</si>
  <si>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</si>
  <si>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</si>
  <si>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</si>
  <si>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</si>
  <si>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</si>
  <si>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</si>
  <si>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</si>
  <si>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</si>
  <si>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</si>
  <si>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</si>
  <si>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</si>
  <si>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</si>
  <si>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</si>
  <si>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</si>
  <si>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</si>
  <si>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</si>
  <si>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</si>
  <si>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</si>
  <si>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</si>
  <si>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</si>
  <si>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</si>
  <si>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</si>
  <si>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</si>
  <si>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</si>
  <si>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</si>
  <si>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</si>
  <si>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</si>
  <si>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</si>
  <si>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</si>
  <si>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</si>
  <si>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</si>
  <si>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</si>
  <si>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</si>
  <si>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</si>
  <si>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</si>
  <si>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</si>
  <si>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</si>
  <si>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</si>
  <si>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</si>
  <si>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</si>
  <si>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</si>
  <si>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</si>
  <si>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</si>
  <si>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</si>
  <si>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</si>
  <si>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</si>
  <si>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</si>
  <si>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</si>
  <si>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</si>
  <si>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</si>
  <si>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</si>
  <si>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</si>
  <si>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</si>
  <si>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</si>
  <si>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</si>
  <si>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</si>
  <si>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</si>
  <si>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</si>
  <si>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</si>
  <si>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</si>
  <si>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</si>
  <si>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</si>
  <si>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</si>
  <si>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</si>
  <si>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</si>
  <si>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</si>
  <si>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</si>
  <si>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</si>
  <si>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</si>
  <si>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</si>
  <si>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</si>
  <si>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</si>
  <si>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</si>
  <si>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</si>
  <si>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</si>
  <si>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</si>
  <si>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</si>
  <si>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</si>
  <si>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</si>
  <si>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</si>
  <si>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</si>
  <si>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</si>
  <si>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</si>
  <si>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</si>
  <si>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</si>
  <si>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</si>
  <si>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</si>
  <si>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</si>
  <si>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</si>
  <si>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</si>
  <si>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</si>
  <si>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</si>
  <si>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</si>
  <si>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</si>
  <si>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</si>
  <si>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</si>
  <si>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</si>
  <si>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</si>
  <si>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</si>
  <si>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</si>
  <si>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</si>
  <si>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</si>
  <si>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</si>
  <si>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</si>
  <si>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</si>
  <si>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</si>
  <si>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</si>
  <si>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</si>
  <si>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</si>
  <si>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</si>
  <si>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</si>
  <si>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</si>
  <si>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</si>
  <si>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</si>
  <si>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</si>
  <si>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</si>
  <si>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</si>
  <si>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</si>
  <si>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</si>
  <si>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</si>
  <si>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</si>
  <si>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</si>
  <si>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</si>
  <si>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</si>
  <si>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</si>
  <si>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</si>
  <si>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</si>
  <si>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</si>
  <si>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</si>
  <si>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</si>
  <si>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</si>
  <si>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</si>
  <si>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</si>
  <si>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</si>
  <si>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</si>
  <si>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</si>
  <si>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</si>
  <si>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</si>
  <si>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</si>
  <si>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</si>
  <si>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</si>
  <si>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</si>
  <si>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</si>
  <si>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</si>
  <si>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</si>
  <si>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</si>
  <si>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</si>
  <si>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</si>
  <si>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</si>
  <si>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</si>
  <si>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</si>
  <si>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</si>
  <si>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</si>
  <si>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</si>
  <si>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</si>
  <si>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</si>
  <si>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</si>
  <si>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</si>
  <si>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</si>
  <si>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</si>
  <si>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</si>
  <si>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</si>
  <si>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</si>
  <si>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</si>
  <si>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</si>
  <si>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</si>
  <si>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</si>
  <si>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</si>
  <si>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</si>
  <si>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</si>
  <si>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</si>
  <si>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</si>
  <si>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</si>
  <si>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</si>
  <si>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</si>
  <si>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</si>
  <si>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</si>
  <si>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</si>
  <si>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</si>
  <si>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</si>
  <si>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</si>
  <si>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</si>
  <si>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</si>
  <si>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</si>
  <si>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</si>
  <si>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</si>
  <si>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</si>
  <si>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</si>
  <si>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</si>
  <si>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</si>
  <si>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</si>
  <si>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</si>
  <si>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</si>
  <si>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</si>
  <si>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</si>
  <si>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</si>
  <si>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</si>
  <si>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</si>
  <si>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</si>
  <si>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</si>
  <si>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</si>
  <si>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</si>
  <si>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</si>
  <si>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</si>
  <si>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</si>
  <si>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</si>
  <si>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</si>
  <si>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</si>
  <si>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</si>
  <si>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</si>
  <si>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</si>
  <si>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</si>
  <si>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</si>
  <si>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</si>
  <si>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</si>
  <si>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</si>
  <si>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</si>
  <si>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</si>
  <si>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</si>
  <si>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</si>
  <si>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</si>
  <si>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</si>
  <si>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</si>
  <si>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</si>
  <si>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</si>
  <si>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</si>
  <si>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</si>
  <si>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</si>
  <si>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</si>
  <si>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</si>
  <si>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</si>
  <si>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</si>
  <si>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</si>
  <si>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</si>
  <si>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</si>
  <si>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</si>
  <si>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</si>
  <si>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</si>
  <si>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</si>
  <si>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</si>
  <si>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</si>
  <si>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</si>
  <si>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</si>
  <si>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</si>
  <si>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</si>
  <si>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</si>
  <si>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</si>
  <si>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</si>
  <si>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</si>
  <si>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</si>
  <si>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</si>
  <si>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</si>
  <si>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</si>
  <si>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</si>
  <si>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</si>
  <si>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</si>
  <si>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</si>
  <si>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</si>
  <si>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</si>
  <si>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</si>
  <si>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</si>
  <si>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</si>
  <si>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</si>
  <si>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</si>
  <si>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</si>
  <si>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</si>
  <si>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</si>
  <si>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</si>
  <si>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</si>
  <si>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</si>
  <si>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</si>
  <si>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</si>
  <si>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</si>
  <si>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</si>
  <si>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</si>
  <si>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</si>
  <si>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</si>
  <si>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</si>
  <si>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</si>
  <si>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</si>
  <si>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</si>
  <si>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</si>
  <si>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</si>
  <si>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</si>
  <si>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</si>
  <si>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</si>
  <si>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</si>
  <si>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</si>
  <si>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</si>
  <si>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</si>
  <si>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</si>
  <si>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</si>
  <si>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</si>
  <si>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</si>
  <si>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</si>
  <si>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</si>
  <si>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</si>
  <si>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</si>
  <si>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</si>
  <si>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</si>
  <si>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</si>
  <si>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</si>
  <si>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</si>
  <si>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</si>
  <si>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</si>
  <si>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</si>
  <si>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</si>
  <si>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</si>
  <si>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</si>
  <si>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</si>
  <si>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</si>
  <si>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</si>
  <si>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</si>
  <si>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</si>
  <si>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</si>
  <si>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</si>
  <si>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</si>
  <si>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</si>
  <si>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</si>
  <si>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</si>
  <si>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</si>
  <si>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</si>
  <si>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</si>
  <si>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</si>
  <si>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</si>
  <si>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</si>
  <si>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</si>
  <si>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</si>
  <si>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</si>
  <si>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</si>
  <si>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</si>
  <si>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</si>
  <si>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</si>
  <si>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</si>
  <si>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</si>
  <si>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</si>
  <si>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</si>
  <si>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</si>
  <si>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</si>
  <si>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</si>
  <si>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</si>
  <si>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</si>
  <si>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</si>
  <si>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</si>
  <si>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</si>
  <si>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</si>
  <si>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</si>
  <si>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</si>
  <si>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</si>
  <si>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</si>
  <si>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</si>
  <si>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yuri</t>
  </si>
  <si>
    <t>João Marcio</t>
  </si>
  <si>
    <t>Tuta</t>
  </si>
  <si>
    <t>Botelho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</si>
</sst>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3"/>
  <sheetViews>
    <sheetView zoomScale="85" zoomScaleNormal="85" workbookViewId="0">
      <pane xSplit="1" topLeftCell="Z1" activePane="topRight" state="frozen"/>
      <selection pane="topRight" activeCell="AS15" sqref="AS15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6" width="10.5546875" customWidth="1"/>
  </cols>
  <sheetData>
    <row r="1" spans="1:54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W1" t="s">
        <v>57</v>
      </c>
      <c r="AX1" t="s">
        <v>58</v>
      </c>
      <c r="AY1" t="s">
        <v>59</v>
      </c>
      <c r="AZ1" t="s">
        <v>62</v>
      </c>
    </row>
    <row r="2" spans="1:54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W2">
        <f t="shared" ref="AW2:AW33" si="0">COUNT(B2:AV2)</f>
        <v>44</v>
      </c>
      <c r="AX2" s="18">
        <f t="shared" ref="AX2:AX33" si="1">AVERAGE(B2:AV2)</f>
        <v>6.0340909090909092</v>
      </c>
      <c r="AY2">
        <f t="shared" ref="AY2:AY33" si="2">IF(AW2&gt;1,_xlfn.STDEV.S(B2:AV2),"")</f>
        <v>1.1070478617871626</v>
      </c>
      <c r="AZ2">
        <v>1</v>
      </c>
      <c r="BB2">
        <f>AVERAGE(AI2:AK2)</f>
        <v>5.333333333333333</v>
      </c>
    </row>
    <row r="3" spans="1:54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L3">
        <v>5.5</v>
      </c>
      <c r="AN3">
        <v>6.5</v>
      </c>
      <c r="AO3">
        <v>5.5</v>
      </c>
      <c r="AP3">
        <v>6</v>
      </c>
      <c r="AW3">
        <f t="shared" si="0"/>
        <v>38</v>
      </c>
      <c r="AX3" s="18">
        <f t="shared" si="1"/>
        <v>6.6184210526315788</v>
      </c>
      <c r="AY3">
        <f t="shared" si="2"/>
        <v>0.74827920181516006</v>
      </c>
      <c r="AZ3">
        <v>0</v>
      </c>
      <c r="BB3">
        <f t="shared" ref="BB3:BB39" si="3">AVERAGE(AI3:AK3)</f>
        <v>6.166666666666667</v>
      </c>
    </row>
    <row r="4" spans="1:54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L4">
        <v>5.5</v>
      </c>
      <c r="AM4">
        <v>4.5</v>
      </c>
      <c r="AN4">
        <v>5</v>
      </c>
      <c r="AO4">
        <v>5.5</v>
      </c>
      <c r="AP4">
        <v>5.5</v>
      </c>
      <c r="AQ4">
        <v>5</v>
      </c>
      <c r="AR4">
        <v>4.5</v>
      </c>
      <c r="AS4">
        <v>5.5</v>
      </c>
      <c r="AT4">
        <v>4.5</v>
      </c>
      <c r="AW4">
        <f t="shared" si="0"/>
        <v>42</v>
      </c>
      <c r="AX4" s="18">
        <f t="shared" si="1"/>
        <v>5.7142857142857144</v>
      </c>
      <c r="AY4">
        <f t="shared" si="2"/>
        <v>0.82004503998001299</v>
      </c>
      <c r="AZ4">
        <v>1</v>
      </c>
      <c r="BB4">
        <f t="shared" si="3"/>
        <v>5</v>
      </c>
    </row>
    <row r="5" spans="1:54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O5">
        <v>5</v>
      </c>
      <c r="AP5">
        <v>4.5</v>
      </c>
      <c r="AW5">
        <f t="shared" si="0"/>
        <v>36</v>
      </c>
      <c r="AX5" s="18">
        <f t="shared" si="1"/>
        <v>5.7777777777777777</v>
      </c>
      <c r="AY5">
        <f t="shared" si="2"/>
        <v>0.8655670680001335</v>
      </c>
      <c r="AZ5">
        <v>1</v>
      </c>
      <c r="BB5">
        <f t="shared" si="3"/>
        <v>6</v>
      </c>
    </row>
    <row r="6" spans="1:54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L6">
        <v>5</v>
      </c>
      <c r="AM6">
        <v>5</v>
      </c>
      <c r="AN6">
        <v>5.5</v>
      </c>
      <c r="AP6">
        <v>5</v>
      </c>
      <c r="AQ6">
        <v>4.5</v>
      </c>
      <c r="AR6">
        <v>4.5</v>
      </c>
      <c r="AT6">
        <v>5.5</v>
      </c>
      <c r="AW6">
        <f t="shared" si="0"/>
        <v>39</v>
      </c>
      <c r="AX6" s="18">
        <f t="shared" si="1"/>
        <v>6.0512820512820511</v>
      </c>
      <c r="AY6">
        <f t="shared" si="2"/>
        <v>0.86446569895477232</v>
      </c>
      <c r="AZ6">
        <v>1</v>
      </c>
      <c r="BB6">
        <f t="shared" si="3"/>
        <v>5.333333333333333</v>
      </c>
    </row>
    <row r="7" spans="1:54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L7">
        <v>5</v>
      </c>
      <c r="AM7">
        <v>5.5</v>
      </c>
      <c r="AN7">
        <v>4</v>
      </c>
      <c r="AT7">
        <v>4.5</v>
      </c>
      <c r="AW7">
        <f t="shared" si="0"/>
        <v>32</v>
      </c>
      <c r="AX7" s="18">
        <f t="shared" si="1"/>
        <v>5.65625</v>
      </c>
      <c r="AY7">
        <f t="shared" si="2"/>
        <v>0.82733053035145077</v>
      </c>
      <c r="AZ7">
        <v>0</v>
      </c>
      <c r="BB7">
        <f t="shared" si="3"/>
        <v>4.75</v>
      </c>
    </row>
    <row r="8" spans="1:54" x14ac:dyDescent="0.3">
      <c r="A8" t="s">
        <v>25</v>
      </c>
      <c r="B8" t="s">
        <v>26</v>
      </c>
      <c r="C8" t="s">
        <v>26</v>
      </c>
      <c r="D8" t="s">
        <v>26</v>
      </c>
      <c r="E8">
        <v>4.5</v>
      </c>
      <c r="F8">
        <v>6</v>
      </c>
      <c r="G8">
        <v>4</v>
      </c>
      <c r="H8" t="s">
        <v>26</v>
      </c>
      <c r="I8" t="s">
        <v>26</v>
      </c>
      <c r="J8">
        <v>4.5</v>
      </c>
      <c r="K8" t="s">
        <v>26</v>
      </c>
      <c r="L8">
        <v>2.5</v>
      </c>
      <c r="M8">
        <v>4.5</v>
      </c>
      <c r="N8">
        <v>5.5</v>
      </c>
      <c r="O8">
        <v>6</v>
      </c>
      <c r="P8">
        <v>4.5</v>
      </c>
      <c r="Q8" t="s">
        <v>26</v>
      </c>
      <c r="R8" t="s">
        <v>26</v>
      </c>
      <c r="S8">
        <v>4</v>
      </c>
      <c r="T8">
        <v>6</v>
      </c>
      <c r="U8">
        <v>2.5</v>
      </c>
      <c r="V8">
        <v>5.5</v>
      </c>
      <c r="W8">
        <v>6</v>
      </c>
      <c r="X8">
        <v>6</v>
      </c>
      <c r="Y8" t="s">
        <v>26</v>
      </c>
      <c r="Z8">
        <v>5.5</v>
      </c>
      <c r="AA8" t="s">
        <v>26</v>
      </c>
      <c r="AB8" t="s">
        <v>26</v>
      </c>
      <c r="AC8">
        <v>4</v>
      </c>
      <c r="AD8">
        <v>4.5</v>
      </c>
      <c r="AE8">
        <v>4</v>
      </c>
      <c r="AF8">
        <v>2.5</v>
      </c>
      <c r="AG8">
        <v>3</v>
      </c>
      <c r="AH8">
        <v>5</v>
      </c>
      <c r="AK8">
        <v>5</v>
      </c>
      <c r="AL8">
        <v>2.5</v>
      </c>
      <c r="AM8">
        <v>4</v>
      </c>
      <c r="AO8">
        <v>5.5</v>
      </c>
      <c r="AP8">
        <v>5.5</v>
      </c>
      <c r="AQ8">
        <v>4</v>
      </c>
      <c r="AR8">
        <v>3.5</v>
      </c>
      <c r="AT8">
        <v>5</v>
      </c>
      <c r="AW8">
        <f t="shared" si="0"/>
        <v>30</v>
      </c>
      <c r="AX8" s="18">
        <f t="shared" si="1"/>
        <v>4.5166666666666666</v>
      </c>
      <c r="AY8">
        <f t="shared" si="2"/>
        <v>1.1408053215203704</v>
      </c>
      <c r="AZ8">
        <v>1</v>
      </c>
      <c r="BB8">
        <f t="shared" si="3"/>
        <v>5</v>
      </c>
    </row>
    <row r="9" spans="1:54" x14ac:dyDescent="0.3">
      <c r="A9" t="s">
        <v>11</v>
      </c>
      <c r="B9">
        <v>5.5</v>
      </c>
      <c r="C9" t="s">
        <v>26</v>
      </c>
      <c r="D9">
        <v>7.5</v>
      </c>
      <c r="E9">
        <v>7.5</v>
      </c>
      <c r="F9">
        <v>7.5</v>
      </c>
      <c r="G9">
        <v>5.5</v>
      </c>
      <c r="H9" t="s">
        <v>26</v>
      </c>
      <c r="I9">
        <v>4.5</v>
      </c>
      <c r="J9">
        <v>7</v>
      </c>
      <c r="K9">
        <v>6</v>
      </c>
      <c r="L9" t="s">
        <v>26</v>
      </c>
      <c r="M9" t="s">
        <v>26</v>
      </c>
      <c r="N9">
        <v>6</v>
      </c>
      <c r="O9">
        <v>5.5</v>
      </c>
      <c r="P9">
        <v>6</v>
      </c>
      <c r="Q9" t="s">
        <v>26</v>
      </c>
      <c r="R9" t="s">
        <v>26</v>
      </c>
      <c r="S9">
        <v>4.5</v>
      </c>
      <c r="T9">
        <v>7</v>
      </c>
      <c r="U9" t="s">
        <v>26</v>
      </c>
      <c r="V9" t="s">
        <v>26</v>
      </c>
      <c r="W9" t="s">
        <v>26</v>
      </c>
      <c r="X9">
        <v>6</v>
      </c>
      <c r="Y9">
        <v>6</v>
      </c>
      <c r="Z9" t="s">
        <v>26</v>
      </c>
      <c r="AA9">
        <v>4.5</v>
      </c>
      <c r="AB9" t="s">
        <v>26</v>
      </c>
      <c r="AC9">
        <v>7</v>
      </c>
      <c r="AD9" t="s">
        <v>26</v>
      </c>
      <c r="AE9">
        <v>3</v>
      </c>
      <c r="AF9">
        <v>6</v>
      </c>
      <c r="AG9">
        <v>4.5</v>
      </c>
      <c r="AH9">
        <v>6</v>
      </c>
      <c r="AI9">
        <v>6</v>
      </c>
      <c r="AJ9">
        <v>5.5</v>
      </c>
      <c r="AK9">
        <v>7</v>
      </c>
      <c r="AL9">
        <v>5</v>
      </c>
      <c r="AM9">
        <v>4.5</v>
      </c>
      <c r="AN9">
        <v>4.5</v>
      </c>
      <c r="AO9">
        <v>5</v>
      </c>
      <c r="AP9">
        <v>5</v>
      </c>
      <c r="AR9">
        <v>5.5</v>
      </c>
      <c r="AS9">
        <v>5.5</v>
      </c>
      <c r="AT9">
        <v>5</v>
      </c>
      <c r="AW9">
        <f t="shared" si="0"/>
        <v>32</v>
      </c>
      <c r="AX9" s="18">
        <f t="shared" si="1"/>
        <v>5.671875</v>
      </c>
      <c r="AY9">
        <f t="shared" si="2"/>
        <v>1.0671742533891897</v>
      </c>
      <c r="AZ9">
        <v>1</v>
      </c>
      <c r="BB9">
        <f t="shared" si="3"/>
        <v>6.166666666666667</v>
      </c>
    </row>
    <row r="10" spans="1:54" x14ac:dyDescent="0.3">
      <c r="A10" t="s">
        <v>6</v>
      </c>
      <c r="B10">
        <v>7.5</v>
      </c>
      <c r="C10">
        <v>7</v>
      </c>
      <c r="D10">
        <v>7</v>
      </c>
      <c r="E10">
        <v>7.5</v>
      </c>
      <c r="F10">
        <v>6</v>
      </c>
      <c r="G10">
        <v>6</v>
      </c>
      <c r="H10" t="s">
        <v>26</v>
      </c>
      <c r="I10">
        <v>7.5</v>
      </c>
      <c r="J10" t="s">
        <v>26</v>
      </c>
      <c r="K10">
        <v>7.5</v>
      </c>
      <c r="L10" t="s">
        <v>26</v>
      </c>
      <c r="M10" t="s">
        <v>26</v>
      </c>
      <c r="N10">
        <v>6</v>
      </c>
      <c r="O10">
        <v>7</v>
      </c>
      <c r="P10">
        <v>6</v>
      </c>
      <c r="Q10" t="s">
        <v>26</v>
      </c>
      <c r="R10" t="s">
        <v>26</v>
      </c>
      <c r="S10">
        <v>6</v>
      </c>
      <c r="T10">
        <v>7</v>
      </c>
      <c r="U10">
        <v>7</v>
      </c>
      <c r="V10" t="s">
        <v>26</v>
      </c>
      <c r="W10">
        <v>6</v>
      </c>
      <c r="X10">
        <v>6</v>
      </c>
      <c r="Y10" t="s">
        <v>26</v>
      </c>
      <c r="Z10" t="s">
        <v>26</v>
      </c>
      <c r="AA10">
        <v>6</v>
      </c>
      <c r="AB10" t="s">
        <v>26</v>
      </c>
      <c r="AC10" t="s">
        <v>26</v>
      </c>
      <c r="AD10" t="s">
        <v>26</v>
      </c>
      <c r="AE10">
        <v>6</v>
      </c>
      <c r="AF10">
        <v>6.5</v>
      </c>
      <c r="AG10">
        <v>7</v>
      </c>
      <c r="AH10">
        <v>5.5</v>
      </c>
      <c r="AJ10">
        <v>5.5</v>
      </c>
      <c r="AK10">
        <v>5</v>
      </c>
      <c r="AL10">
        <v>4.5</v>
      </c>
      <c r="AM10">
        <v>5.5</v>
      </c>
      <c r="AN10">
        <v>6.5</v>
      </c>
      <c r="AO10">
        <v>6</v>
      </c>
      <c r="AP10">
        <v>5</v>
      </c>
      <c r="AQ10">
        <v>5.5</v>
      </c>
      <c r="AR10">
        <v>5.5</v>
      </c>
      <c r="AS10">
        <v>5</v>
      </c>
      <c r="AT10">
        <v>5.5</v>
      </c>
      <c r="AW10">
        <f t="shared" si="0"/>
        <v>32</v>
      </c>
      <c r="AX10" s="18">
        <f t="shared" si="1"/>
        <v>6.171875</v>
      </c>
      <c r="AY10">
        <f t="shared" si="2"/>
        <v>0.82900421221545539</v>
      </c>
      <c r="AZ10">
        <v>1</v>
      </c>
      <c r="BB10">
        <f t="shared" si="3"/>
        <v>5.25</v>
      </c>
    </row>
    <row r="11" spans="1:54" x14ac:dyDescent="0.3">
      <c r="A11" t="s">
        <v>16</v>
      </c>
      <c r="B11">
        <v>7.5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>
        <v>7</v>
      </c>
      <c r="W11">
        <v>7</v>
      </c>
      <c r="X11">
        <v>6</v>
      </c>
      <c r="Y11">
        <v>7</v>
      </c>
      <c r="Z11">
        <v>7.5</v>
      </c>
      <c r="AA11">
        <v>7</v>
      </c>
      <c r="AB11">
        <v>7</v>
      </c>
      <c r="AC11">
        <v>7.5</v>
      </c>
      <c r="AD11">
        <v>7</v>
      </c>
      <c r="AE11">
        <v>6</v>
      </c>
      <c r="AF11">
        <v>6.5</v>
      </c>
      <c r="AH11">
        <v>6.5</v>
      </c>
      <c r="AI11">
        <v>6.5</v>
      </c>
      <c r="AJ11">
        <v>5.5</v>
      </c>
      <c r="AK11">
        <v>5.5</v>
      </c>
      <c r="AL11">
        <v>6</v>
      </c>
      <c r="AM11">
        <v>5</v>
      </c>
      <c r="AN11">
        <v>5</v>
      </c>
      <c r="AO11">
        <v>5</v>
      </c>
      <c r="AP11">
        <v>5.5</v>
      </c>
      <c r="AQ11">
        <v>5.5</v>
      </c>
      <c r="AR11">
        <v>6</v>
      </c>
      <c r="AS11">
        <v>5</v>
      </c>
      <c r="AT11">
        <v>5.5</v>
      </c>
      <c r="AW11">
        <f t="shared" si="0"/>
        <v>25</v>
      </c>
      <c r="AX11" s="18">
        <f t="shared" si="1"/>
        <v>6.22</v>
      </c>
      <c r="AY11">
        <f t="shared" si="2"/>
        <v>0.85488790688214311</v>
      </c>
      <c r="AZ11">
        <v>1</v>
      </c>
      <c r="BB11">
        <f t="shared" si="3"/>
        <v>5.833333333333333</v>
      </c>
    </row>
    <row r="12" spans="1:54" x14ac:dyDescent="0.3">
      <c r="A12" t="s">
        <v>56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>
        <v>5.5</v>
      </c>
      <c r="R12" t="s">
        <v>26</v>
      </c>
      <c r="S12">
        <v>7</v>
      </c>
      <c r="T12" t="s">
        <v>26</v>
      </c>
      <c r="U12" t="s">
        <v>26</v>
      </c>
      <c r="V12">
        <v>7</v>
      </c>
      <c r="W12" t="s">
        <v>26</v>
      </c>
      <c r="X12">
        <v>6</v>
      </c>
      <c r="Y12">
        <v>7</v>
      </c>
      <c r="Z12">
        <v>7</v>
      </c>
      <c r="AA12" t="s">
        <v>26</v>
      </c>
      <c r="AB12">
        <v>7</v>
      </c>
      <c r="AC12">
        <v>4.5</v>
      </c>
      <c r="AD12">
        <v>7</v>
      </c>
      <c r="AE12">
        <v>6</v>
      </c>
      <c r="AF12">
        <v>5</v>
      </c>
      <c r="AG12">
        <v>6.5</v>
      </c>
      <c r="AH12">
        <v>6.5</v>
      </c>
      <c r="AI12">
        <v>6.5</v>
      </c>
      <c r="AJ12">
        <v>5</v>
      </c>
      <c r="AK12">
        <v>5</v>
      </c>
      <c r="AL12">
        <v>6</v>
      </c>
      <c r="AM12">
        <v>5</v>
      </c>
      <c r="AO12">
        <v>5</v>
      </c>
      <c r="AP12">
        <v>5.5</v>
      </c>
      <c r="AQ12">
        <v>4.5</v>
      </c>
      <c r="AR12">
        <v>5</v>
      </c>
      <c r="AS12">
        <v>5</v>
      </c>
      <c r="AT12">
        <v>5</v>
      </c>
      <c r="AW12">
        <f t="shared" si="0"/>
        <v>24</v>
      </c>
      <c r="AX12" s="18">
        <f t="shared" si="1"/>
        <v>5.8125</v>
      </c>
      <c r="AY12">
        <f t="shared" si="2"/>
        <v>0.90664815091920714</v>
      </c>
      <c r="AZ12">
        <v>1</v>
      </c>
      <c r="BB12">
        <f t="shared" si="3"/>
        <v>5.5</v>
      </c>
    </row>
    <row r="13" spans="1:54" x14ac:dyDescent="0.3">
      <c r="A13" t="s">
        <v>8</v>
      </c>
      <c r="B13">
        <v>6</v>
      </c>
      <c r="C13" t="s">
        <v>26</v>
      </c>
      <c r="D13">
        <v>4</v>
      </c>
      <c r="E13" t="s">
        <v>26</v>
      </c>
      <c r="F13" t="s">
        <v>26</v>
      </c>
      <c r="G13">
        <v>5.5</v>
      </c>
      <c r="H13">
        <v>4</v>
      </c>
      <c r="I13">
        <v>4.5</v>
      </c>
      <c r="J13">
        <v>7</v>
      </c>
      <c r="K13">
        <v>7</v>
      </c>
      <c r="L13" t="s">
        <v>26</v>
      </c>
      <c r="M13" t="s">
        <v>26</v>
      </c>
      <c r="N13" t="s">
        <v>26</v>
      </c>
      <c r="O13">
        <v>5.5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>
        <v>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>
        <v>7</v>
      </c>
      <c r="AB13" t="s">
        <v>26</v>
      </c>
      <c r="AC13">
        <v>7</v>
      </c>
      <c r="AD13" t="s">
        <v>26</v>
      </c>
      <c r="AI13">
        <v>5</v>
      </c>
      <c r="AJ13">
        <v>5</v>
      </c>
      <c r="AN13">
        <v>5</v>
      </c>
      <c r="AP13">
        <v>5.5</v>
      </c>
      <c r="AQ13">
        <v>4</v>
      </c>
      <c r="AW13">
        <f t="shared" si="0"/>
        <v>16</v>
      </c>
      <c r="AX13" s="18">
        <f t="shared" si="1"/>
        <v>5.5</v>
      </c>
      <c r="AY13">
        <f t="shared" si="2"/>
        <v>1.0954451150103321</v>
      </c>
      <c r="AZ13">
        <v>1</v>
      </c>
      <c r="BB13">
        <f t="shared" si="3"/>
        <v>5</v>
      </c>
    </row>
    <row r="14" spans="1:54" x14ac:dyDescent="0.3">
      <c r="A14" t="s">
        <v>84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>
        <v>4.5</v>
      </c>
      <c r="AC14">
        <v>6</v>
      </c>
      <c r="AD14" t="s">
        <v>26</v>
      </c>
      <c r="AE14">
        <v>6.5</v>
      </c>
      <c r="AF14">
        <v>6</v>
      </c>
      <c r="AG14">
        <v>6.5</v>
      </c>
      <c r="AH14">
        <v>5</v>
      </c>
      <c r="AI14">
        <v>5.5</v>
      </c>
      <c r="AL14">
        <v>5</v>
      </c>
      <c r="AO14">
        <v>5.5</v>
      </c>
      <c r="AP14">
        <v>6</v>
      </c>
      <c r="AQ14">
        <v>5.5</v>
      </c>
      <c r="AT14">
        <v>4.5</v>
      </c>
      <c r="AW14">
        <f t="shared" si="0"/>
        <v>12</v>
      </c>
      <c r="AX14" s="18">
        <f t="shared" si="1"/>
        <v>5.541666666666667</v>
      </c>
      <c r="AY14">
        <f t="shared" si="2"/>
        <v>0.68947718445122574</v>
      </c>
      <c r="AZ14">
        <v>1</v>
      </c>
      <c r="BB14">
        <f t="shared" si="3"/>
        <v>5.5</v>
      </c>
    </row>
    <row r="15" spans="1:54" x14ac:dyDescent="0.3">
      <c r="A15" t="s">
        <v>5</v>
      </c>
      <c r="B15">
        <v>10</v>
      </c>
      <c r="C15">
        <v>8.5</v>
      </c>
      <c r="D15">
        <v>8.5</v>
      </c>
      <c r="E15">
        <v>7.5</v>
      </c>
      <c r="F15">
        <v>7</v>
      </c>
      <c r="G15">
        <v>7.5</v>
      </c>
      <c r="H15">
        <v>7</v>
      </c>
      <c r="I15" t="s">
        <v>26</v>
      </c>
      <c r="J15">
        <v>8.5</v>
      </c>
      <c r="K15">
        <v>7.5</v>
      </c>
      <c r="L15">
        <v>8.5</v>
      </c>
      <c r="M15">
        <v>7</v>
      </c>
      <c r="N15">
        <v>7.5</v>
      </c>
      <c r="O15">
        <v>7.5</v>
      </c>
      <c r="P15">
        <v>7</v>
      </c>
      <c r="Q15">
        <v>7</v>
      </c>
      <c r="R15" t="s">
        <v>26</v>
      </c>
      <c r="S15" t="s">
        <v>26</v>
      </c>
      <c r="T15" t="s">
        <v>26</v>
      </c>
      <c r="U15">
        <v>7</v>
      </c>
      <c r="V15">
        <v>6</v>
      </c>
      <c r="W15">
        <v>7.5</v>
      </c>
      <c r="X15">
        <v>7</v>
      </c>
      <c r="Y15">
        <v>7</v>
      </c>
      <c r="Z15">
        <v>7</v>
      </c>
      <c r="AA15">
        <v>7</v>
      </c>
      <c r="AB15" t="s">
        <v>26</v>
      </c>
      <c r="AC15" t="s">
        <v>26</v>
      </c>
      <c r="AD15" t="s">
        <v>26</v>
      </c>
      <c r="AF15">
        <v>6.5</v>
      </c>
      <c r="AG15">
        <v>10</v>
      </c>
      <c r="AI15">
        <v>6.5</v>
      </c>
      <c r="AJ15">
        <v>5.5</v>
      </c>
      <c r="AK15">
        <v>6.5</v>
      </c>
      <c r="AL15">
        <v>6</v>
      </c>
      <c r="AO15">
        <v>6</v>
      </c>
      <c r="AP15">
        <v>5</v>
      </c>
      <c r="AQ15">
        <v>5.5</v>
      </c>
      <c r="AR15">
        <v>6.5</v>
      </c>
      <c r="AS15">
        <v>6</v>
      </c>
      <c r="AT15">
        <v>5.5</v>
      </c>
      <c r="AW15">
        <f t="shared" si="0"/>
        <v>34</v>
      </c>
      <c r="AX15" s="18">
        <f t="shared" si="1"/>
        <v>7.0735294117647056</v>
      </c>
      <c r="AY15">
        <f t="shared" si="2"/>
        <v>1.1555685531057505</v>
      </c>
      <c r="AZ15">
        <v>1</v>
      </c>
      <c r="BB15">
        <f t="shared" si="3"/>
        <v>6.166666666666667</v>
      </c>
    </row>
    <row r="16" spans="1:54" x14ac:dyDescent="0.3">
      <c r="A16" t="s">
        <v>44</v>
      </c>
      <c r="B16" t="s">
        <v>26</v>
      </c>
      <c r="C16" t="s">
        <v>26</v>
      </c>
      <c r="D16" t="s">
        <v>26</v>
      </c>
      <c r="E16" t="s">
        <v>26</v>
      </c>
      <c r="F16">
        <v>5.5</v>
      </c>
      <c r="G16">
        <v>4.5</v>
      </c>
      <c r="H16">
        <v>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>
        <v>6</v>
      </c>
      <c r="R16" t="s">
        <v>26</v>
      </c>
      <c r="S16">
        <v>6</v>
      </c>
      <c r="T16">
        <v>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G16">
        <v>6.5</v>
      </c>
      <c r="AI16">
        <v>4</v>
      </c>
      <c r="AJ16">
        <v>3.5</v>
      </c>
      <c r="AK16">
        <v>3</v>
      </c>
      <c r="AL16">
        <v>5</v>
      </c>
      <c r="AN16">
        <v>5</v>
      </c>
      <c r="AO16">
        <v>5</v>
      </c>
      <c r="AW16">
        <f t="shared" si="0"/>
        <v>13</v>
      </c>
      <c r="AX16" s="18">
        <f t="shared" si="1"/>
        <v>5.0769230769230766</v>
      </c>
      <c r="AY16">
        <f t="shared" si="2"/>
        <v>1.0771519903228184</v>
      </c>
      <c r="AZ16">
        <v>0</v>
      </c>
      <c r="BB16">
        <f>AVERAGE(AI16:AK16)</f>
        <v>3.5</v>
      </c>
    </row>
    <row r="17" spans="1:54" x14ac:dyDescent="0.3">
      <c r="A17" t="s">
        <v>19</v>
      </c>
      <c r="B17">
        <v>10</v>
      </c>
      <c r="C17" t="s">
        <v>26</v>
      </c>
      <c r="D17">
        <v>7</v>
      </c>
      <c r="E17">
        <v>7</v>
      </c>
      <c r="F17">
        <v>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>
        <v>6</v>
      </c>
      <c r="N17">
        <v>6</v>
      </c>
      <c r="O17">
        <v>6</v>
      </c>
      <c r="P17">
        <v>6</v>
      </c>
      <c r="Q17">
        <v>7</v>
      </c>
      <c r="R17" t="s">
        <v>26</v>
      </c>
      <c r="S17" t="s">
        <v>26</v>
      </c>
      <c r="T17">
        <v>6</v>
      </c>
      <c r="U17">
        <v>6</v>
      </c>
      <c r="V17">
        <v>7</v>
      </c>
      <c r="W17">
        <v>6</v>
      </c>
      <c r="X17" t="s">
        <v>26</v>
      </c>
      <c r="Y17">
        <v>8.5</v>
      </c>
      <c r="Z17">
        <v>6</v>
      </c>
      <c r="AA17">
        <v>6</v>
      </c>
      <c r="AB17">
        <v>5.5</v>
      </c>
      <c r="AC17" t="s">
        <v>26</v>
      </c>
      <c r="AD17" t="s">
        <v>26</v>
      </c>
      <c r="AE17">
        <v>6</v>
      </c>
      <c r="AF17">
        <v>6.5</v>
      </c>
      <c r="AG17">
        <v>6.5</v>
      </c>
      <c r="AL17">
        <v>4.5</v>
      </c>
      <c r="AM17">
        <v>5.5</v>
      </c>
      <c r="AQ17">
        <v>5</v>
      </c>
      <c r="AT17">
        <v>5.5</v>
      </c>
      <c r="AW17">
        <f t="shared" si="0"/>
        <v>24</v>
      </c>
      <c r="AX17" s="18">
        <f t="shared" si="1"/>
        <v>6.3125</v>
      </c>
      <c r="AY17">
        <f t="shared" si="2"/>
        <v>1.1113299905186069</v>
      </c>
      <c r="AZ17">
        <v>1</v>
      </c>
      <c r="BB17" t="e">
        <f t="shared" si="3"/>
        <v>#DIV/0!</v>
      </c>
    </row>
    <row r="18" spans="1:54" x14ac:dyDescent="0.3">
      <c r="A18" t="s">
        <v>14</v>
      </c>
      <c r="B18">
        <v>7</v>
      </c>
      <c r="C18" t="s">
        <v>26</v>
      </c>
      <c r="D18">
        <v>7.5</v>
      </c>
      <c r="E18" t="s">
        <v>26</v>
      </c>
      <c r="F18">
        <v>6</v>
      </c>
      <c r="G18">
        <v>7</v>
      </c>
      <c r="H18">
        <v>4.5</v>
      </c>
      <c r="I18">
        <v>5.5</v>
      </c>
      <c r="J18" t="s">
        <v>26</v>
      </c>
      <c r="K18">
        <v>6</v>
      </c>
      <c r="L18">
        <v>6</v>
      </c>
      <c r="M18">
        <v>6</v>
      </c>
      <c r="N18" t="s">
        <v>26</v>
      </c>
      <c r="O18">
        <v>6</v>
      </c>
      <c r="P18">
        <v>5.5</v>
      </c>
      <c r="Q18">
        <v>5.5</v>
      </c>
      <c r="R18">
        <v>6</v>
      </c>
      <c r="S18">
        <v>4.5</v>
      </c>
      <c r="T18">
        <v>7</v>
      </c>
      <c r="U18" t="s">
        <v>26</v>
      </c>
      <c r="V18">
        <v>6</v>
      </c>
      <c r="W18" t="s">
        <v>26</v>
      </c>
      <c r="X18">
        <v>7</v>
      </c>
      <c r="Y18">
        <v>6</v>
      </c>
      <c r="Z18" t="s">
        <v>26</v>
      </c>
      <c r="AA18">
        <v>6</v>
      </c>
      <c r="AB18">
        <v>5.5</v>
      </c>
      <c r="AC18">
        <v>6</v>
      </c>
      <c r="AD18">
        <v>5.5</v>
      </c>
      <c r="AI18">
        <v>5</v>
      </c>
      <c r="AL18">
        <v>5.5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4.5</v>
      </c>
      <c r="AS18">
        <v>5.5</v>
      </c>
      <c r="AT18">
        <v>5.5</v>
      </c>
      <c r="AW18">
        <f t="shared" si="0"/>
        <v>32</v>
      </c>
      <c r="AX18" s="18">
        <f t="shared" si="1"/>
        <v>5.71875</v>
      </c>
      <c r="AY18">
        <f t="shared" si="2"/>
        <v>0.77185887896185923</v>
      </c>
      <c r="AZ18">
        <v>1</v>
      </c>
      <c r="BB18">
        <f t="shared" si="3"/>
        <v>5</v>
      </c>
    </row>
    <row r="19" spans="1:54" x14ac:dyDescent="0.3">
      <c r="A19" t="s">
        <v>9</v>
      </c>
      <c r="B19">
        <v>7</v>
      </c>
      <c r="C19" t="s">
        <v>26</v>
      </c>
      <c r="D19">
        <v>7</v>
      </c>
      <c r="E19">
        <v>6</v>
      </c>
      <c r="F19">
        <v>7.5</v>
      </c>
      <c r="G19">
        <v>7</v>
      </c>
      <c r="H19">
        <v>7</v>
      </c>
      <c r="I19" t="s">
        <v>26</v>
      </c>
      <c r="J19">
        <v>6</v>
      </c>
      <c r="K19" t="s">
        <v>26</v>
      </c>
      <c r="L19">
        <v>7</v>
      </c>
      <c r="M19">
        <v>7</v>
      </c>
      <c r="N19">
        <v>7.5</v>
      </c>
      <c r="O19">
        <v>6</v>
      </c>
      <c r="P19">
        <v>6</v>
      </c>
      <c r="Q19">
        <v>7</v>
      </c>
      <c r="R19" t="s">
        <v>26</v>
      </c>
      <c r="S19">
        <v>6</v>
      </c>
      <c r="T19">
        <v>7.5</v>
      </c>
      <c r="U19" t="s">
        <v>26</v>
      </c>
      <c r="V19">
        <v>6</v>
      </c>
      <c r="W19">
        <v>7</v>
      </c>
      <c r="X19">
        <v>7</v>
      </c>
      <c r="Y19" t="s">
        <v>26</v>
      </c>
      <c r="Z19">
        <v>7.5</v>
      </c>
      <c r="AA19">
        <v>7</v>
      </c>
      <c r="AB19">
        <v>7</v>
      </c>
      <c r="AC19">
        <v>6</v>
      </c>
      <c r="AD19">
        <v>7</v>
      </c>
      <c r="AE19">
        <v>8</v>
      </c>
      <c r="AF19">
        <v>6.5</v>
      </c>
      <c r="AH19">
        <v>7.5</v>
      </c>
      <c r="AI19">
        <v>5.5</v>
      </c>
      <c r="AJ19">
        <v>5.5</v>
      </c>
      <c r="AK19">
        <v>5.5</v>
      </c>
      <c r="AM19">
        <v>7</v>
      </c>
      <c r="AQ19">
        <v>5</v>
      </c>
      <c r="AR19">
        <v>5.5</v>
      </c>
      <c r="AS19">
        <v>5</v>
      </c>
      <c r="AT19">
        <v>5.5</v>
      </c>
      <c r="AW19">
        <f t="shared" si="0"/>
        <v>34</v>
      </c>
      <c r="AX19" s="18">
        <f t="shared" si="1"/>
        <v>6.5441176470588234</v>
      </c>
      <c r="AY19">
        <f t="shared" si="2"/>
        <v>0.81060814299963979</v>
      </c>
      <c r="AZ19">
        <v>1</v>
      </c>
      <c r="BB19">
        <f t="shared" si="3"/>
        <v>5.5</v>
      </c>
    </row>
    <row r="20" spans="1:54" x14ac:dyDescent="0.3">
      <c r="A20" t="s">
        <v>340</v>
      </c>
      <c r="AJ20">
        <v>5</v>
      </c>
      <c r="AN20">
        <v>5.5</v>
      </c>
      <c r="AO20">
        <v>4.5</v>
      </c>
      <c r="AP20">
        <v>5</v>
      </c>
      <c r="AQ20">
        <v>5.5</v>
      </c>
      <c r="AR20">
        <v>5</v>
      </c>
      <c r="AS20">
        <v>5</v>
      </c>
      <c r="AW20">
        <f t="shared" si="0"/>
        <v>7</v>
      </c>
      <c r="AX20" s="18">
        <f t="shared" si="1"/>
        <v>5.0714285714285712</v>
      </c>
      <c r="AY20">
        <f t="shared" si="2"/>
        <v>0.34503277967117707</v>
      </c>
      <c r="AZ20">
        <v>0</v>
      </c>
      <c r="BB20">
        <f t="shared" si="3"/>
        <v>5</v>
      </c>
    </row>
    <row r="21" spans="1:54" x14ac:dyDescent="0.3">
      <c r="A21" t="s">
        <v>23</v>
      </c>
      <c r="B21">
        <v>8.5</v>
      </c>
      <c r="C21" t="s">
        <v>26</v>
      </c>
      <c r="D21" t="s">
        <v>26</v>
      </c>
      <c r="E21">
        <v>7</v>
      </c>
      <c r="F21">
        <v>7</v>
      </c>
      <c r="G21" t="s">
        <v>26</v>
      </c>
      <c r="H21">
        <v>10</v>
      </c>
      <c r="I21">
        <v>7</v>
      </c>
      <c r="J21" t="s">
        <v>26</v>
      </c>
      <c r="K21">
        <v>6</v>
      </c>
      <c r="L21">
        <v>7</v>
      </c>
      <c r="M21">
        <v>6</v>
      </c>
      <c r="N21">
        <v>6</v>
      </c>
      <c r="O21">
        <v>6</v>
      </c>
      <c r="P21">
        <v>7</v>
      </c>
      <c r="Q21">
        <v>5.5</v>
      </c>
      <c r="R21">
        <v>7.5</v>
      </c>
      <c r="S21">
        <v>7</v>
      </c>
      <c r="T21">
        <v>7</v>
      </c>
      <c r="U21">
        <v>6</v>
      </c>
      <c r="V21">
        <v>7</v>
      </c>
      <c r="W21">
        <v>7</v>
      </c>
      <c r="X21">
        <v>7</v>
      </c>
      <c r="Y21" t="s">
        <v>26</v>
      </c>
      <c r="Z21">
        <v>6</v>
      </c>
      <c r="AA21">
        <v>6</v>
      </c>
      <c r="AB21" t="s">
        <v>26</v>
      </c>
      <c r="AC21">
        <v>6</v>
      </c>
      <c r="AD21" t="s">
        <v>26</v>
      </c>
      <c r="AF21">
        <v>7</v>
      </c>
      <c r="AG21">
        <v>5.5</v>
      </c>
      <c r="AH21">
        <v>5.5</v>
      </c>
      <c r="AI21">
        <v>5.5</v>
      </c>
      <c r="AJ21">
        <v>5.5</v>
      </c>
      <c r="AK21">
        <v>6.5</v>
      </c>
      <c r="AL21">
        <v>4.5</v>
      </c>
      <c r="AW21">
        <f t="shared" si="0"/>
        <v>29</v>
      </c>
      <c r="AX21" s="18">
        <f t="shared" si="1"/>
        <v>6.5344827586206895</v>
      </c>
      <c r="AY21">
        <f t="shared" si="2"/>
        <v>1.0516231882424716</v>
      </c>
      <c r="AZ21">
        <v>0.5</v>
      </c>
      <c r="BB21">
        <f t="shared" si="3"/>
        <v>5.833333333333333</v>
      </c>
    </row>
    <row r="22" spans="1:54" x14ac:dyDescent="0.3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AW22">
        <f t="shared" si="0"/>
        <v>13</v>
      </c>
      <c r="AX22" s="18">
        <f t="shared" si="1"/>
        <v>5.2307692307692308</v>
      </c>
      <c r="AY22">
        <f t="shared" si="2"/>
        <v>1.1657505560686472</v>
      </c>
      <c r="AZ22">
        <v>0</v>
      </c>
      <c r="BB22">
        <f t="shared" si="3"/>
        <v>4.5</v>
      </c>
    </row>
    <row r="23" spans="1:54" x14ac:dyDescent="0.3">
      <c r="A23" t="s">
        <v>15</v>
      </c>
      <c r="B23">
        <v>7</v>
      </c>
      <c r="C23">
        <v>5.5</v>
      </c>
      <c r="D23" t="s">
        <v>26</v>
      </c>
      <c r="E23" t="s">
        <v>26</v>
      </c>
      <c r="F23" t="s">
        <v>26</v>
      </c>
      <c r="G23">
        <v>6</v>
      </c>
      <c r="H23">
        <v>4.5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>
        <v>6</v>
      </c>
      <c r="Q23">
        <v>5.5</v>
      </c>
      <c r="R23">
        <v>7</v>
      </c>
      <c r="S23">
        <v>6</v>
      </c>
      <c r="T23">
        <v>6</v>
      </c>
      <c r="U23">
        <v>7</v>
      </c>
      <c r="V23">
        <v>5.5</v>
      </c>
      <c r="W23">
        <v>6</v>
      </c>
      <c r="X23">
        <v>5.5</v>
      </c>
      <c r="Y23">
        <v>7</v>
      </c>
      <c r="Z23" t="s">
        <v>26</v>
      </c>
      <c r="AA23">
        <v>7</v>
      </c>
      <c r="AB23">
        <v>6</v>
      </c>
      <c r="AC23" t="s">
        <v>26</v>
      </c>
      <c r="AD23">
        <v>6</v>
      </c>
      <c r="AW23">
        <f t="shared" si="0"/>
        <v>17</v>
      </c>
      <c r="AX23" s="18">
        <f t="shared" si="1"/>
        <v>6.0882352941176467</v>
      </c>
      <c r="AY23">
        <f t="shared" si="2"/>
        <v>0.71228711990072591</v>
      </c>
      <c r="AZ23">
        <v>0</v>
      </c>
      <c r="BB23" t="e">
        <f t="shared" si="3"/>
        <v>#DIV/0!</v>
      </c>
    </row>
    <row r="24" spans="1:54" x14ac:dyDescent="0.3">
      <c r="A24" t="s">
        <v>55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26</v>
      </c>
      <c r="I24" t="s">
        <v>26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>
        <v>6</v>
      </c>
      <c r="P24" t="s">
        <v>26</v>
      </c>
      <c r="Q24">
        <v>4.5</v>
      </c>
      <c r="R24" t="s">
        <v>26</v>
      </c>
      <c r="S24" t="s">
        <v>26</v>
      </c>
      <c r="T24">
        <v>7</v>
      </c>
      <c r="U24">
        <v>7</v>
      </c>
      <c r="V24">
        <v>6</v>
      </c>
      <c r="W24">
        <v>6</v>
      </c>
      <c r="X24">
        <v>6</v>
      </c>
      <c r="Y24">
        <v>7.5</v>
      </c>
      <c r="Z24">
        <v>6</v>
      </c>
      <c r="AA24">
        <v>6</v>
      </c>
      <c r="AB24" t="s">
        <v>26</v>
      </c>
      <c r="AC24">
        <v>6</v>
      </c>
      <c r="AD24">
        <v>7</v>
      </c>
      <c r="AF24">
        <v>7</v>
      </c>
      <c r="AG24">
        <v>7</v>
      </c>
      <c r="AQ24">
        <v>7</v>
      </c>
      <c r="AR24">
        <v>6.5</v>
      </c>
      <c r="AS24">
        <v>5</v>
      </c>
      <c r="AT24">
        <v>5</v>
      </c>
      <c r="AW24">
        <f t="shared" si="0"/>
        <v>18</v>
      </c>
      <c r="AX24" s="18">
        <f t="shared" si="1"/>
        <v>6.25</v>
      </c>
      <c r="AY24">
        <f t="shared" si="2"/>
        <v>0.82693623055938525</v>
      </c>
      <c r="AZ24">
        <v>1</v>
      </c>
      <c r="BB24" t="e">
        <f t="shared" si="3"/>
        <v>#DIV/0!</v>
      </c>
    </row>
    <row r="25" spans="1:54" x14ac:dyDescent="0.3">
      <c r="A25" t="s">
        <v>3</v>
      </c>
      <c r="B25">
        <v>7.5</v>
      </c>
      <c r="C25">
        <v>6</v>
      </c>
      <c r="D25">
        <v>7.5</v>
      </c>
      <c r="E25">
        <v>4</v>
      </c>
      <c r="F25">
        <v>6</v>
      </c>
      <c r="G25">
        <v>5.5</v>
      </c>
      <c r="H25">
        <v>4.5</v>
      </c>
      <c r="I25">
        <v>5.5</v>
      </c>
      <c r="J25">
        <v>5.5</v>
      </c>
      <c r="K25" t="s">
        <v>26</v>
      </c>
      <c r="L25" t="s">
        <v>26</v>
      </c>
      <c r="M25" t="s">
        <v>26</v>
      </c>
      <c r="N25" t="s">
        <v>26</v>
      </c>
      <c r="O25">
        <v>7</v>
      </c>
      <c r="P25">
        <v>6</v>
      </c>
      <c r="Q25">
        <v>6</v>
      </c>
      <c r="R25">
        <v>7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>
        <v>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>
        <v>6.5</v>
      </c>
      <c r="AI25">
        <v>5</v>
      </c>
      <c r="AL25">
        <v>5.5</v>
      </c>
      <c r="AW25">
        <f t="shared" si="0"/>
        <v>17</v>
      </c>
      <c r="AX25" s="18">
        <f t="shared" si="1"/>
        <v>5.9411764705882355</v>
      </c>
      <c r="AY25">
        <f t="shared" si="2"/>
        <v>0.96634545034980535</v>
      </c>
      <c r="AZ25">
        <v>0</v>
      </c>
      <c r="BB25">
        <f t="shared" si="3"/>
        <v>5</v>
      </c>
    </row>
    <row r="26" spans="1:54" x14ac:dyDescent="0.3">
      <c r="A26" t="s">
        <v>7</v>
      </c>
      <c r="B26">
        <v>6</v>
      </c>
      <c r="C26">
        <v>1.5</v>
      </c>
      <c r="D26">
        <v>4.5</v>
      </c>
      <c r="E26">
        <v>4</v>
      </c>
      <c r="F26">
        <v>7.5</v>
      </c>
      <c r="G26">
        <v>5.5</v>
      </c>
      <c r="H26">
        <v>6</v>
      </c>
      <c r="I26">
        <v>4.5</v>
      </c>
      <c r="J26">
        <v>3</v>
      </c>
      <c r="K26">
        <v>5.5</v>
      </c>
      <c r="L26">
        <v>2.5</v>
      </c>
      <c r="M26">
        <v>1.5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>
        <v>6</v>
      </c>
      <c r="AW26">
        <f t="shared" si="0"/>
        <v>13</v>
      </c>
      <c r="AX26" s="18">
        <f t="shared" si="1"/>
        <v>4.4615384615384617</v>
      </c>
      <c r="AY26">
        <f t="shared" si="2"/>
        <v>1.875961292039569</v>
      </c>
      <c r="AZ26">
        <v>0</v>
      </c>
      <c r="BB26" t="e">
        <f t="shared" si="3"/>
        <v>#DIV/0!</v>
      </c>
    </row>
    <row r="27" spans="1:54" x14ac:dyDescent="0.3">
      <c r="A27" t="s">
        <v>12</v>
      </c>
      <c r="B27">
        <v>8.5</v>
      </c>
      <c r="C27" t="s">
        <v>26</v>
      </c>
      <c r="D27">
        <v>7.5</v>
      </c>
      <c r="E27">
        <v>7.5</v>
      </c>
      <c r="F27" t="s">
        <v>26</v>
      </c>
      <c r="G27" t="s">
        <v>26</v>
      </c>
      <c r="H27">
        <v>6</v>
      </c>
      <c r="I27">
        <v>7.5</v>
      </c>
      <c r="J27" t="s">
        <v>26</v>
      </c>
      <c r="K27">
        <v>6</v>
      </c>
      <c r="L27">
        <v>7.5</v>
      </c>
      <c r="M27">
        <v>7</v>
      </c>
      <c r="N27">
        <v>6</v>
      </c>
      <c r="O27" t="s">
        <v>26</v>
      </c>
      <c r="P27" t="s">
        <v>26</v>
      </c>
      <c r="Q27" t="s">
        <v>26</v>
      </c>
      <c r="R27">
        <v>9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G27">
        <v>6.5</v>
      </c>
      <c r="AN27">
        <v>6</v>
      </c>
      <c r="AW27">
        <f t="shared" si="0"/>
        <v>12</v>
      </c>
      <c r="AX27" s="18">
        <f t="shared" si="1"/>
        <v>7.083333333333333</v>
      </c>
      <c r="AY27">
        <f t="shared" si="2"/>
        <v>1.0187633620614673</v>
      </c>
      <c r="AZ27">
        <v>0</v>
      </c>
      <c r="BB27" t="e">
        <f t="shared" si="3"/>
        <v>#DIV/0!</v>
      </c>
    </row>
    <row r="28" spans="1:54" x14ac:dyDescent="0.3">
      <c r="A28" t="s">
        <v>45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>
        <v>7.5</v>
      </c>
      <c r="H28">
        <v>7.5</v>
      </c>
      <c r="I28" t="s">
        <v>26</v>
      </c>
      <c r="J28">
        <v>8.5</v>
      </c>
      <c r="K28">
        <v>8.5</v>
      </c>
      <c r="L28">
        <v>7.5</v>
      </c>
      <c r="M28">
        <v>7.5</v>
      </c>
      <c r="N28">
        <v>7.5</v>
      </c>
      <c r="O28">
        <v>9</v>
      </c>
      <c r="P28">
        <v>8.5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W28">
        <f t="shared" si="0"/>
        <v>9</v>
      </c>
      <c r="AX28" s="18">
        <f t="shared" si="1"/>
        <v>8</v>
      </c>
      <c r="AY28">
        <f t="shared" si="2"/>
        <v>0.61237243569579447</v>
      </c>
      <c r="AZ28">
        <v>0</v>
      </c>
      <c r="BB28" t="e">
        <f t="shared" si="3"/>
        <v>#DIV/0!</v>
      </c>
    </row>
    <row r="29" spans="1:54" x14ac:dyDescent="0.3">
      <c r="A29" t="s">
        <v>17</v>
      </c>
      <c r="B29" t="s">
        <v>26</v>
      </c>
      <c r="C29">
        <v>5.5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>
        <v>4.5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>
        <v>5.5</v>
      </c>
      <c r="Z29">
        <v>5.5</v>
      </c>
      <c r="AA29" t="s">
        <v>26</v>
      </c>
      <c r="AB29">
        <v>5.5</v>
      </c>
      <c r="AC29">
        <v>5.5</v>
      </c>
      <c r="AD29">
        <v>4</v>
      </c>
      <c r="AH29">
        <v>4</v>
      </c>
      <c r="AW29">
        <f t="shared" si="0"/>
        <v>8</v>
      </c>
      <c r="AX29" s="18">
        <f t="shared" si="1"/>
        <v>5</v>
      </c>
      <c r="AY29">
        <f t="shared" si="2"/>
        <v>0.70710678118654757</v>
      </c>
      <c r="AZ29">
        <v>0</v>
      </c>
      <c r="BB29" t="e">
        <f t="shared" si="3"/>
        <v>#DIV/0!</v>
      </c>
    </row>
    <row r="30" spans="1:54" x14ac:dyDescent="0.3">
      <c r="A30" t="s">
        <v>22</v>
      </c>
      <c r="B30" t="s">
        <v>26</v>
      </c>
      <c r="C30" t="s">
        <v>26</v>
      </c>
      <c r="D30">
        <v>7</v>
      </c>
      <c r="E30">
        <v>7</v>
      </c>
      <c r="F30">
        <v>5.5</v>
      </c>
      <c r="G30" t="s">
        <v>26</v>
      </c>
      <c r="H30" t="s">
        <v>26</v>
      </c>
      <c r="I30" t="s">
        <v>26</v>
      </c>
      <c r="J30" t="s">
        <v>26</v>
      </c>
      <c r="K30">
        <v>7</v>
      </c>
      <c r="L30">
        <v>7</v>
      </c>
      <c r="M30" t="s">
        <v>26</v>
      </c>
      <c r="N30">
        <v>7.5</v>
      </c>
      <c r="O30" t="s">
        <v>26</v>
      </c>
      <c r="P30" t="s">
        <v>26</v>
      </c>
      <c r="Q30" t="s">
        <v>26</v>
      </c>
      <c r="R30" t="s">
        <v>26</v>
      </c>
      <c r="S30">
        <v>7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R30">
        <v>5.5</v>
      </c>
      <c r="AW30">
        <f t="shared" si="0"/>
        <v>8</v>
      </c>
      <c r="AX30" s="18">
        <f t="shared" si="1"/>
        <v>6.6875</v>
      </c>
      <c r="AY30">
        <f t="shared" si="2"/>
        <v>0.75297030865385772</v>
      </c>
      <c r="AZ30">
        <v>0</v>
      </c>
      <c r="BB30" t="e">
        <f t="shared" si="3"/>
        <v>#DIV/0!</v>
      </c>
    </row>
    <row r="31" spans="1:54" x14ac:dyDescent="0.3">
      <c r="A31" t="s">
        <v>66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>
        <v>6</v>
      </c>
      <c r="W31">
        <v>6</v>
      </c>
      <c r="X31" t="s">
        <v>26</v>
      </c>
      <c r="Y31">
        <v>6</v>
      </c>
      <c r="Z31" t="s">
        <v>26</v>
      </c>
      <c r="AA31" t="s">
        <v>26</v>
      </c>
      <c r="AB31">
        <v>7</v>
      </c>
      <c r="AC31">
        <v>6</v>
      </c>
      <c r="AD31" t="s">
        <v>26</v>
      </c>
      <c r="AE31">
        <v>6</v>
      </c>
      <c r="AF31">
        <v>5</v>
      </c>
      <c r="AM31">
        <v>4.5</v>
      </c>
      <c r="AP31">
        <v>5</v>
      </c>
      <c r="AQ31">
        <v>4.5</v>
      </c>
      <c r="AR31">
        <v>5</v>
      </c>
      <c r="AS31">
        <v>4.5</v>
      </c>
      <c r="AT31">
        <v>4.5</v>
      </c>
      <c r="AW31">
        <f t="shared" si="0"/>
        <v>13</v>
      </c>
      <c r="AX31" s="18">
        <f t="shared" si="1"/>
        <v>5.384615384615385</v>
      </c>
      <c r="AY31">
        <f t="shared" si="2"/>
        <v>0.82041265414236786</v>
      </c>
      <c r="AZ31">
        <v>0</v>
      </c>
      <c r="BB31" t="e">
        <f t="shared" si="3"/>
        <v>#DIV/0!</v>
      </c>
    </row>
    <row r="32" spans="1:54" x14ac:dyDescent="0.3">
      <c r="A32" t="s">
        <v>48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>
        <v>7</v>
      </c>
      <c r="J32" t="s">
        <v>26</v>
      </c>
      <c r="K32">
        <v>7</v>
      </c>
      <c r="L32">
        <v>7.5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7</v>
      </c>
      <c r="S32" t="s">
        <v>26</v>
      </c>
      <c r="T32" t="s">
        <v>26</v>
      </c>
      <c r="U32">
        <v>7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>
        <v>6</v>
      </c>
      <c r="AS32">
        <v>5</v>
      </c>
      <c r="AT32">
        <v>5</v>
      </c>
      <c r="AW32">
        <f t="shared" si="0"/>
        <v>8</v>
      </c>
      <c r="AX32" s="18">
        <f t="shared" si="1"/>
        <v>6.4375</v>
      </c>
      <c r="AY32">
        <f t="shared" si="2"/>
        <v>0.97970476602465739</v>
      </c>
      <c r="AZ32">
        <v>0</v>
      </c>
      <c r="BB32" t="e">
        <f t="shared" si="3"/>
        <v>#DIV/0!</v>
      </c>
    </row>
    <row r="33" spans="1:54" x14ac:dyDescent="0.3">
      <c r="A33" t="s">
        <v>68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>
        <v>6</v>
      </c>
      <c r="Y33" t="s">
        <v>26</v>
      </c>
      <c r="Z33">
        <v>5.5</v>
      </c>
      <c r="AA33">
        <v>4</v>
      </c>
      <c r="AB33">
        <v>3</v>
      </c>
      <c r="AC33" t="s">
        <v>26</v>
      </c>
      <c r="AD33" t="s">
        <v>26</v>
      </c>
      <c r="AG33">
        <v>6</v>
      </c>
      <c r="AH33">
        <v>5</v>
      </c>
      <c r="AJ33">
        <v>4.5</v>
      </c>
      <c r="AK33">
        <v>5</v>
      </c>
      <c r="AO33">
        <v>4</v>
      </c>
      <c r="AP33">
        <v>5.5</v>
      </c>
      <c r="AR33">
        <v>3.5</v>
      </c>
      <c r="AW33">
        <f t="shared" si="0"/>
        <v>11</v>
      </c>
      <c r="AX33" s="18">
        <f t="shared" si="1"/>
        <v>4.7272727272727275</v>
      </c>
      <c r="AY33">
        <f t="shared" si="2"/>
        <v>1.0090499582190262</v>
      </c>
      <c r="AZ33">
        <v>0</v>
      </c>
      <c r="BB33">
        <f t="shared" si="3"/>
        <v>4.75</v>
      </c>
    </row>
    <row r="34" spans="1:54" x14ac:dyDescent="0.3">
      <c r="A34" t="s">
        <v>24</v>
      </c>
      <c r="B34" t="s">
        <v>26</v>
      </c>
      <c r="C34" t="s">
        <v>26</v>
      </c>
      <c r="D34" t="s">
        <v>26</v>
      </c>
      <c r="E34">
        <v>7.5</v>
      </c>
      <c r="F34" t="s">
        <v>26</v>
      </c>
      <c r="G34" t="s">
        <v>26</v>
      </c>
      <c r="H34" t="s">
        <v>26</v>
      </c>
      <c r="I34" t="s">
        <v>26</v>
      </c>
      <c r="J34">
        <v>8.5</v>
      </c>
      <c r="K34" t="s">
        <v>26</v>
      </c>
      <c r="L34">
        <v>7.5</v>
      </c>
      <c r="M34" t="s">
        <v>26</v>
      </c>
      <c r="N34">
        <v>7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W34">
        <f t="shared" ref="AW34:AW60" si="4">COUNT(B34:AV34)</f>
        <v>4</v>
      </c>
      <c r="AX34" s="18">
        <f t="shared" ref="AX34:AX60" si="5">AVERAGE(B34:AV34)</f>
        <v>7.625</v>
      </c>
      <c r="AY34">
        <f t="shared" ref="AY34:AY60" si="6">IF(AW34&gt;1,_xlfn.STDEV.S(B34:AV34),"")</f>
        <v>0.62915286960589578</v>
      </c>
      <c r="AZ34">
        <v>0</v>
      </c>
      <c r="BB34" t="e">
        <f t="shared" si="3"/>
        <v>#DIV/0!</v>
      </c>
    </row>
    <row r="35" spans="1:54" x14ac:dyDescent="0.3">
      <c r="A35" t="s">
        <v>61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>
        <v>7</v>
      </c>
      <c r="S35">
        <v>5.5</v>
      </c>
      <c r="T35">
        <v>5.5</v>
      </c>
      <c r="U35" t="s">
        <v>26</v>
      </c>
      <c r="V35" t="s">
        <v>26</v>
      </c>
      <c r="W35">
        <v>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W35">
        <f t="shared" si="4"/>
        <v>4</v>
      </c>
      <c r="AX35" s="18">
        <f t="shared" si="5"/>
        <v>6</v>
      </c>
      <c r="AY35">
        <f t="shared" si="6"/>
        <v>0.70710678118654757</v>
      </c>
      <c r="AZ35">
        <v>0</v>
      </c>
      <c r="BB35" t="e">
        <f t="shared" si="3"/>
        <v>#DIV/0!</v>
      </c>
    </row>
    <row r="36" spans="1:54" x14ac:dyDescent="0.3">
      <c r="A36" t="s">
        <v>54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>
        <v>6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>
        <v>7</v>
      </c>
      <c r="W36">
        <v>7.5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O36">
        <v>5.5</v>
      </c>
      <c r="AW36">
        <f t="shared" si="4"/>
        <v>4</v>
      </c>
      <c r="AX36" s="18">
        <f t="shared" si="5"/>
        <v>6.5</v>
      </c>
      <c r="AY36">
        <f t="shared" si="6"/>
        <v>0.9128709291752769</v>
      </c>
      <c r="AZ36">
        <v>0</v>
      </c>
      <c r="BB36" t="e">
        <f t="shared" si="3"/>
        <v>#DIV/0!</v>
      </c>
    </row>
    <row r="37" spans="1:54" x14ac:dyDescent="0.3">
      <c r="A37" t="s">
        <v>18</v>
      </c>
      <c r="B37" t="s">
        <v>26</v>
      </c>
      <c r="C37">
        <v>4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>
        <v>6</v>
      </c>
      <c r="R37">
        <v>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W37">
        <f t="shared" si="4"/>
        <v>3</v>
      </c>
      <c r="AX37" s="18">
        <f t="shared" si="5"/>
        <v>5.333333333333333</v>
      </c>
      <c r="AY37">
        <f t="shared" si="6"/>
        <v>1.1547005383792526</v>
      </c>
      <c r="AZ37">
        <v>0</v>
      </c>
      <c r="BB37" t="e">
        <f t="shared" si="3"/>
        <v>#DIV/0!</v>
      </c>
    </row>
    <row r="38" spans="1:54" x14ac:dyDescent="0.3">
      <c r="A38" t="s">
        <v>63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>
        <v>4.5</v>
      </c>
      <c r="T38" t="s">
        <v>26</v>
      </c>
      <c r="U38">
        <v>4.5</v>
      </c>
      <c r="V38" t="s">
        <v>26</v>
      </c>
      <c r="W38">
        <v>5.5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K38">
        <v>3.5</v>
      </c>
      <c r="AW38">
        <f t="shared" si="4"/>
        <v>4</v>
      </c>
      <c r="AX38" s="18">
        <f t="shared" si="5"/>
        <v>4.5</v>
      </c>
      <c r="AY38">
        <f t="shared" si="6"/>
        <v>0.81649658092772603</v>
      </c>
      <c r="AZ38">
        <v>0</v>
      </c>
      <c r="BB38">
        <f t="shared" si="3"/>
        <v>3.5</v>
      </c>
    </row>
    <row r="39" spans="1:54" x14ac:dyDescent="0.3">
      <c r="A39" t="s">
        <v>60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>
        <v>4.5</v>
      </c>
      <c r="S39" t="s">
        <v>26</v>
      </c>
      <c r="T39">
        <v>4</v>
      </c>
      <c r="U39">
        <v>4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W39">
        <f t="shared" si="4"/>
        <v>3</v>
      </c>
      <c r="AX39" s="18">
        <f t="shared" si="5"/>
        <v>4.166666666666667</v>
      </c>
      <c r="AY39">
        <f t="shared" si="6"/>
        <v>0.28867513459481287</v>
      </c>
      <c r="AZ39">
        <v>0</v>
      </c>
      <c r="BB39" t="e">
        <f t="shared" si="3"/>
        <v>#DIV/0!</v>
      </c>
    </row>
    <row r="40" spans="1:54" x14ac:dyDescent="0.3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W40">
        <f t="shared" si="4"/>
        <v>3</v>
      </c>
      <c r="AX40" s="18">
        <f t="shared" si="5"/>
        <v>1.8333333333333333</v>
      </c>
      <c r="AY40">
        <f t="shared" si="6"/>
        <v>1.0408329997330663</v>
      </c>
      <c r="AZ40">
        <v>0</v>
      </c>
      <c r="BB40" t="e">
        <f t="shared" ref="BB40:BB57" si="7">AVERAGE(AI40:AK40)</f>
        <v>#DIV/0!</v>
      </c>
    </row>
    <row r="41" spans="1:54" x14ac:dyDescent="0.3">
      <c r="A41" t="s">
        <v>85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>
        <v>7</v>
      </c>
      <c r="AE41">
        <v>7</v>
      </c>
      <c r="AF41">
        <v>9</v>
      </c>
      <c r="AW41">
        <f t="shared" si="4"/>
        <v>3</v>
      </c>
      <c r="AX41" s="18">
        <f t="shared" si="5"/>
        <v>7.666666666666667</v>
      </c>
      <c r="AY41">
        <f t="shared" si="6"/>
        <v>1.1547005383792495</v>
      </c>
      <c r="AZ41">
        <v>0</v>
      </c>
      <c r="BB41" t="e">
        <f t="shared" si="7"/>
        <v>#DIV/0!</v>
      </c>
    </row>
    <row r="42" spans="1:54" x14ac:dyDescent="0.3">
      <c r="A42" t="s">
        <v>49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>
        <v>5.5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5.5</v>
      </c>
      <c r="AA42" t="s">
        <v>26</v>
      </c>
      <c r="AB42" t="s">
        <v>26</v>
      </c>
      <c r="AC42" t="s">
        <v>26</v>
      </c>
      <c r="AD42" t="s">
        <v>26</v>
      </c>
      <c r="AG42">
        <v>2.5</v>
      </c>
      <c r="AW42">
        <f t="shared" si="4"/>
        <v>3</v>
      </c>
      <c r="AX42" s="18">
        <f t="shared" si="5"/>
        <v>4.5</v>
      </c>
      <c r="AY42">
        <f t="shared" si="6"/>
        <v>1.7320508075688772</v>
      </c>
      <c r="AZ42">
        <v>0</v>
      </c>
      <c r="BB42" t="e">
        <f t="shared" si="7"/>
        <v>#DIV/0!</v>
      </c>
    </row>
    <row r="43" spans="1:54" x14ac:dyDescent="0.3">
      <c r="A43" t="s">
        <v>81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>
        <v>7</v>
      </c>
      <c r="AA43" t="s">
        <v>26</v>
      </c>
      <c r="AB43" t="s">
        <v>26</v>
      </c>
      <c r="AC43" t="s">
        <v>26</v>
      </c>
      <c r="AD43">
        <v>7.5</v>
      </c>
      <c r="AS43">
        <v>5</v>
      </c>
      <c r="AW43">
        <f t="shared" si="4"/>
        <v>3</v>
      </c>
      <c r="AX43" s="18">
        <f t="shared" si="5"/>
        <v>6.5</v>
      </c>
      <c r="AY43">
        <f t="shared" si="6"/>
        <v>1.3228756555322954</v>
      </c>
      <c r="AZ43">
        <v>0</v>
      </c>
      <c r="BB43" t="e">
        <f t="shared" si="7"/>
        <v>#DIV/0!</v>
      </c>
    </row>
    <row r="44" spans="1:54" x14ac:dyDescent="0.3">
      <c r="A44" t="s">
        <v>343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>
        <v>2.5</v>
      </c>
      <c r="K44" t="s">
        <v>26</v>
      </c>
      <c r="L44" t="s">
        <v>26</v>
      </c>
      <c r="M44">
        <v>4.5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N44">
        <v>2.5</v>
      </c>
      <c r="AW44">
        <f t="shared" si="4"/>
        <v>3</v>
      </c>
      <c r="AX44" s="18">
        <f t="shared" si="5"/>
        <v>3.1666666666666665</v>
      </c>
      <c r="AY44">
        <f t="shared" si="6"/>
        <v>1.1547005383792517</v>
      </c>
      <c r="AZ44">
        <v>0</v>
      </c>
      <c r="BB44" t="e">
        <f t="shared" si="7"/>
        <v>#DIV/0!</v>
      </c>
    </row>
    <row r="45" spans="1:54" x14ac:dyDescent="0.3">
      <c r="A45" t="s">
        <v>43</v>
      </c>
      <c r="B45" t="s">
        <v>26</v>
      </c>
      <c r="C45">
        <v>1.5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2.5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W45">
        <f t="shared" si="4"/>
        <v>2</v>
      </c>
      <c r="AX45" s="18">
        <f t="shared" si="5"/>
        <v>2</v>
      </c>
      <c r="AY45">
        <f t="shared" si="6"/>
        <v>0.70710678118654757</v>
      </c>
      <c r="AZ45">
        <v>0</v>
      </c>
      <c r="BB45" t="e">
        <f t="shared" si="7"/>
        <v>#DIV/0!</v>
      </c>
    </row>
    <row r="46" spans="1:54" x14ac:dyDescent="0.3">
      <c r="A46" t="s">
        <v>53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>
        <v>5.5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G46">
        <v>5</v>
      </c>
      <c r="AW46">
        <f t="shared" si="4"/>
        <v>2</v>
      </c>
      <c r="AX46" s="18">
        <f t="shared" si="5"/>
        <v>5.25</v>
      </c>
      <c r="AY46">
        <f t="shared" si="6"/>
        <v>0.35355339059327379</v>
      </c>
      <c r="AZ46">
        <v>0</v>
      </c>
      <c r="BB46" t="e">
        <f t="shared" si="7"/>
        <v>#DIV/0!</v>
      </c>
    </row>
    <row r="47" spans="1:54" x14ac:dyDescent="0.3">
      <c r="A47" t="s">
        <v>86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>
        <v>9</v>
      </c>
      <c r="AW47">
        <f t="shared" si="4"/>
        <v>1</v>
      </c>
      <c r="AX47" s="18">
        <f t="shared" si="5"/>
        <v>9</v>
      </c>
      <c r="AY47" t="str">
        <f t="shared" si="6"/>
        <v/>
      </c>
      <c r="AZ47">
        <v>0</v>
      </c>
      <c r="BB47" t="e">
        <f t="shared" si="7"/>
        <v>#DIV/0!</v>
      </c>
    </row>
    <row r="48" spans="1:54" x14ac:dyDescent="0.3">
      <c r="A48" t="s">
        <v>77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W48">
        <f t="shared" si="4"/>
        <v>1</v>
      </c>
      <c r="AX48" s="18">
        <f t="shared" si="5"/>
        <v>7</v>
      </c>
      <c r="AY48" t="str">
        <f t="shared" si="6"/>
        <v/>
      </c>
      <c r="AZ48">
        <v>0</v>
      </c>
      <c r="BB48" t="e">
        <f t="shared" si="7"/>
        <v>#DIV/0!</v>
      </c>
    </row>
    <row r="49" spans="1:54" x14ac:dyDescent="0.3">
      <c r="A49" t="s">
        <v>79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>
        <v>7</v>
      </c>
      <c r="AA49" t="s">
        <v>26</v>
      </c>
      <c r="AB49" t="s">
        <v>26</v>
      </c>
      <c r="AC49" t="s">
        <v>26</v>
      </c>
      <c r="AD49" t="s">
        <v>26</v>
      </c>
      <c r="AW49">
        <f t="shared" si="4"/>
        <v>1</v>
      </c>
      <c r="AX49" s="18">
        <f t="shared" si="5"/>
        <v>7</v>
      </c>
      <c r="AY49" t="str">
        <f t="shared" si="6"/>
        <v/>
      </c>
      <c r="AZ49">
        <v>0</v>
      </c>
      <c r="BB49" t="e">
        <f t="shared" si="7"/>
        <v>#DIV/0!</v>
      </c>
    </row>
    <row r="50" spans="1:54" x14ac:dyDescent="0.3">
      <c r="A50" t="s">
        <v>80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>
        <v>7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W50">
        <f t="shared" si="4"/>
        <v>1</v>
      </c>
      <c r="AX50" s="18">
        <f t="shared" si="5"/>
        <v>7</v>
      </c>
      <c r="AY50" t="str">
        <f t="shared" si="6"/>
        <v/>
      </c>
      <c r="AZ50">
        <v>0</v>
      </c>
      <c r="BB50" t="e">
        <f t="shared" si="7"/>
        <v>#DIV/0!</v>
      </c>
    </row>
    <row r="51" spans="1:54" x14ac:dyDescent="0.3">
      <c r="A51" t="s">
        <v>52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>
        <v>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W51">
        <f t="shared" si="4"/>
        <v>1</v>
      </c>
      <c r="AX51" s="18">
        <f t="shared" si="5"/>
        <v>6</v>
      </c>
      <c r="AY51" t="str">
        <f t="shared" si="6"/>
        <v/>
      </c>
      <c r="AZ51">
        <v>0</v>
      </c>
      <c r="BB51" t="e">
        <f t="shared" si="7"/>
        <v>#DIV/0!</v>
      </c>
    </row>
    <row r="52" spans="1:54" x14ac:dyDescent="0.3">
      <c r="A52" t="s">
        <v>47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>
        <v>4.5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W52">
        <f t="shared" si="4"/>
        <v>1</v>
      </c>
      <c r="AX52" s="18">
        <f t="shared" si="5"/>
        <v>4.5</v>
      </c>
      <c r="AY52" t="str">
        <f t="shared" si="6"/>
        <v/>
      </c>
      <c r="AZ52">
        <v>0</v>
      </c>
      <c r="BB52" t="e">
        <f t="shared" si="7"/>
        <v>#DIV/0!</v>
      </c>
    </row>
    <row r="53" spans="1:54" x14ac:dyDescent="0.3">
      <c r="A53" t="s">
        <v>78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>
        <v>4.5</v>
      </c>
      <c r="AA53" t="s">
        <v>26</v>
      </c>
      <c r="AB53" t="s">
        <v>26</v>
      </c>
      <c r="AC53" t="s">
        <v>26</v>
      </c>
      <c r="AD53" t="s">
        <v>26</v>
      </c>
      <c r="AW53">
        <f t="shared" si="4"/>
        <v>1</v>
      </c>
      <c r="AX53" s="18">
        <f t="shared" si="5"/>
        <v>4.5</v>
      </c>
      <c r="AY53" t="str">
        <f t="shared" si="6"/>
        <v/>
      </c>
      <c r="AZ53">
        <v>0</v>
      </c>
      <c r="BB53" t="e">
        <f t="shared" si="7"/>
        <v>#DIV/0!</v>
      </c>
    </row>
    <row r="54" spans="1:54" x14ac:dyDescent="0.3">
      <c r="A54" t="s">
        <v>83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26</v>
      </c>
      <c r="AA54" t="s">
        <v>26</v>
      </c>
      <c r="AB54">
        <v>4</v>
      </c>
      <c r="AC54" t="s">
        <v>26</v>
      </c>
      <c r="AD54" t="s">
        <v>26</v>
      </c>
      <c r="AW54">
        <f t="shared" si="4"/>
        <v>1</v>
      </c>
      <c r="AX54" s="18">
        <f t="shared" si="5"/>
        <v>4</v>
      </c>
      <c r="AY54" t="str">
        <f t="shared" si="6"/>
        <v/>
      </c>
      <c r="AZ54">
        <v>0</v>
      </c>
      <c r="BB54" t="e">
        <f t="shared" si="7"/>
        <v>#DIV/0!</v>
      </c>
    </row>
    <row r="55" spans="1:54" x14ac:dyDescent="0.3">
      <c r="A55" t="s">
        <v>339</v>
      </c>
      <c r="AJ55">
        <v>7</v>
      </c>
      <c r="AW55">
        <f t="shared" si="4"/>
        <v>1</v>
      </c>
      <c r="AX55" s="18">
        <f t="shared" si="5"/>
        <v>7</v>
      </c>
      <c r="AY55" t="str">
        <f t="shared" si="6"/>
        <v/>
      </c>
      <c r="AZ55">
        <v>0</v>
      </c>
      <c r="BB55">
        <f t="shared" si="7"/>
        <v>7</v>
      </c>
    </row>
    <row r="56" spans="1:54" x14ac:dyDescent="0.3">
      <c r="A56" t="s">
        <v>344</v>
      </c>
      <c r="AJ56">
        <v>4.5</v>
      </c>
      <c r="AQ56">
        <v>3.5</v>
      </c>
      <c r="AR56">
        <v>3.5</v>
      </c>
      <c r="AW56">
        <f t="shared" si="4"/>
        <v>3</v>
      </c>
      <c r="AX56" s="18">
        <f t="shared" si="5"/>
        <v>3.8333333333333335</v>
      </c>
      <c r="AY56">
        <f t="shared" si="6"/>
        <v>0.57735026918962473</v>
      </c>
      <c r="AZ56">
        <v>0</v>
      </c>
      <c r="BB56">
        <f t="shared" si="7"/>
        <v>4.5</v>
      </c>
    </row>
    <row r="57" spans="1:54" x14ac:dyDescent="0.3">
      <c r="A57" t="s">
        <v>342</v>
      </c>
      <c r="AM57">
        <v>6</v>
      </c>
      <c r="AW57">
        <f t="shared" si="4"/>
        <v>1</v>
      </c>
      <c r="AX57" s="18">
        <f t="shared" si="5"/>
        <v>6</v>
      </c>
      <c r="AY57" t="str">
        <f t="shared" si="6"/>
        <v/>
      </c>
      <c r="AZ57">
        <v>0</v>
      </c>
      <c r="BB57" t="e">
        <f t="shared" si="7"/>
        <v>#DIV/0!</v>
      </c>
    </row>
    <row r="58" spans="1:54" x14ac:dyDescent="0.3">
      <c r="A58" t="s">
        <v>345</v>
      </c>
      <c r="AN58">
        <v>3</v>
      </c>
      <c r="AW58">
        <f t="shared" si="4"/>
        <v>1</v>
      </c>
      <c r="AX58" s="18">
        <f t="shared" si="5"/>
        <v>3</v>
      </c>
      <c r="AY58" t="str">
        <f t="shared" si="6"/>
        <v/>
      </c>
      <c r="AZ58">
        <v>0</v>
      </c>
    </row>
    <row r="59" spans="1:54" x14ac:dyDescent="0.3">
      <c r="A59" t="s">
        <v>346</v>
      </c>
      <c r="AN59">
        <v>5.5</v>
      </c>
      <c r="AO59">
        <v>5</v>
      </c>
      <c r="AQ59">
        <v>6</v>
      </c>
      <c r="AS59">
        <v>5</v>
      </c>
      <c r="AT59">
        <v>5</v>
      </c>
      <c r="AW59">
        <f t="shared" si="4"/>
        <v>5</v>
      </c>
      <c r="AX59" s="18">
        <f t="shared" si="5"/>
        <v>5.3</v>
      </c>
      <c r="AY59">
        <f t="shared" si="6"/>
        <v>0.44721359549995793</v>
      </c>
      <c r="AZ59">
        <v>0</v>
      </c>
    </row>
    <row r="60" spans="1:54" x14ac:dyDescent="0.3">
      <c r="A60" t="s">
        <v>348</v>
      </c>
      <c r="AP60">
        <v>5.5</v>
      </c>
      <c r="AW60">
        <f t="shared" si="4"/>
        <v>1</v>
      </c>
      <c r="AX60" s="18">
        <f t="shared" si="5"/>
        <v>5.5</v>
      </c>
      <c r="AY60" t="str">
        <f t="shared" si="6"/>
        <v/>
      </c>
      <c r="AZ60">
        <v>0</v>
      </c>
    </row>
    <row r="61" spans="1:54" x14ac:dyDescent="0.3">
      <c r="A61" t="s">
        <v>351</v>
      </c>
      <c r="AR61">
        <v>4</v>
      </c>
      <c r="AW61">
        <f t="shared" ref="AW61" si="8">COUNT(B61:AV61)</f>
        <v>1</v>
      </c>
      <c r="AX61" s="18">
        <f t="shared" ref="AX61" si="9">AVERAGE(B61:AV61)</f>
        <v>4</v>
      </c>
      <c r="AY61" t="str">
        <f t="shared" ref="AY61" si="10">IF(AW61&gt;1,_xlfn.STDEV.S(B61:AV61),"")</f>
        <v/>
      </c>
      <c r="AZ61">
        <v>0</v>
      </c>
    </row>
    <row r="62" spans="1:54" x14ac:dyDescent="0.3">
      <c r="A62" t="s">
        <v>353</v>
      </c>
      <c r="AS62">
        <v>5.5</v>
      </c>
      <c r="AW62">
        <f t="shared" ref="AW62:AW63" si="11">COUNT(B62:AV62)</f>
        <v>1</v>
      </c>
      <c r="AX62" s="18">
        <f t="shared" ref="AX62:AX63" si="12">AVERAGE(B62:AV62)</f>
        <v>5.5</v>
      </c>
      <c r="AY62" t="str">
        <f t="shared" ref="AY62:AY63" si="13">IF(AW62&gt;1,_xlfn.STDEV.S(B62:AV62),"")</f>
        <v/>
      </c>
      <c r="AZ62">
        <v>0</v>
      </c>
    </row>
    <row r="63" spans="1:54" x14ac:dyDescent="0.3">
      <c r="A63" t="s">
        <v>354</v>
      </c>
      <c r="AS63">
        <v>4.5</v>
      </c>
      <c r="AW63">
        <f t="shared" si="11"/>
        <v>1</v>
      </c>
      <c r="AX63" s="18">
        <f t="shared" si="12"/>
        <v>4.5</v>
      </c>
      <c r="AY63" t="str">
        <f t="shared" si="13"/>
        <v/>
      </c>
      <c r="AZ63">
        <v>0</v>
      </c>
    </row>
  </sheetData>
  <autoFilter ref="A1:AZ54" xr:uid="{7217F6E2-94B9-43BA-8347-6F8651201F03}">
    <sortState ref="A2:AZ60">
      <sortCondition descending="1" ref="AZ1:AZ54"/>
    </sortState>
  </autoFilter>
  <conditionalFormatting sqref="AA2:AU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6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63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U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6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6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6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U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T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T51 AD53:AT53 B2:AT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T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M65"/>
  <sheetViews>
    <sheetView workbookViewId="0">
      <selection activeCell="K14" sqref="K14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3" max="13" width="9.44140625" bestFit="1" customWidth="1"/>
  </cols>
  <sheetData>
    <row r="1" spans="1:13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M1" t="s">
        <v>350</v>
      </c>
    </row>
    <row r="2" spans="1:13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M2" s="1">
        <v>45965</v>
      </c>
    </row>
    <row r="3" spans="1:13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</row>
    <row r="4" spans="1:13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</row>
    <row r="5" spans="1:13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</row>
    <row r="6" spans="1:13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</row>
    <row r="7" spans="1:13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</row>
    <row r="8" spans="1:13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3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21">
        <f>(1800-12*25)/18</f>
        <v>83.333333333333329</v>
      </c>
    </row>
    <row r="10" spans="1:13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</row>
    <row r="11" spans="1:13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</row>
    <row r="12" spans="1:13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</row>
    <row r="13" spans="1:13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</row>
    <row r="14" spans="1:13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21">
        <f>(1800-12*25)/18</f>
        <v>83.333333333333329</v>
      </c>
    </row>
    <row r="15" spans="1:13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</row>
    <row r="16" spans="1:13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1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</row>
    <row r="18" spans="1:11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1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</row>
    <row r="20" spans="1:11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</row>
    <row r="21" spans="1:11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1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1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1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</row>
    <row r="25" spans="1:11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11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11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1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</row>
    <row r="29" spans="1:11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1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1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1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1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1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</row>
    <row r="35" spans="1:11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1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</row>
    <row r="37" spans="1:11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1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1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</row>
    <row r="40" spans="1:11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1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1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</row>
    <row r="43" spans="1:11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</row>
    <row r="44" spans="1:11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</row>
    <row r="45" spans="1:11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1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1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1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1" x14ac:dyDescent="0.3">
      <c r="A49" t="s">
        <v>80</v>
      </c>
      <c r="G49" s="19">
        <v>25</v>
      </c>
      <c r="H49" s="19"/>
      <c r="I49" s="19"/>
    </row>
    <row r="50" spans="1:11" x14ac:dyDescent="0.3">
      <c r="A50" t="s">
        <v>83</v>
      </c>
      <c r="G50" s="19"/>
      <c r="H50" s="19">
        <v>25</v>
      </c>
      <c r="I50" s="19"/>
    </row>
    <row r="51" spans="1:11" x14ac:dyDescent="0.3">
      <c r="A51" t="s">
        <v>86</v>
      </c>
      <c r="G51" s="19"/>
      <c r="H51" s="19">
        <v>25</v>
      </c>
      <c r="I51" s="19"/>
    </row>
    <row r="52" spans="1:11" x14ac:dyDescent="0.3">
      <c r="A52" t="s">
        <v>85</v>
      </c>
      <c r="G52" s="19"/>
      <c r="H52" s="19">
        <v>25</v>
      </c>
      <c r="I52" s="19">
        <v>50</v>
      </c>
    </row>
    <row r="53" spans="1:11" x14ac:dyDescent="0.3">
      <c r="A53" t="s">
        <v>81</v>
      </c>
      <c r="G53" s="19"/>
      <c r="H53" s="19">
        <v>25</v>
      </c>
      <c r="I53" s="19"/>
    </row>
    <row r="54" spans="1:11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</row>
    <row r="55" spans="1:11" x14ac:dyDescent="0.3">
      <c r="A55" t="s">
        <v>340</v>
      </c>
      <c r="G55" s="19"/>
      <c r="H55" s="19"/>
      <c r="I55" s="19"/>
      <c r="J55" s="19">
        <v>25</v>
      </c>
      <c r="K55" s="19">
        <v>62.5</v>
      </c>
    </row>
    <row r="56" spans="1:11" x14ac:dyDescent="0.3">
      <c r="A56" t="s">
        <v>339</v>
      </c>
      <c r="G56" s="19"/>
      <c r="H56" s="19"/>
      <c r="I56" s="19"/>
      <c r="J56" s="19">
        <v>25</v>
      </c>
    </row>
    <row r="57" spans="1:11" x14ac:dyDescent="0.3">
      <c r="A57" t="s">
        <v>344</v>
      </c>
      <c r="G57" s="19"/>
      <c r="H57" s="19"/>
      <c r="I57" s="19"/>
      <c r="J57" s="19">
        <v>25</v>
      </c>
    </row>
    <row r="58" spans="1:11" x14ac:dyDescent="0.3">
      <c r="A58" t="s">
        <v>342</v>
      </c>
      <c r="G58"/>
      <c r="H58"/>
      <c r="I58"/>
      <c r="K58" s="19">
        <v>25</v>
      </c>
    </row>
    <row r="59" spans="1:11" x14ac:dyDescent="0.3">
      <c r="A59" t="s">
        <v>345</v>
      </c>
      <c r="G59"/>
      <c r="H59"/>
      <c r="I59"/>
      <c r="K59" s="19">
        <v>25</v>
      </c>
    </row>
    <row r="60" spans="1:11" x14ac:dyDescent="0.3">
      <c r="A60" t="s">
        <v>346</v>
      </c>
      <c r="G60"/>
      <c r="H60"/>
      <c r="I60"/>
      <c r="K60" s="19">
        <v>50</v>
      </c>
    </row>
    <row r="61" spans="1:11" x14ac:dyDescent="0.3">
      <c r="A61" t="s">
        <v>348</v>
      </c>
      <c r="G61"/>
      <c r="H61"/>
      <c r="I61"/>
      <c r="K61" s="19">
        <v>25</v>
      </c>
    </row>
    <row r="63" spans="1:11" x14ac:dyDescent="0.3">
      <c r="A63" t="s">
        <v>74</v>
      </c>
      <c r="B63" s="20">
        <f>SUM(B3:B28)</f>
        <v>1716.6666666666665</v>
      </c>
      <c r="C63" s="20">
        <f>SUM(C3:C35)</f>
        <v>1729.2800000000002</v>
      </c>
      <c r="D63" s="20">
        <f>SUM(D3:D38)</f>
        <v>1754.2800000000002</v>
      </c>
      <c r="E63" s="20">
        <f>SUM(E3:E41)</f>
        <v>1697.26</v>
      </c>
      <c r="F63" s="20">
        <f>SUM(F3:F44)</f>
        <v>1772.26</v>
      </c>
      <c r="G63" s="20">
        <f>SUM(G3:G49)</f>
        <v>1722.2599999999998</v>
      </c>
      <c r="H63" s="20">
        <f>SUM(H3:H54)</f>
        <v>1715.41</v>
      </c>
      <c r="I63" s="20">
        <f>SUM(I3:I54)</f>
        <v>1722.2599999999998</v>
      </c>
      <c r="J63" s="20">
        <f>SUM(J3:J57)</f>
        <v>1714.0399999999995</v>
      </c>
      <c r="K63" s="20">
        <f>SUM(K3:K60)</f>
        <v>1691.6733333333332</v>
      </c>
    </row>
    <row r="64" spans="1:11" x14ac:dyDescent="0.3">
      <c r="A64" t="s">
        <v>75</v>
      </c>
      <c r="B64" s="20">
        <f>25*12+83.34*17</f>
        <v>1716.78</v>
      </c>
      <c r="C64" s="20">
        <f>22*25+70.84*17</f>
        <v>1754.28</v>
      </c>
      <c r="D64" s="20">
        <f>20*25+70.84*17</f>
        <v>1704.28</v>
      </c>
      <c r="E64" s="20">
        <f>15*25+77.78*17</f>
        <v>1697.26</v>
      </c>
      <c r="F64" s="20">
        <f>18*25+77.78*17</f>
        <v>1772.26</v>
      </c>
      <c r="G64" s="23">
        <f>17*77.78+25*16</f>
        <v>1722.26</v>
      </c>
      <c r="H64" s="23">
        <f>11*25+84.73*17</f>
        <v>1715.41</v>
      </c>
      <c r="I64" s="23">
        <f>17*25+77.78*17</f>
        <v>1747.26</v>
      </c>
      <c r="J64" s="23">
        <f>10*25+86.12*17</f>
        <v>1714.04</v>
      </c>
      <c r="K64" s="23">
        <f>11*25+83.33*15</f>
        <v>1524.95</v>
      </c>
    </row>
    <row r="65" spans="2:11" x14ac:dyDescent="0.3">
      <c r="B65" s="24">
        <f t="shared" ref="B65:G65" si="1">B64/B63</f>
        <v>1.0000660194174757</v>
      </c>
      <c r="C65" s="24">
        <f t="shared" si="1"/>
        <v>1.0144568837897852</v>
      </c>
      <c r="D65" s="24">
        <f t="shared" si="1"/>
        <v>0.97149827849602099</v>
      </c>
      <c r="E65" s="24">
        <f t="shared" si="1"/>
        <v>1</v>
      </c>
      <c r="F65" s="24">
        <f t="shared" si="1"/>
        <v>1</v>
      </c>
      <c r="G65" s="24">
        <f t="shared" si="1"/>
        <v>1.0000000000000002</v>
      </c>
      <c r="H65" s="24">
        <f t="shared" ref="H65:I65" si="2">H64/H63</f>
        <v>1</v>
      </c>
      <c r="I65" s="24">
        <f t="shared" si="2"/>
        <v>1.0145158106209284</v>
      </c>
      <c r="J65" s="24">
        <f t="shared" ref="J65:K65" si="3">J64/J63</f>
        <v>1.0000000000000002</v>
      </c>
      <c r="K65" s="24">
        <f t="shared" si="3"/>
        <v>0.90144472337054837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4"/>
  <sheetViews>
    <sheetView tabSelected="1" topLeftCell="A103" workbookViewId="0">
      <selection activeCell="B132" sqref="B132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352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16" x14ac:dyDescent="0.3">
      <c r="A129" s="14">
        <v>45763</v>
      </c>
      <c r="B129" s="3">
        <v>3</v>
      </c>
      <c r="C129" s="8" t="s">
        <v>14</v>
      </c>
      <c r="D129" s="8" t="s">
        <v>353</v>
      </c>
      <c r="E129" s="8" t="s">
        <v>354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355</v>
      </c>
      <c r="O129" s="10" t="s">
        <v>11</v>
      </c>
      <c r="P129" s="10" t="s">
        <v>9</v>
      </c>
    </row>
    <row r="130" spans="1:16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355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16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353</v>
      </c>
      <c r="M131" s="8" t="s">
        <v>354</v>
      </c>
      <c r="N131" s="8" t="s">
        <v>16</v>
      </c>
      <c r="O131" s="8" t="s">
        <v>5</v>
      </c>
      <c r="P131" s="8" t="s">
        <v>340</v>
      </c>
    </row>
    <row r="132" spans="1:16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</row>
    <row r="133" spans="1:16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16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X47" sqref="A47:X47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A63"/>
  <sheetViews>
    <sheetView zoomScaleNormal="100" workbookViewId="0">
      <pane xSplit="1" topLeftCell="C1" activePane="topRight" state="frozen"/>
      <selection pane="topRight" activeCell="Z57" sqref="Z57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7" width="9.5546875" bestFit="1" customWidth="1"/>
  </cols>
  <sheetData>
    <row r="1" spans="1:27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</row>
    <row r="2" spans="1:27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27" x14ac:dyDescent="0.3">
      <c r="A3" t="s">
        <v>24</v>
      </c>
    </row>
    <row r="4" spans="1:27" x14ac:dyDescent="0.3">
      <c r="A4" t="s">
        <v>346</v>
      </c>
      <c r="U4">
        <v>3</v>
      </c>
      <c r="V4">
        <v>1</v>
      </c>
      <c r="X4">
        <v>1</v>
      </c>
      <c r="Z4">
        <v>1</v>
      </c>
    </row>
    <row r="5" spans="1:27" x14ac:dyDescent="0.3">
      <c r="A5" t="s">
        <v>77</v>
      </c>
      <c r="G5">
        <v>3</v>
      </c>
    </row>
    <row r="6" spans="1:27" x14ac:dyDescent="0.3">
      <c r="A6" t="s">
        <v>7</v>
      </c>
      <c r="K6">
        <v>1</v>
      </c>
    </row>
    <row r="7" spans="1:27" x14ac:dyDescent="0.3">
      <c r="A7" t="s">
        <v>348</v>
      </c>
    </row>
    <row r="8" spans="1:27" x14ac:dyDescent="0.3">
      <c r="A8" t="s">
        <v>48</v>
      </c>
    </row>
    <row r="9" spans="1:27" x14ac:dyDescent="0.3">
      <c r="A9" t="s">
        <v>18</v>
      </c>
    </row>
    <row r="10" spans="1:27" x14ac:dyDescent="0.3">
      <c r="A10" t="s">
        <v>25</v>
      </c>
      <c r="C10">
        <v>1</v>
      </c>
      <c r="E10">
        <v>1</v>
      </c>
      <c r="G10">
        <v>1</v>
      </c>
      <c r="J10">
        <v>3</v>
      </c>
      <c r="K10">
        <v>3</v>
      </c>
      <c r="M10">
        <v>1</v>
      </c>
      <c r="R10">
        <v>1</v>
      </c>
      <c r="V10">
        <v>1</v>
      </c>
    </row>
    <row r="11" spans="1:27" x14ac:dyDescent="0.3">
      <c r="A11" t="s">
        <v>14</v>
      </c>
      <c r="E11">
        <v>1</v>
      </c>
      <c r="F11">
        <v>1</v>
      </c>
      <c r="J11">
        <v>1</v>
      </c>
      <c r="P11">
        <v>1</v>
      </c>
      <c r="S11">
        <v>1</v>
      </c>
      <c r="W11">
        <v>1</v>
      </c>
      <c r="Z11">
        <v>2</v>
      </c>
      <c r="AA11">
        <v>0.5</v>
      </c>
    </row>
    <row r="12" spans="1:27" x14ac:dyDescent="0.3">
      <c r="A12" t="s">
        <v>54</v>
      </c>
      <c r="C12">
        <v>2</v>
      </c>
      <c r="D12">
        <v>3</v>
      </c>
      <c r="V12">
        <v>2</v>
      </c>
    </row>
    <row r="13" spans="1:27" x14ac:dyDescent="0.3">
      <c r="A13" t="s">
        <v>66</v>
      </c>
      <c r="D13">
        <v>2</v>
      </c>
      <c r="I13">
        <v>3</v>
      </c>
      <c r="J13">
        <v>1</v>
      </c>
      <c r="T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x14ac:dyDescent="0.3">
      <c r="A14" t="s">
        <v>84</v>
      </c>
      <c r="I14">
        <v>2</v>
      </c>
      <c r="J14">
        <v>1</v>
      </c>
      <c r="L14">
        <v>3</v>
      </c>
      <c r="N14">
        <v>2</v>
      </c>
      <c r="O14">
        <v>2</v>
      </c>
      <c r="P14">
        <v>1</v>
      </c>
      <c r="S14">
        <v>2</v>
      </c>
      <c r="V14">
        <v>4</v>
      </c>
      <c r="W14">
        <v>6</v>
      </c>
      <c r="X14">
        <v>3</v>
      </c>
    </row>
    <row r="15" spans="1:27" x14ac:dyDescent="0.3">
      <c r="A15" t="s">
        <v>15</v>
      </c>
      <c r="F15">
        <v>1</v>
      </c>
      <c r="H15">
        <v>2</v>
      </c>
      <c r="I15">
        <v>1</v>
      </c>
    </row>
    <row r="16" spans="1:27" x14ac:dyDescent="0.3">
      <c r="A16" t="s">
        <v>6</v>
      </c>
      <c r="B16">
        <v>3</v>
      </c>
      <c r="E16">
        <v>2</v>
      </c>
      <c r="H16">
        <v>1</v>
      </c>
      <c r="L16">
        <v>2</v>
      </c>
      <c r="M16">
        <v>2</v>
      </c>
      <c r="N16">
        <v>6</v>
      </c>
      <c r="O16">
        <v>1</v>
      </c>
      <c r="Q16">
        <v>3</v>
      </c>
      <c r="R16">
        <v>1</v>
      </c>
      <c r="S16">
        <v>1</v>
      </c>
      <c r="T16">
        <v>3</v>
      </c>
      <c r="U16">
        <v>3</v>
      </c>
      <c r="V16">
        <v>6</v>
      </c>
      <c r="W16">
        <v>2</v>
      </c>
      <c r="X16">
        <v>3</v>
      </c>
      <c r="Y16">
        <v>1</v>
      </c>
      <c r="Z16">
        <v>3.5</v>
      </c>
      <c r="AA16">
        <v>3.5</v>
      </c>
    </row>
    <row r="17" spans="1:27" x14ac:dyDescent="0.3">
      <c r="A17" t="s">
        <v>342</v>
      </c>
      <c r="T17">
        <v>4</v>
      </c>
    </row>
    <row r="18" spans="1:27" x14ac:dyDescent="0.3">
      <c r="A18" t="s">
        <v>52</v>
      </c>
    </row>
    <row r="19" spans="1:27" x14ac:dyDescent="0.3">
      <c r="A19" t="s">
        <v>78</v>
      </c>
    </row>
    <row r="20" spans="1:27" x14ac:dyDescent="0.3">
      <c r="A20" t="s">
        <v>12</v>
      </c>
      <c r="N20">
        <v>2</v>
      </c>
      <c r="U20">
        <v>1</v>
      </c>
    </row>
    <row r="21" spans="1:27" x14ac:dyDescent="0.3">
      <c r="A21" t="s">
        <v>4</v>
      </c>
      <c r="E21">
        <v>1</v>
      </c>
      <c r="F21">
        <v>3</v>
      </c>
      <c r="H21">
        <v>1</v>
      </c>
      <c r="J21">
        <v>1</v>
      </c>
      <c r="K21">
        <v>3</v>
      </c>
      <c r="P21">
        <v>3</v>
      </c>
      <c r="U21">
        <v>3</v>
      </c>
      <c r="W21">
        <v>1</v>
      </c>
    </row>
    <row r="22" spans="1:27" x14ac:dyDescent="0.3">
      <c r="A22" t="s">
        <v>1</v>
      </c>
      <c r="B22">
        <v>1</v>
      </c>
      <c r="C22">
        <v>1</v>
      </c>
      <c r="D22">
        <v>1</v>
      </c>
      <c r="E22">
        <v>1</v>
      </c>
      <c r="F22">
        <v>2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1</v>
      </c>
      <c r="P22">
        <v>2</v>
      </c>
      <c r="R22">
        <v>1</v>
      </c>
      <c r="T22">
        <v>1</v>
      </c>
      <c r="U22">
        <v>2</v>
      </c>
      <c r="Y22">
        <v>2</v>
      </c>
    </row>
    <row r="23" spans="1:27" x14ac:dyDescent="0.3">
      <c r="A23" t="s">
        <v>353</v>
      </c>
      <c r="Z23">
        <v>1</v>
      </c>
    </row>
    <row r="24" spans="1:27" x14ac:dyDescent="0.3">
      <c r="A24" t="s">
        <v>79</v>
      </c>
      <c r="G24">
        <v>1</v>
      </c>
    </row>
    <row r="25" spans="1:27" x14ac:dyDescent="0.3">
      <c r="A25" t="s">
        <v>9</v>
      </c>
      <c r="C25">
        <v>1</v>
      </c>
      <c r="D25">
        <v>1</v>
      </c>
      <c r="G25">
        <v>2</v>
      </c>
      <c r="H25">
        <v>2</v>
      </c>
      <c r="I25">
        <v>1</v>
      </c>
      <c r="J25">
        <v>1</v>
      </c>
      <c r="K25">
        <v>2</v>
      </c>
      <c r="L25">
        <v>5</v>
      </c>
      <c r="M25">
        <v>1</v>
      </c>
      <c r="O25">
        <v>4</v>
      </c>
      <c r="P25">
        <v>1</v>
      </c>
      <c r="Q25">
        <v>2</v>
      </c>
      <c r="T25">
        <v>6</v>
      </c>
      <c r="X25">
        <v>2</v>
      </c>
      <c r="Y25">
        <v>2</v>
      </c>
      <c r="Z25">
        <v>1</v>
      </c>
      <c r="AA25">
        <v>1</v>
      </c>
    </row>
    <row r="26" spans="1:27" x14ac:dyDescent="0.3">
      <c r="A26" t="s">
        <v>20</v>
      </c>
      <c r="B26">
        <v>1</v>
      </c>
      <c r="D26">
        <v>1</v>
      </c>
      <c r="F26">
        <v>2</v>
      </c>
      <c r="G26">
        <v>2</v>
      </c>
      <c r="H26">
        <v>4</v>
      </c>
      <c r="J26">
        <v>2</v>
      </c>
      <c r="K26">
        <v>2</v>
      </c>
      <c r="L26">
        <v>1</v>
      </c>
      <c r="M26">
        <v>1</v>
      </c>
      <c r="P26">
        <v>1</v>
      </c>
      <c r="Q26">
        <v>1</v>
      </c>
      <c r="R26">
        <v>3</v>
      </c>
      <c r="S26">
        <v>2</v>
      </c>
      <c r="T26">
        <v>2</v>
      </c>
      <c r="U26">
        <v>2</v>
      </c>
      <c r="W26">
        <v>3</v>
      </c>
      <c r="X26">
        <v>3</v>
      </c>
      <c r="Y26">
        <v>2</v>
      </c>
      <c r="AA26">
        <v>2</v>
      </c>
    </row>
    <row r="27" spans="1:27" x14ac:dyDescent="0.3">
      <c r="A27" t="s">
        <v>80</v>
      </c>
      <c r="F27">
        <v>1</v>
      </c>
    </row>
    <row r="28" spans="1:27" x14ac:dyDescent="0.3">
      <c r="A28" t="s">
        <v>61</v>
      </c>
      <c r="D28">
        <v>1</v>
      </c>
    </row>
    <row r="29" spans="1:27" x14ac:dyDescent="0.3">
      <c r="A29" t="s">
        <v>19</v>
      </c>
      <c r="B29">
        <v>2</v>
      </c>
      <c r="C29">
        <v>1</v>
      </c>
      <c r="D29">
        <v>1</v>
      </c>
      <c r="F29">
        <v>4</v>
      </c>
      <c r="G29">
        <v>3</v>
      </c>
      <c r="H29">
        <v>1</v>
      </c>
      <c r="I29">
        <v>1</v>
      </c>
      <c r="M29">
        <v>2</v>
      </c>
      <c r="N29">
        <v>3</v>
      </c>
      <c r="T29">
        <v>1</v>
      </c>
      <c r="X29">
        <v>1</v>
      </c>
      <c r="AA29">
        <v>2</v>
      </c>
    </row>
    <row r="30" spans="1:27" x14ac:dyDescent="0.3">
      <c r="A30" t="s">
        <v>43</v>
      </c>
    </row>
    <row r="31" spans="1:27" x14ac:dyDescent="0.3">
      <c r="A31" t="s">
        <v>68</v>
      </c>
      <c r="E31">
        <v>1</v>
      </c>
      <c r="I31">
        <v>1</v>
      </c>
      <c r="N31">
        <v>1</v>
      </c>
      <c r="W31">
        <v>2</v>
      </c>
    </row>
    <row r="32" spans="1:27" x14ac:dyDescent="0.3">
      <c r="A32" t="s">
        <v>53</v>
      </c>
      <c r="N32">
        <v>1</v>
      </c>
    </row>
    <row r="33" spans="1:27" x14ac:dyDescent="0.3">
      <c r="A33" t="s">
        <v>345</v>
      </c>
      <c r="U33">
        <v>1</v>
      </c>
    </row>
    <row r="34" spans="1:27" x14ac:dyDescent="0.3">
      <c r="A34" t="s">
        <v>343</v>
      </c>
    </row>
    <row r="35" spans="1:27" x14ac:dyDescent="0.3">
      <c r="A35" t="s">
        <v>347</v>
      </c>
      <c r="X35">
        <v>1</v>
      </c>
      <c r="Y35">
        <v>2</v>
      </c>
    </row>
    <row r="36" spans="1:27" x14ac:dyDescent="0.3">
      <c r="A36" t="s">
        <v>10</v>
      </c>
      <c r="B36">
        <v>2</v>
      </c>
      <c r="C36">
        <v>3</v>
      </c>
      <c r="F36">
        <v>2</v>
      </c>
      <c r="I36">
        <v>2</v>
      </c>
      <c r="J36">
        <v>2</v>
      </c>
      <c r="K36">
        <v>1</v>
      </c>
      <c r="L36">
        <v>1</v>
      </c>
      <c r="M36">
        <v>1</v>
      </c>
      <c r="O36">
        <v>2</v>
      </c>
      <c r="R36">
        <v>3</v>
      </c>
      <c r="S36">
        <v>1</v>
      </c>
      <c r="T36">
        <v>1</v>
      </c>
      <c r="V36">
        <v>1</v>
      </c>
      <c r="W36">
        <v>3</v>
      </c>
      <c r="X36">
        <v>1</v>
      </c>
      <c r="Y36">
        <v>1</v>
      </c>
      <c r="Z36">
        <v>1.5</v>
      </c>
    </row>
    <row r="37" spans="1:27" x14ac:dyDescent="0.3">
      <c r="A37" t="s">
        <v>46</v>
      </c>
      <c r="B37">
        <v>1</v>
      </c>
      <c r="O37">
        <v>3</v>
      </c>
      <c r="P37">
        <v>1</v>
      </c>
      <c r="Q37">
        <v>2</v>
      </c>
    </row>
    <row r="38" spans="1:27" x14ac:dyDescent="0.3">
      <c r="A38" t="s">
        <v>3</v>
      </c>
      <c r="F38">
        <v>3</v>
      </c>
      <c r="L38">
        <v>1</v>
      </c>
      <c r="S38">
        <v>3</v>
      </c>
    </row>
    <row r="39" spans="1:27" x14ac:dyDescent="0.3">
      <c r="A39" t="s">
        <v>351</v>
      </c>
    </row>
    <row r="40" spans="1:27" x14ac:dyDescent="0.3">
      <c r="A40" t="s">
        <v>56</v>
      </c>
      <c r="C40">
        <v>3</v>
      </c>
      <c r="E40">
        <v>2</v>
      </c>
      <c r="F40">
        <v>1</v>
      </c>
      <c r="G40">
        <v>2</v>
      </c>
      <c r="I40">
        <v>1</v>
      </c>
      <c r="J40">
        <v>1</v>
      </c>
      <c r="K40">
        <v>1</v>
      </c>
      <c r="L40">
        <v>1</v>
      </c>
      <c r="M40">
        <v>1</v>
      </c>
      <c r="P40">
        <v>1</v>
      </c>
      <c r="R40">
        <v>1</v>
      </c>
      <c r="S40">
        <v>4</v>
      </c>
      <c r="T40">
        <v>1</v>
      </c>
      <c r="V40">
        <v>1</v>
      </c>
      <c r="W40">
        <v>2</v>
      </c>
      <c r="Z40">
        <v>2</v>
      </c>
      <c r="AA40">
        <v>1</v>
      </c>
    </row>
    <row r="41" spans="1:27" x14ac:dyDescent="0.3">
      <c r="A41" t="s">
        <v>60</v>
      </c>
      <c r="B41">
        <v>2</v>
      </c>
    </row>
    <row r="42" spans="1:27" x14ac:dyDescent="0.3">
      <c r="A42" t="s">
        <v>340</v>
      </c>
      <c r="Q42">
        <v>1</v>
      </c>
      <c r="U42">
        <v>1</v>
      </c>
      <c r="W42">
        <v>1</v>
      </c>
      <c r="X42">
        <v>3</v>
      </c>
      <c r="Y42">
        <v>1</v>
      </c>
      <c r="Z42">
        <v>1</v>
      </c>
    </row>
    <row r="43" spans="1:27" x14ac:dyDescent="0.3">
      <c r="A43" t="s">
        <v>339</v>
      </c>
    </row>
    <row r="44" spans="1:27" x14ac:dyDescent="0.3">
      <c r="A44" t="s">
        <v>11</v>
      </c>
    </row>
    <row r="45" spans="1:27" x14ac:dyDescent="0.3">
      <c r="A45" t="s">
        <v>55</v>
      </c>
      <c r="B45">
        <v>2</v>
      </c>
      <c r="C45">
        <v>1</v>
      </c>
      <c r="D45">
        <v>1</v>
      </c>
      <c r="E45">
        <v>1</v>
      </c>
      <c r="F45">
        <v>3</v>
      </c>
      <c r="G45">
        <v>2</v>
      </c>
      <c r="H45">
        <v>3</v>
      </c>
      <c r="J45">
        <v>1</v>
      </c>
      <c r="K45">
        <v>1</v>
      </c>
      <c r="M45">
        <v>3</v>
      </c>
      <c r="N45">
        <v>4</v>
      </c>
      <c r="X45">
        <v>6</v>
      </c>
      <c r="Y45">
        <v>5</v>
      </c>
      <c r="Z45">
        <v>1</v>
      </c>
    </row>
    <row r="46" spans="1:27" x14ac:dyDescent="0.3">
      <c r="A46" t="s">
        <v>21</v>
      </c>
    </row>
    <row r="47" spans="1:27" x14ac:dyDescent="0.3">
      <c r="A47" t="s">
        <v>81</v>
      </c>
      <c r="G47">
        <v>3</v>
      </c>
      <c r="K47">
        <v>1</v>
      </c>
    </row>
    <row r="48" spans="1:27" x14ac:dyDescent="0.3">
      <c r="A48" t="s">
        <v>63</v>
      </c>
      <c r="B48">
        <v>2</v>
      </c>
      <c r="D48">
        <v>1</v>
      </c>
    </row>
    <row r="49" spans="1:27" x14ac:dyDescent="0.3">
      <c r="A49" t="s">
        <v>83</v>
      </c>
    </row>
    <row r="50" spans="1:27" x14ac:dyDescent="0.3">
      <c r="A50" t="s">
        <v>22</v>
      </c>
      <c r="Y50">
        <v>1</v>
      </c>
    </row>
    <row r="51" spans="1:27" x14ac:dyDescent="0.3">
      <c r="A51" t="s">
        <v>44</v>
      </c>
      <c r="N51">
        <v>3</v>
      </c>
      <c r="S51">
        <v>2</v>
      </c>
    </row>
    <row r="52" spans="1:27" x14ac:dyDescent="0.3">
      <c r="A52" t="s">
        <v>8</v>
      </c>
      <c r="B52">
        <v>1</v>
      </c>
      <c r="H52">
        <v>1</v>
      </c>
      <c r="J52">
        <v>2</v>
      </c>
      <c r="Q52">
        <v>2</v>
      </c>
    </row>
    <row r="53" spans="1:27" x14ac:dyDescent="0.3">
      <c r="A53" t="s">
        <v>82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2</v>
      </c>
      <c r="I53">
        <v>3</v>
      </c>
      <c r="J53">
        <v>4</v>
      </c>
      <c r="L53">
        <v>4</v>
      </c>
      <c r="M53">
        <v>1</v>
      </c>
      <c r="N53">
        <v>2</v>
      </c>
      <c r="O53">
        <v>1</v>
      </c>
      <c r="P53">
        <v>1</v>
      </c>
      <c r="Q53">
        <v>1</v>
      </c>
      <c r="R53">
        <v>3</v>
      </c>
      <c r="S53">
        <v>3</v>
      </c>
      <c r="U53">
        <v>3</v>
      </c>
      <c r="V53">
        <v>1</v>
      </c>
      <c r="W53">
        <v>3</v>
      </c>
    </row>
    <row r="54" spans="1:27" x14ac:dyDescent="0.3">
      <c r="A54" t="s">
        <v>49</v>
      </c>
      <c r="G54">
        <v>2</v>
      </c>
    </row>
    <row r="55" spans="1:27" x14ac:dyDescent="0.3">
      <c r="A55" t="s">
        <v>85</v>
      </c>
      <c r="K55">
        <v>4</v>
      </c>
      <c r="L55">
        <v>2</v>
      </c>
      <c r="M55">
        <v>5</v>
      </c>
    </row>
    <row r="56" spans="1:27" x14ac:dyDescent="0.3">
      <c r="A56" t="s">
        <v>5</v>
      </c>
      <c r="B56">
        <v>1</v>
      </c>
      <c r="C56">
        <v>2</v>
      </c>
      <c r="D56">
        <v>2</v>
      </c>
      <c r="E56">
        <v>3</v>
      </c>
      <c r="F56">
        <v>2</v>
      </c>
      <c r="G56">
        <v>3</v>
      </c>
      <c r="H56">
        <v>1</v>
      </c>
      <c r="M56">
        <v>4</v>
      </c>
      <c r="N56">
        <v>6</v>
      </c>
      <c r="P56">
        <v>2</v>
      </c>
      <c r="Q56">
        <v>1</v>
      </c>
      <c r="R56">
        <v>2</v>
      </c>
      <c r="S56">
        <v>3</v>
      </c>
      <c r="V56">
        <v>2</v>
      </c>
      <c r="W56">
        <v>1</v>
      </c>
      <c r="X56">
        <v>1</v>
      </c>
      <c r="Y56">
        <v>4</v>
      </c>
      <c r="Z56">
        <v>5</v>
      </c>
      <c r="AA56">
        <v>1</v>
      </c>
    </row>
    <row r="57" spans="1:27" x14ac:dyDescent="0.3">
      <c r="A57" t="s">
        <v>45</v>
      </c>
      <c r="K57">
        <v>1</v>
      </c>
    </row>
    <row r="58" spans="1:27" x14ac:dyDescent="0.3">
      <c r="A58" t="s">
        <v>23</v>
      </c>
      <c r="B58">
        <v>1</v>
      </c>
      <c r="D58">
        <v>1</v>
      </c>
      <c r="E58">
        <v>3</v>
      </c>
      <c r="O58">
        <v>2</v>
      </c>
      <c r="P58">
        <v>2</v>
      </c>
      <c r="Q58">
        <v>1</v>
      </c>
      <c r="R58">
        <v>1</v>
      </c>
    </row>
    <row r="59" spans="1:27" x14ac:dyDescent="0.3">
      <c r="A59" t="s">
        <v>354</v>
      </c>
      <c r="Z59">
        <v>1</v>
      </c>
    </row>
    <row r="60" spans="1:27" x14ac:dyDescent="0.3">
      <c r="A60" t="s">
        <v>17</v>
      </c>
      <c r="F60">
        <v>2</v>
      </c>
      <c r="J60">
        <v>1</v>
      </c>
      <c r="K60">
        <v>1</v>
      </c>
    </row>
    <row r="61" spans="1:27" x14ac:dyDescent="0.3">
      <c r="A61" t="s">
        <v>86</v>
      </c>
      <c r="K61">
        <v>5</v>
      </c>
    </row>
    <row r="62" spans="1:27" x14ac:dyDescent="0.3">
      <c r="A62" t="s">
        <v>16</v>
      </c>
      <c r="C62">
        <v>4</v>
      </c>
      <c r="D62">
        <v>3</v>
      </c>
      <c r="F62">
        <v>2</v>
      </c>
      <c r="G62">
        <v>5</v>
      </c>
      <c r="H62">
        <v>3</v>
      </c>
      <c r="I62">
        <v>2</v>
      </c>
      <c r="J62">
        <v>5</v>
      </c>
      <c r="K62">
        <v>3</v>
      </c>
      <c r="L62">
        <v>2</v>
      </c>
      <c r="M62">
        <v>3</v>
      </c>
      <c r="O62">
        <v>5</v>
      </c>
      <c r="P62">
        <v>5</v>
      </c>
      <c r="Q62">
        <v>3</v>
      </c>
      <c r="R62">
        <v>2</v>
      </c>
      <c r="S62">
        <v>3</v>
      </c>
      <c r="T62">
        <v>1</v>
      </c>
      <c r="U62">
        <v>1</v>
      </c>
      <c r="V62">
        <v>3</v>
      </c>
      <c r="W62">
        <v>3</v>
      </c>
      <c r="X62">
        <v>5</v>
      </c>
      <c r="Y62">
        <v>4</v>
      </c>
      <c r="Z62">
        <v>1</v>
      </c>
      <c r="AA62">
        <v>3</v>
      </c>
    </row>
    <row r="63" spans="1:27" x14ac:dyDescent="0.3">
      <c r="A63" t="s">
        <v>47</v>
      </c>
    </row>
  </sheetData>
  <autoFilter ref="A1:Y63" xr:uid="{73F0B805-5B7E-4ED1-903D-BB8FCDFB6DE9}">
    <sortState ref="A2:Y63">
      <sortCondition ref="A1:A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2025-04-24T13:16:52Z</dcterms:modified>
</cp:coreProperties>
</file>