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44" documentId="14_{98364A46-010F-4A4A-AA37-5A188387D7F2}" xr6:coauthVersionLast="36" xr6:coauthVersionMax="36" xr10:uidLastSave="{01E05B4D-5657-446F-968A-FF3802917F25}"/>
  <bookViews>
    <workbookView xWindow="0" yWindow="0" windowWidth="13800" windowHeight="3780" activeTab="4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" sheetId="7" r:id="rId5"/>
    <sheet name="extrato 2024" sheetId="5" r:id="rId6"/>
    <sheet name="vagas mensal" sheetId="8" r:id="rId7"/>
    <sheet name="artilharia total" sheetId="3" r:id="rId8"/>
  </sheets>
  <definedNames>
    <definedName name="_xlnm._FilterDatabase" localSheetId="4" hidden="1">artilharia!$A$1:$AB$70</definedName>
    <definedName name="_xlnm._FilterDatabase" localSheetId="7" hidden="1">'artilharia total'!$A$1:$AI$51</definedName>
    <definedName name="_xlnm._FilterDatabase" localSheetId="5" hidden="1">'extrato 2024'!$A$1:$C$187</definedName>
    <definedName name="_xlnm._FilterDatabase" localSheetId="0" hidden="1">notas!$A$1:$BL$69</definedName>
  </definedNames>
  <calcPr calcId="191029"/>
</workbook>
</file>

<file path=xl/calcChain.xml><?xml version="1.0" encoding="utf-8"?>
<calcChain xmlns="http://schemas.openxmlformats.org/spreadsheetml/2006/main">
  <c r="BN58" i="1" l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I70" i="1"/>
  <c r="BJ70" i="1"/>
  <c r="BK70" i="1"/>
  <c r="N73" i="4" l="1"/>
  <c r="M73" i="4"/>
  <c r="L73" i="4" l="1"/>
  <c r="P6" i="4"/>
  <c r="P7" i="4"/>
  <c r="P8" i="4" s="1"/>
  <c r="M72" i="4"/>
  <c r="N72" i="4"/>
  <c r="N74" i="4" l="1"/>
  <c r="BJ69" i="1"/>
  <c r="BI69" i="1"/>
  <c r="BK69" i="1" s="1"/>
  <c r="BI68" i="1" l="1"/>
  <c r="BK68" i="1" s="1"/>
  <c r="BJ68" i="1"/>
  <c r="BJ67" i="1"/>
  <c r="BI67" i="1" l="1"/>
  <c r="BK67" i="1" s="1"/>
  <c r="M74" i="4" l="1"/>
  <c r="BI65" i="1" l="1"/>
  <c r="BK65" i="1" s="1"/>
  <c r="BJ65" i="1"/>
  <c r="BI66" i="1"/>
  <c r="BK66" i="1" s="1"/>
  <c r="BJ66" i="1"/>
  <c r="K73" i="4" l="1"/>
  <c r="L72" i="4" l="1"/>
  <c r="L74" i="4" l="1"/>
  <c r="BI64" i="1"/>
  <c r="BK64" i="1" s="1"/>
  <c r="BJ64" i="1"/>
  <c r="BI62" i="1" l="1"/>
  <c r="BK62" i="1" s="1"/>
  <c r="BJ62" i="1"/>
  <c r="BI63" i="1"/>
  <c r="BK63" i="1" s="1"/>
  <c r="BJ63" i="1"/>
  <c r="BI61" i="1" l="1"/>
  <c r="BK61" i="1" s="1"/>
  <c r="BJ61" i="1"/>
  <c r="BN16" i="1" l="1"/>
  <c r="J73" i="4" l="1"/>
  <c r="I73" i="4"/>
  <c r="K54" i="4" l="1"/>
  <c r="K39" i="4"/>
  <c r="K24" i="4"/>
  <c r="K20" i="4"/>
  <c r="K19" i="4"/>
  <c r="K17" i="4"/>
  <c r="K15" i="4"/>
  <c r="K14" i="4"/>
  <c r="K13" i="4"/>
  <c r="K12" i="4"/>
  <c r="K11" i="4"/>
  <c r="K9" i="4"/>
  <c r="K7" i="4"/>
  <c r="K6" i="4"/>
  <c r="K5" i="4"/>
  <c r="K3" i="4"/>
  <c r="K72" i="4" s="1"/>
  <c r="K2" i="4"/>
  <c r="K74" i="4" l="1"/>
  <c r="BI60" i="1"/>
  <c r="BK60" i="1" s="1"/>
  <c r="BJ60" i="1"/>
  <c r="BI59" i="1" l="1"/>
  <c r="BK59" i="1" s="1"/>
  <c r="BJ59" i="1"/>
  <c r="BI19" i="1"/>
  <c r="BK19" i="1" s="1"/>
  <c r="BJ19" i="1"/>
  <c r="BI43" i="1" l="1"/>
  <c r="BK43" i="1" s="1"/>
  <c r="BJ43" i="1"/>
  <c r="BN40" i="1"/>
  <c r="BI44" i="1"/>
  <c r="BK44" i="1" s="1"/>
  <c r="BJ44" i="1"/>
  <c r="BN41" i="1"/>
  <c r="BI45" i="1"/>
  <c r="BK45" i="1" s="1"/>
  <c r="BJ45" i="1"/>
  <c r="BN42" i="1"/>
  <c r="BI46" i="1"/>
  <c r="BK46" i="1" s="1"/>
  <c r="BJ46" i="1"/>
  <c r="BN43" i="1"/>
  <c r="BI47" i="1"/>
  <c r="BK47" i="1" s="1"/>
  <c r="BJ47" i="1"/>
  <c r="BN44" i="1"/>
  <c r="BI48" i="1"/>
  <c r="BK48" i="1" s="1"/>
  <c r="BJ48" i="1"/>
  <c r="BN45" i="1"/>
  <c r="BI51" i="1"/>
  <c r="BK51" i="1" s="1"/>
  <c r="BJ51" i="1"/>
  <c r="BN46" i="1"/>
  <c r="BI52" i="1"/>
  <c r="BK52" i="1" s="1"/>
  <c r="BJ52" i="1"/>
  <c r="BN47" i="1"/>
  <c r="BI53" i="1"/>
  <c r="BK53" i="1" s="1"/>
  <c r="BJ53" i="1"/>
  <c r="BN48" i="1"/>
  <c r="BI54" i="1"/>
  <c r="BK54" i="1" s="1"/>
  <c r="BJ54" i="1"/>
  <c r="BN49" i="1"/>
  <c r="BI55" i="1"/>
  <c r="BK55" i="1" s="1"/>
  <c r="BJ55" i="1"/>
  <c r="BN50" i="1"/>
  <c r="BI56" i="1"/>
  <c r="BK56" i="1" s="1"/>
  <c r="BJ56" i="1"/>
  <c r="BN51" i="1"/>
  <c r="BI57" i="1"/>
  <c r="BK57" i="1" s="1"/>
  <c r="BJ57" i="1"/>
  <c r="BN52" i="1"/>
  <c r="BI58" i="1"/>
  <c r="BK58" i="1" s="1"/>
  <c r="BJ58" i="1"/>
  <c r="BN53" i="1"/>
  <c r="BI34" i="1"/>
  <c r="BK34" i="1" s="1"/>
  <c r="BJ34" i="1"/>
  <c r="BN54" i="1"/>
  <c r="BI49" i="1"/>
  <c r="BK49" i="1" s="1"/>
  <c r="BJ49" i="1"/>
  <c r="BN55" i="1"/>
  <c r="BI40" i="1"/>
  <c r="BK40" i="1" s="1"/>
  <c r="BJ40" i="1"/>
  <c r="BN56" i="1"/>
  <c r="BI50" i="1"/>
  <c r="BK50" i="1" s="1"/>
  <c r="BJ50" i="1"/>
  <c r="BN57" i="1"/>
  <c r="J72" i="4" l="1"/>
  <c r="J74" i="4" l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2" i="1"/>
  <c r="E73" i="4" l="1"/>
  <c r="G73" i="4" l="1"/>
  <c r="H73" i="4"/>
  <c r="I72" i="4" l="1"/>
  <c r="I74" i="4" s="1"/>
  <c r="D73" i="4" l="1"/>
  <c r="C73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73" i="4"/>
  <c r="H72" i="4"/>
  <c r="H7" i="6" l="1"/>
  <c r="I6" i="6"/>
  <c r="J6" i="6" s="1"/>
  <c r="H74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BI15" i="1"/>
  <c r="BK15" i="1" s="1"/>
  <c r="BJ15" i="1"/>
  <c r="H9" i="6" l="1"/>
  <c r="I8" i="6"/>
  <c r="J8" i="6" s="1"/>
  <c r="AH52" i="3"/>
  <c r="AI52" i="3"/>
  <c r="AH53" i="3"/>
  <c r="AI53" i="3"/>
  <c r="H10" i="6" l="1"/>
  <c r="I9" i="6"/>
  <c r="J9" i="6" s="1"/>
  <c r="G72" i="4"/>
  <c r="BI32" i="1"/>
  <c r="BK32" i="1" s="1"/>
  <c r="BJ32" i="1"/>
  <c r="BI21" i="1"/>
  <c r="BK21" i="1" s="1"/>
  <c r="BJ21" i="1"/>
  <c r="BI33" i="1"/>
  <c r="BK33" i="1" s="1"/>
  <c r="BJ33" i="1"/>
  <c r="BI11" i="1"/>
  <c r="BK11" i="1" s="1"/>
  <c r="BJ11" i="1"/>
  <c r="I10" i="6" l="1"/>
  <c r="J10" i="6" s="1"/>
  <c r="H11" i="6"/>
  <c r="G74" i="4"/>
  <c r="BI2" i="1"/>
  <c r="B73" i="4"/>
  <c r="E72" i="4"/>
  <c r="D72" i="4"/>
  <c r="C72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74" i="4" l="1"/>
  <c r="F72" i="4"/>
  <c r="H12" i="6"/>
  <c r="I11" i="6"/>
  <c r="J11" i="6" s="1"/>
  <c r="C74" i="4"/>
  <c r="D74" i="4"/>
  <c r="B72" i="4"/>
  <c r="B74" i="4" s="1"/>
  <c r="F74" i="4"/>
  <c r="BJ6" i="1"/>
  <c r="BI6" i="1"/>
  <c r="BK6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BI16" i="1"/>
  <c r="BK16" i="1" s="1"/>
  <c r="BJ16" i="1"/>
  <c r="I15" i="6" l="1"/>
  <c r="J15" i="6" s="1"/>
  <c r="H16" i="6"/>
  <c r="BJ22" i="1"/>
  <c r="BI22" i="1"/>
  <c r="BK22" i="1" s="1"/>
  <c r="H17" i="6" l="1"/>
  <c r="I16" i="6"/>
  <c r="J16" i="6" s="1"/>
  <c r="BJ26" i="1"/>
  <c r="BI26" i="1"/>
  <c r="BK26" i="1" s="1"/>
  <c r="BJ35" i="1"/>
  <c r="BI35" i="1"/>
  <c r="BK35" i="1" s="1"/>
  <c r="BJ17" i="1"/>
  <c r="BI17" i="1"/>
  <c r="BK17" i="1" s="1"/>
  <c r="BJ42" i="1"/>
  <c r="BI42" i="1"/>
  <c r="BK42" i="1" s="1"/>
  <c r="BJ30" i="1"/>
  <c r="BI30" i="1"/>
  <c r="BK30" i="1" s="1"/>
  <c r="BJ29" i="1"/>
  <c r="BI29" i="1"/>
  <c r="BK29" i="1" s="1"/>
  <c r="BJ23" i="1"/>
  <c r="BI23" i="1"/>
  <c r="BK23" i="1" s="1"/>
  <c r="BJ4" i="1"/>
  <c r="BI4" i="1"/>
  <c r="BK4" i="1" s="1"/>
  <c r="BJ5" i="1"/>
  <c r="BI5" i="1"/>
  <c r="BK5" i="1" s="1"/>
  <c r="BJ37" i="1"/>
  <c r="BI37" i="1"/>
  <c r="BK37" i="1" s="1"/>
  <c r="BJ20" i="1"/>
  <c r="BI20" i="1"/>
  <c r="BK20" i="1" s="1"/>
  <c r="BJ31" i="1"/>
  <c r="BI31" i="1"/>
  <c r="BK31" i="1" s="1"/>
  <c r="BJ13" i="1"/>
  <c r="BI13" i="1"/>
  <c r="BK13" i="1" s="1"/>
  <c r="BJ3" i="1"/>
  <c r="BI3" i="1"/>
  <c r="BK3" i="1" s="1"/>
  <c r="BJ25" i="1"/>
  <c r="BI25" i="1"/>
  <c r="BK25" i="1" s="1"/>
  <c r="BJ12" i="1"/>
  <c r="BI12" i="1"/>
  <c r="BK12" i="1" s="1"/>
  <c r="BJ39" i="1"/>
  <c r="BI39" i="1"/>
  <c r="BK39" i="1" s="1"/>
  <c r="BJ7" i="1"/>
  <c r="BI7" i="1"/>
  <c r="BK7" i="1" s="1"/>
  <c r="BJ14" i="1"/>
  <c r="BI14" i="1"/>
  <c r="BK14" i="1" s="1"/>
  <c r="BJ9" i="1"/>
  <c r="BI9" i="1"/>
  <c r="BK9" i="1" s="1"/>
  <c r="BJ28" i="1"/>
  <c r="BI28" i="1"/>
  <c r="BK28" i="1" s="1"/>
  <c r="BJ8" i="1"/>
  <c r="BI8" i="1"/>
  <c r="BK8" i="1" s="1"/>
  <c r="BJ36" i="1"/>
  <c r="BI36" i="1"/>
  <c r="BK36" i="1" s="1"/>
  <c r="BJ2" i="1"/>
  <c r="BK2" i="1"/>
  <c r="BJ38" i="1"/>
  <c r="BI38" i="1"/>
  <c r="BK38" i="1" s="1"/>
  <c r="BJ18" i="1"/>
  <c r="BI18" i="1"/>
  <c r="BK18" i="1" s="1"/>
  <c r="BJ10" i="1"/>
  <c r="BI10" i="1"/>
  <c r="BK10" i="1" s="1"/>
  <c r="BJ27" i="1"/>
  <c r="BI27" i="1"/>
  <c r="BK27" i="1" s="1"/>
  <c r="BJ41" i="1"/>
  <c r="BI41" i="1"/>
  <c r="BK41" i="1" s="1"/>
  <c r="BJ24" i="1"/>
  <c r="BI24" i="1"/>
  <c r="BK24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<sst xmlns="http://schemas.openxmlformats.org/spreadsheetml/2006/main" count="3925" uniqueCount="370">
  <si>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</si>
  <si>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</si>
  <si>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</si>
  <si>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</si>
  <si>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</si>
  <si>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</si>
  <si>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</si>
  <si>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</si>
  <si>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</si>
  <si>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</si>
  <si>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</si>
  <si>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</si>
  <si>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</si>
  <si>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</si>
  <si>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</si>
  <si>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</si>
  <si>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</si>
  <si>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</si>
  <si>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</si>
  <si>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</si>
  <si>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</si>
  <si>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</si>
  <si>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</si>
  <si>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</si>
  <si>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</si>
  <si>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</si>
  <si>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</si>
  <si>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</si>
  <si>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</si>
  <si>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</si>
  <si>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</si>
  <si>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</si>
  <si>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</si>
  <si>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</si>
  <si>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</si>
  <si>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</si>
  <si>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</si>
  <si>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</si>
  <si>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</si>
  <si>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</si>
  <si>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</si>
  <si>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</si>
  <si>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</si>
  <si>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</si>
  <si>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</si>
  <si>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</si>
  <si>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</si>
  <si>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</si>
  <si>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</si>
  <si>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</si>
  <si>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</si>
  <si>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</si>
  <si>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</si>
  <si>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</si>
  <si>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</si>
  <si>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</si>
  <si>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</si>
  <si>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</si>
  <si>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</si>
  <si>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</si>
  <si>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</si>
  <si>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</si>
  <si>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</si>
  <si>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</si>
  <si>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</si>
  <si>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</si>
  <si>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</si>
  <si>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</si>
  <si>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</si>
  <si>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</si>
  <si>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</si>
  <si>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</si>
  <si>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</si>
  <si>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</si>
  <si>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</si>
  <si>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</si>
  <si>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</si>
  <si>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</si>
  <si>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</si>
  <si>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</si>
  <si>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</si>
  <si>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</si>
  <si>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</si>
  <si>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</si>
  <si>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</si>
  <si>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</si>
  <si>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</si>
  <si>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</si>
  <si>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</si>
  <si>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</si>
  <si>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</si>
  <si>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</si>
  <si>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</si>
  <si>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</si>
  <si>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</si>
  <si>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</si>
  <si>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</si>
  <si>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</si>
  <si>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</si>
  <si>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</si>
  <si>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</si>
  <si>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</si>
  <si>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</si>
  <si>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</si>
  <si>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</si>
  <si>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</si>
  <si>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</si>
  <si>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</si>
  <si>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</si>
  <si>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</si>
  <si>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</si>
  <si>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</si>
  <si>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</si>
  <si>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</si>
  <si>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</si>
  <si>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</si>
  <si>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</si>
  <si>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</si>
  <si>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</si>
  <si>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</si>
  <si>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</si>
  <si>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</si>
  <si>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</si>
  <si>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</si>
  <si>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</si>
  <si>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</si>
  <si>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</si>
  <si>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</si>
  <si>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</si>
  <si>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</si>
  <si>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</si>
  <si>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</si>
  <si>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</si>
  <si>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</si>
  <si>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</si>
  <si>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</si>
  <si>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</si>
  <si>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</si>
  <si>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</si>
  <si>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</si>
  <si>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</si>
  <si>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</si>
  <si>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</si>
  <si>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</si>
  <si>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</si>
  <si>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</si>
  <si>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</si>
  <si>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</si>
  <si>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</si>
  <si>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</si>
  <si>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</si>
  <si>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</si>
  <si>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</si>
  <si>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</si>
  <si>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</si>
  <si>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</si>
  <si>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</si>
  <si>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</si>
  <si>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</si>
  <si>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</si>
  <si>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</si>
  <si>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</si>
  <si>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</si>
  <si>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</si>
  <si>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</si>
  <si>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</si>
  <si>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</si>
  <si>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</si>
  <si>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</si>
  <si>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</si>
  <si>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</si>
  <si>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</si>
  <si>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</si>
  <si>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</si>
  <si>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</si>
  <si>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</si>
  <si>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</si>
  <si>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</si>
  <si>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</si>
  <si>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</si>
  <si>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</si>
  <si>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</si>
  <si>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</si>
  <si>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</si>
  <si>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</si>
  <si>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</si>
  <si>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</si>
  <si>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</si>
  <si>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</si>
  <si>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</si>
  <si>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</si>
  <si>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</si>
  <si>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</si>
  <si>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</si>
  <si>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</si>
  <si>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</si>
  <si>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</si>
  <si>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</si>
  <si>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</si>
  <si>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</si>
  <si>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</si>
  <si>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</si>
  <si>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</si>
  <si>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</si>
  <si>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</si>
  <si>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</si>
  <si>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</si>
  <si>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</si>
  <si>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</si>
  <si>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</si>
  <si>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</si>
  <si>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</si>
  <si>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</si>
  <si>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</si>
  <si>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</si>
  <si>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</si>
  <si>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</si>
  <si>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</si>
  <si>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</si>
  <si>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</si>
  <si>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</si>
  <si>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</si>
  <si>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</si>
  <si>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</si>
  <si>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</si>
  <si>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</si>
  <si>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</si>
  <si>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</si>
  <si>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</si>
  <si>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</si>
  <si>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</si>
  <si>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</si>
  <si>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</si>
  <si>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</si>
  <si>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</si>
  <si>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</si>
  <si>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</si>
  <si>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</si>
  <si>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</si>
  <si>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</si>
  <si>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</si>
  <si>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</si>
  <si>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</si>
  <si>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</si>
  <si>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</si>
  <si>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</si>
  <si>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</si>
  <si>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</si>
  <si>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</si>
  <si>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</si>
  <si>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</si>
  <si>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</si>
  <si>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</si>
  <si>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</si>
  <si>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</si>
  <si>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</si>
  <si>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</si>
  <si>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</si>
  <si>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</si>
  <si>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</si>
  <si>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</si>
  <si>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</si>
  <si>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</si>
  <si>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</si>
  <si>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</si>
  <si>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</si>
  <si>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</si>
  <si>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</si>
  <si>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</si>
  <si>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</si>
  <si>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</si>
  <si>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</si>
  <si>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</si>
  <si>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</si>
  <si>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</si>
  <si>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</si>
  <si>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</si>
  <si>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</si>
  <si>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</si>
  <si>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</si>
  <si>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</si>
  <si>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</si>
  <si>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</si>
  <si>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</si>
  <si>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</si>
  <si>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</si>
  <si>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</si>
  <si>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</si>
  <si>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</si>
  <si>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</si>
  <si>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</si>
  <si>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</si>
  <si>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</si>
  <si>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</si>
  <si>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</si>
  <si>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</si>
  <si>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</si>
  <si>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</si>
  <si>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</si>
  <si>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</si>
  <si>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</si>
  <si>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</si>
  <si>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</si>
  <si>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</si>
  <si>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</si>
  <si>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</si>
  <si>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</si>
  <si>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</si>
  <si>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</si>
  <si>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</si>
  <si>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</si>
  <si>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</si>
  <si>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</si>
  <si>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</si>
  <si>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</si>
  <si>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</si>
  <si>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</si>
  <si>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</si>
  <si>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</si>
  <si>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</si>
  <si>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</si>
  <si>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</si>
  <si>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</si>
  <si>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</si>
  <si>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</si>
  <si>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</si>
  <si>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</si>
  <si>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</si>
  <si>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</si>
  <si>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</si>
  <si>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</si>
  <si>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</si>
  <si>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</si>
  <si>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</si>
  <si>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</si>
  <si>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</si>
  <si>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</si>
  <si>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</si>
  <si>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</si>
  <si>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</si>
  <si>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</si>
  <si>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</si>
  <si>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</si>
  <si>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</si>
  <si>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</si>
  <si>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</si>
  <si>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</si>
  <si>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Matheus  Machado</t>
  </si>
  <si>
    <t>Brito</t>
  </si>
  <si>
    <t>Março</t>
  </si>
  <si>
    <t>Última atualização</t>
  </si>
  <si>
    <t>Nem</t>
  </si>
  <si>
    <t>João Marcio</t>
  </si>
  <si>
    <t>Tuta</t>
  </si>
  <si>
    <t>Botelho</t>
  </si>
  <si>
    <t>Souza</t>
  </si>
  <si>
    <t>Abril</t>
  </si>
  <si>
    <t>Joao Marcio</t>
  </si>
  <si>
    <t>Vaga</t>
  </si>
  <si>
    <t>Maio</t>
  </si>
  <si>
    <t>Tuca/Samps</t>
  </si>
  <si>
    <t>Samps/Yuri</t>
  </si>
  <si>
    <t>Guto</t>
  </si>
  <si>
    <t>Chubao</t>
  </si>
  <si>
    <t>Chubão</t>
  </si>
  <si>
    <t>Bernardo Pereira</t>
  </si>
  <si>
    <t>Bagio</t>
  </si>
  <si>
    <t>Vinicius Kas</t>
  </si>
  <si>
    <t>Túlio</t>
  </si>
  <si>
    <t>Marcelo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</si>
</sst>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  <xf numFmtId="164" fontId="0" fillId="36" borderId="0" xfId="42" applyNumberFormat="1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7" fillId="43" borderId="0" xfId="0" applyFont="1" applyFill="1"/>
    <xf numFmtId="0" fontId="17" fillId="42" borderId="0" xfId="0" applyFont="1" applyFill="1"/>
    <xf numFmtId="0" fontId="21" fillId="44" borderId="0" xfId="0" applyFont="1" applyFill="1"/>
    <xf numFmtId="0" fontId="0" fillId="45" borderId="0" xfId="0" applyFill="1"/>
    <xf numFmtId="0" fontId="17" fillId="46" borderId="0" xfId="0" applyFont="1" applyFill="1"/>
    <xf numFmtId="0" fontId="17" fillId="47" borderId="0" xfId="0" applyFont="1" applyFill="1"/>
    <xf numFmtId="0" fontId="17" fillId="48" borderId="0" xfId="0" applyFont="1" applyFill="1"/>
    <xf numFmtId="0" fontId="17" fillId="49" borderId="0" xfId="0" applyFont="1" applyFill="1"/>
    <xf numFmtId="0" fontId="0" fillId="34" borderId="0" xfId="0" applyFill="1"/>
    <xf numFmtId="0" fontId="0" fillId="50" borderId="0" xfId="0" applyFill="1"/>
    <xf numFmtId="0" fontId="0" fillId="51" borderId="0" xfId="0" applyFill="1"/>
    <xf numFmtId="0" fontId="0" fillId="35" borderId="0" xfId="0" applyFill="1"/>
    <xf numFmtId="0" fontId="0" fillId="52" borderId="0" xfId="0" applyFill="1"/>
    <xf numFmtId="0" fontId="0" fillId="33" borderId="0" xfId="0" applyFill="1"/>
    <xf numFmtId="0" fontId="17" fillId="53" borderId="0" xfId="0" applyFont="1" applyFill="1"/>
    <xf numFmtId="0" fontId="17" fillId="54" borderId="0" xfId="0" applyFont="1" applyFill="1"/>
    <xf numFmtId="0" fontId="0" fillId="55" borderId="0" xfId="0" applyFill="1"/>
    <xf numFmtId="0" fontId="17" fillId="56" borderId="0" xfId="0" applyFont="1" applyFill="1"/>
    <xf numFmtId="0" fontId="0" fillId="57" borderId="0" xfId="0" applyFill="1"/>
    <xf numFmtId="0" fontId="0" fillId="58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70"/>
  <sheetViews>
    <sheetView zoomScale="85" zoomScaleNormal="85" workbookViewId="0">
      <pane xSplit="1" topLeftCell="AM1" activePane="topRight" state="frozen"/>
      <selection pane="topRight" activeCell="BE6" sqref="BE6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48" width="10.5546875" customWidth="1"/>
    <col min="49" max="49" width="9.5546875" bestFit="1" customWidth="1"/>
    <col min="50" max="59" width="9.5546875" customWidth="1"/>
  </cols>
  <sheetData>
    <row r="1" spans="1:66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P1" s="1">
        <v>45742</v>
      </c>
      <c r="AQ1" s="1">
        <v>45749</v>
      </c>
      <c r="AR1" s="1">
        <v>45756</v>
      </c>
      <c r="AS1" s="1">
        <v>45763</v>
      </c>
      <c r="AT1" s="1">
        <v>45770</v>
      </c>
      <c r="AU1" s="1">
        <v>45777</v>
      </c>
      <c r="AV1" s="1">
        <v>45784</v>
      </c>
      <c r="AW1" s="1">
        <v>45791</v>
      </c>
      <c r="AX1" s="1">
        <v>45798</v>
      </c>
      <c r="AY1" s="1">
        <v>45805</v>
      </c>
      <c r="AZ1" s="1">
        <v>45812</v>
      </c>
      <c r="BA1" s="1">
        <v>45819</v>
      </c>
      <c r="BB1" s="1">
        <v>45826</v>
      </c>
      <c r="BC1" s="1">
        <v>45833</v>
      </c>
      <c r="BD1" s="1">
        <v>45840</v>
      </c>
      <c r="BE1" s="1">
        <v>45847</v>
      </c>
      <c r="BF1" s="1">
        <v>45854</v>
      </c>
      <c r="BG1" s="1"/>
      <c r="BI1" t="s">
        <v>57</v>
      </c>
      <c r="BJ1" t="s">
        <v>58</v>
      </c>
      <c r="BK1" t="s">
        <v>59</v>
      </c>
      <c r="BL1" t="s">
        <v>62</v>
      </c>
    </row>
    <row r="2" spans="1:66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P2">
        <v>5.5</v>
      </c>
      <c r="AQ2">
        <v>5</v>
      </c>
      <c r="AR2">
        <v>5.5</v>
      </c>
      <c r="AS2">
        <v>4.5</v>
      </c>
      <c r="AT2">
        <v>5.5</v>
      </c>
      <c r="AU2">
        <v>5</v>
      </c>
      <c r="AV2">
        <v>4</v>
      </c>
      <c r="AW2">
        <v>5.5</v>
      </c>
      <c r="AX2">
        <v>5.5</v>
      </c>
      <c r="BA2">
        <v>5</v>
      </c>
      <c r="BB2">
        <v>5.5</v>
      </c>
      <c r="BC2">
        <v>4</v>
      </c>
      <c r="BD2">
        <v>4.5</v>
      </c>
      <c r="BF2">
        <v>5</v>
      </c>
      <c r="BI2">
        <f t="shared" ref="BI2:BI33" si="0">COUNT(B2:BH2)</f>
        <v>53</v>
      </c>
      <c r="BJ2" s="18">
        <f t="shared" ref="BJ2:BJ33" si="1">AVERAGE(B2:BH2)</f>
        <v>5.8396226415094343</v>
      </c>
      <c r="BK2">
        <f t="shared" ref="BK2:BK33" si="2">IF(BI2&gt;1,_xlfn.STDEV.S(B2:BH2),"")</f>
        <v>1.1213555709054019</v>
      </c>
      <c r="BL2">
        <v>1</v>
      </c>
      <c r="BN2">
        <f>AVERAGE(AI2:AK2)</f>
        <v>5.333333333333333</v>
      </c>
    </row>
    <row r="3" spans="1:66" x14ac:dyDescent="0.3">
      <c r="A3" t="s">
        <v>10</v>
      </c>
      <c r="B3">
        <v>4</v>
      </c>
      <c r="C3">
        <v>5.5</v>
      </c>
      <c r="D3">
        <v>7</v>
      </c>
      <c r="E3">
        <v>5.5</v>
      </c>
      <c r="F3">
        <v>5.5</v>
      </c>
      <c r="G3">
        <v>5.5</v>
      </c>
      <c r="H3">
        <v>6</v>
      </c>
      <c r="I3">
        <v>5.5</v>
      </c>
      <c r="J3">
        <v>6</v>
      </c>
      <c r="K3">
        <v>6</v>
      </c>
      <c r="L3">
        <v>5.5</v>
      </c>
      <c r="M3">
        <v>7</v>
      </c>
      <c r="N3">
        <v>7</v>
      </c>
      <c r="O3">
        <v>7</v>
      </c>
      <c r="P3">
        <v>4.5</v>
      </c>
      <c r="Q3">
        <v>5.5</v>
      </c>
      <c r="R3">
        <v>5.5</v>
      </c>
      <c r="S3">
        <v>7</v>
      </c>
      <c r="T3">
        <v>5.5</v>
      </c>
      <c r="U3">
        <v>7</v>
      </c>
      <c r="V3">
        <v>7</v>
      </c>
      <c r="W3" t="s">
        <v>26</v>
      </c>
      <c r="X3">
        <v>6</v>
      </c>
      <c r="Y3">
        <v>7</v>
      </c>
      <c r="Z3" t="s">
        <v>26</v>
      </c>
      <c r="AA3">
        <v>6</v>
      </c>
      <c r="AB3">
        <v>6</v>
      </c>
      <c r="AC3">
        <v>5.5</v>
      </c>
      <c r="AD3">
        <v>6</v>
      </c>
      <c r="AE3">
        <v>6.5</v>
      </c>
      <c r="AF3">
        <v>5</v>
      </c>
      <c r="AH3">
        <v>6.5</v>
      </c>
      <c r="AI3">
        <v>5</v>
      </c>
      <c r="AJ3">
        <v>5</v>
      </c>
      <c r="AK3">
        <v>5</v>
      </c>
      <c r="AL3">
        <v>5.5</v>
      </c>
      <c r="AM3">
        <v>4.5</v>
      </c>
      <c r="AN3">
        <v>5</v>
      </c>
      <c r="AO3">
        <v>5.5</v>
      </c>
      <c r="AP3">
        <v>5.5</v>
      </c>
      <c r="AQ3">
        <v>5</v>
      </c>
      <c r="AR3">
        <v>4.5</v>
      </c>
      <c r="AS3">
        <v>5.5</v>
      </c>
      <c r="AT3">
        <v>4.5</v>
      </c>
      <c r="AU3">
        <v>4.5</v>
      </c>
      <c r="AV3">
        <v>4.5</v>
      </c>
      <c r="AW3">
        <v>4</v>
      </c>
      <c r="AX3">
        <v>3.5</v>
      </c>
      <c r="AY3">
        <v>6</v>
      </c>
      <c r="AZ3">
        <v>4.5</v>
      </c>
      <c r="BA3">
        <v>5</v>
      </c>
      <c r="BB3">
        <v>4.5</v>
      </c>
      <c r="BC3">
        <v>4</v>
      </c>
      <c r="BD3">
        <v>5.5</v>
      </c>
      <c r="BE3">
        <v>7</v>
      </c>
      <c r="BI3">
        <f t="shared" si="0"/>
        <v>53</v>
      </c>
      <c r="BJ3" s="18">
        <f t="shared" si="1"/>
        <v>5.5283018867924527</v>
      </c>
      <c r="BK3">
        <f t="shared" si="2"/>
        <v>0.92723272294304337</v>
      </c>
      <c r="BL3">
        <v>1</v>
      </c>
      <c r="BN3">
        <f t="shared" ref="BN3:BN39" si="3">AVERAGE(AI3:AK3)</f>
        <v>5</v>
      </c>
    </row>
    <row r="4" spans="1:66" x14ac:dyDescent="0.3">
      <c r="A4" t="s">
        <v>20</v>
      </c>
      <c r="B4" t="s">
        <v>26</v>
      </c>
      <c r="C4" t="s">
        <v>26</v>
      </c>
      <c r="D4">
        <v>7</v>
      </c>
      <c r="E4">
        <v>7</v>
      </c>
      <c r="F4">
        <v>7</v>
      </c>
      <c r="G4">
        <v>7</v>
      </c>
      <c r="H4">
        <v>7.5</v>
      </c>
      <c r="I4">
        <v>7</v>
      </c>
      <c r="J4">
        <v>7.5</v>
      </c>
      <c r="K4">
        <v>7</v>
      </c>
      <c r="L4">
        <v>6</v>
      </c>
      <c r="M4">
        <v>5.5</v>
      </c>
      <c r="N4">
        <v>5.5</v>
      </c>
      <c r="O4" t="s">
        <v>26</v>
      </c>
      <c r="P4">
        <v>7</v>
      </c>
      <c r="Q4">
        <v>4.5</v>
      </c>
      <c r="R4">
        <v>6</v>
      </c>
      <c r="S4">
        <v>7</v>
      </c>
      <c r="T4">
        <v>6</v>
      </c>
      <c r="U4">
        <v>7</v>
      </c>
      <c r="V4">
        <v>6</v>
      </c>
      <c r="W4">
        <v>6</v>
      </c>
      <c r="X4">
        <v>5.5</v>
      </c>
      <c r="Y4">
        <v>6</v>
      </c>
      <c r="Z4">
        <v>6</v>
      </c>
      <c r="AA4">
        <v>7</v>
      </c>
      <c r="AB4">
        <v>5.5</v>
      </c>
      <c r="AC4">
        <v>6</v>
      </c>
      <c r="AD4">
        <v>7</v>
      </c>
      <c r="AE4">
        <v>6</v>
      </c>
      <c r="AF4">
        <v>6</v>
      </c>
      <c r="AG4">
        <v>6.5</v>
      </c>
      <c r="AI4">
        <v>5.5</v>
      </c>
      <c r="AJ4">
        <v>5</v>
      </c>
      <c r="AK4">
        <v>5.5</v>
      </c>
      <c r="AL4">
        <v>5</v>
      </c>
      <c r="AM4">
        <v>5</v>
      </c>
      <c r="AN4">
        <v>5.5</v>
      </c>
      <c r="AP4">
        <v>5</v>
      </c>
      <c r="AQ4">
        <v>4.5</v>
      </c>
      <c r="AR4">
        <v>4.5</v>
      </c>
      <c r="AT4">
        <v>5.5</v>
      </c>
      <c r="AU4">
        <v>5.5</v>
      </c>
      <c r="AV4">
        <v>5</v>
      </c>
      <c r="AW4">
        <v>4.5</v>
      </c>
      <c r="AX4">
        <v>4.5</v>
      </c>
      <c r="AY4">
        <v>5</v>
      </c>
      <c r="AZ4">
        <v>5.5</v>
      </c>
      <c r="BB4">
        <v>4.5</v>
      </c>
      <c r="BC4">
        <v>6</v>
      </c>
      <c r="BD4">
        <v>5.5</v>
      </c>
      <c r="BE4">
        <v>4</v>
      </c>
      <c r="BF4">
        <v>4.5</v>
      </c>
      <c r="BI4">
        <f t="shared" si="0"/>
        <v>50</v>
      </c>
      <c r="BJ4" s="18">
        <f t="shared" si="1"/>
        <v>5.81</v>
      </c>
      <c r="BK4">
        <f t="shared" si="2"/>
        <v>0.93071181887623899</v>
      </c>
      <c r="BL4">
        <v>1</v>
      </c>
      <c r="BN4">
        <f t="shared" si="3"/>
        <v>5.333333333333333</v>
      </c>
    </row>
    <row r="5" spans="1:66" x14ac:dyDescent="0.3">
      <c r="A5" t="s">
        <v>4</v>
      </c>
      <c r="B5">
        <v>4.5</v>
      </c>
      <c r="C5" t="s">
        <v>26</v>
      </c>
      <c r="D5">
        <v>6</v>
      </c>
      <c r="E5">
        <v>5.5</v>
      </c>
      <c r="F5">
        <v>6</v>
      </c>
      <c r="G5" t="s">
        <v>26</v>
      </c>
      <c r="H5">
        <v>7</v>
      </c>
      <c r="I5">
        <v>5.5</v>
      </c>
      <c r="J5">
        <v>6</v>
      </c>
      <c r="K5">
        <v>5.5</v>
      </c>
      <c r="L5">
        <v>7</v>
      </c>
      <c r="M5">
        <v>6</v>
      </c>
      <c r="N5">
        <v>7</v>
      </c>
      <c r="O5">
        <v>5.5</v>
      </c>
      <c r="P5">
        <v>5.5</v>
      </c>
      <c r="Q5">
        <v>7</v>
      </c>
      <c r="R5">
        <v>6</v>
      </c>
      <c r="S5">
        <v>6</v>
      </c>
      <c r="T5">
        <v>7</v>
      </c>
      <c r="U5">
        <v>6</v>
      </c>
      <c r="V5">
        <v>5.5</v>
      </c>
      <c r="W5">
        <v>5.5</v>
      </c>
      <c r="X5">
        <v>6</v>
      </c>
      <c r="Y5">
        <v>5.5</v>
      </c>
      <c r="Z5" t="s">
        <v>26</v>
      </c>
      <c r="AA5">
        <v>7</v>
      </c>
      <c r="AB5">
        <v>6</v>
      </c>
      <c r="AC5">
        <v>6</v>
      </c>
      <c r="AD5">
        <v>6</v>
      </c>
      <c r="AE5">
        <v>6.5</v>
      </c>
      <c r="AF5">
        <v>6</v>
      </c>
      <c r="AG5">
        <v>6</v>
      </c>
      <c r="AH5">
        <v>5</v>
      </c>
      <c r="AI5">
        <v>6</v>
      </c>
      <c r="AL5">
        <v>3</v>
      </c>
      <c r="AM5">
        <v>4</v>
      </c>
      <c r="AN5">
        <v>5.5</v>
      </c>
      <c r="AO5">
        <v>5</v>
      </c>
      <c r="AP5">
        <v>4.5</v>
      </c>
      <c r="AV5">
        <v>4</v>
      </c>
      <c r="AW5">
        <v>4.5</v>
      </c>
      <c r="AX5">
        <v>4.5</v>
      </c>
      <c r="AY5">
        <v>5</v>
      </c>
      <c r="AZ5">
        <v>4</v>
      </c>
      <c r="BA5">
        <v>5</v>
      </c>
      <c r="BB5">
        <v>5</v>
      </c>
      <c r="BC5">
        <v>6</v>
      </c>
      <c r="BI5">
        <f t="shared" si="0"/>
        <v>44</v>
      </c>
      <c r="BJ5" s="18">
        <f t="shared" si="1"/>
        <v>5.5909090909090908</v>
      </c>
      <c r="BK5">
        <f t="shared" si="2"/>
        <v>0.91672272235549923</v>
      </c>
      <c r="BL5">
        <v>1</v>
      </c>
      <c r="BN5">
        <f t="shared" si="3"/>
        <v>6</v>
      </c>
    </row>
    <row r="6" spans="1:66" x14ac:dyDescent="0.3">
      <c r="A6" t="s">
        <v>5</v>
      </c>
      <c r="B6">
        <v>10</v>
      </c>
      <c r="C6">
        <v>8.5</v>
      </c>
      <c r="D6">
        <v>8.5</v>
      </c>
      <c r="E6">
        <v>7.5</v>
      </c>
      <c r="F6">
        <v>7</v>
      </c>
      <c r="G6">
        <v>7.5</v>
      </c>
      <c r="H6">
        <v>7</v>
      </c>
      <c r="I6" t="s">
        <v>26</v>
      </c>
      <c r="J6">
        <v>8.5</v>
      </c>
      <c r="K6">
        <v>7.5</v>
      </c>
      <c r="L6">
        <v>8.5</v>
      </c>
      <c r="M6">
        <v>7</v>
      </c>
      <c r="N6">
        <v>7.5</v>
      </c>
      <c r="O6">
        <v>7.5</v>
      </c>
      <c r="P6">
        <v>7</v>
      </c>
      <c r="Q6">
        <v>7</v>
      </c>
      <c r="R6" t="s">
        <v>26</v>
      </c>
      <c r="S6" t="s">
        <v>26</v>
      </c>
      <c r="T6" t="s">
        <v>26</v>
      </c>
      <c r="U6">
        <v>7</v>
      </c>
      <c r="V6">
        <v>6</v>
      </c>
      <c r="W6">
        <v>7.5</v>
      </c>
      <c r="X6">
        <v>7</v>
      </c>
      <c r="Y6">
        <v>7</v>
      </c>
      <c r="Z6">
        <v>7</v>
      </c>
      <c r="AA6">
        <v>7</v>
      </c>
      <c r="AB6" t="s">
        <v>26</v>
      </c>
      <c r="AC6" t="s">
        <v>26</v>
      </c>
      <c r="AD6" t="s">
        <v>26</v>
      </c>
      <c r="AF6">
        <v>6.5</v>
      </c>
      <c r="AG6">
        <v>10</v>
      </c>
      <c r="AI6">
        <v>6.5</v>
      </c>
      <c r="AJ6">
        <v>5.5</v>
      </c>
      <c r="AK6">
        <v>6.5</v>
      </c>
      <c r="AL6">
        <v>6</v>
      </c>
      <c r="AO6">
        <v>6</v>
      </c>
      <c r="AP6">
        <v>5</v>
      </c>
      <c r="AQ6">
        <v>5.5</v>
      </c>
      <c r="AR6">
        <v>6.5</v>
      </c>
      <c r="AS6">
        <v>6</v>
      </c>
      <c r="AT6">
        <v>5.5</v>
      </c>
      <c r="AU6">
        <v>6.5</v>
      </c>
      <c r="AV6">
        <v>6</v>
      </c>
      <c r="AW6">
        <v>6</v>
      </c>
      <c r="AX6">
        <v>6</v>
      </c>
      <c r="AY6">
        <v>5.5</v>
      </c>
      <c r="AZ6">
        <v>7</v>
      </c>
      <c r="BA6">
        <v>8.5</v>
      </c>
      <c r="BB6">
        <v>5.5</v>
      </c>
      <c r="BC6">
        <v>4.5</v>
      </c>
      <c r="BD6">
        <v>5.5</v>
      </c>
      <c r="BE6">
        <v>6.5</v>
      </c>
      <c r="BF6">
        <v>5.5</v>
      </c>
      <c r="BI6">
        <f t="shared" si="0"/>
        <v>46</v>
      </c>
      <c r="BJ6" s="18">
        <f t="shared" si="1"/>
        <v>6.8152173913043477</v>
      </c>
      <c r="BK6">
        <f t="shared" si="2"/>
        <v>1.1895783363686012</v>
      </c>
      <c r="BL6">
        <v>1</v>
      </c>
      <c r="BN6">
        <f t="shared" si="3"/>
        <v>6.166666666666667</v>
      </c>
    </row>
    <row r="7" spans="1:66" x14ac:dyDescent="0.3">
      <c r="A7" t="s">
        <v>9</v>
      </c>
      <c r="B7">
        <v>7</v>
      </c>
      <c r="C7" t="s">
        <v>26</v>
      </c>
      <c r="D7">
        <v>7</v>
      </c>
      <c r="E7">
        <v>6</v>
      </c>
      <c r="F7">
        <v>7.5</v>
      </c>
      <c r="G7">
        <v>7</v>
      </c>
      <c r="H7">
        <v>7</v>
      </c>
      <c r="I7" t="s">
        <v>26</v>
      </c>
      <c r="J7">
        <v>6</v>
      </c>
      <c r="K7" t="s">
        <v>26</v>
      </c>
      <c r="L7">
        <v>7</v>
      </c>
      <c r="M7">
        <v>7</v>
      </c>
      <c r="N7">
        <v>7.5</v>
      </c>
      <c r="O7">
        <v>6</v>
      </c>
      <c r="P7">
        <v>6</v>
      </c>
      <c r="Q7">
        <v>7</v>
      </c>
      <c r="R7" t="s">
        <v>26</v>
      </c>
      <c r="S7">
        <v>6</v>
      </c>
      <c r="T7">
        <v>7.5</v>
      </c>
      <c r="U7" t="s">
        <v>26</v>
      </c>
      <c r="V7">
        <v>6</v>
      </c>
      <c r="W7">
        <v>7</v>
      </c>
      <c r="X7">
        <v>7</v>
      </c>
      <c r="Y7" t="s">
        <v>26</v>
      </c>
      <c r="Z7">
        <v>7.5</v>
      </c>
      <c r="AA7">
        <v>7</v>
      </c>
      <c r="AB7">
        <v>7</v>
      </c>
      <c r="AC7">
        <v>6</v>
      </c>
      <c r="AD7">
        <v>7</v>
      </c>
      <c r="AE7">
        <v>8</v>
      </c>
      <c r="AF7">
        <v>6.5</v>
      </c>
      <c r="AH7">
        <v>7.5</v>
      </c>
      <c r="AI7">
        <v>5.5</v>
      </c>
      <c r="AJ7">
        <v>5.5</v>
      </c>
      <c r="AK7">
        <v>5.5</v>
      </c>
      <c r="AM7">
        <v>7</v>
      </c>
      <c r="AQ7">
        <v>5</v>
      </c>
      <c r="AR7">
        <v>5.5</v>
      </c>
      <c r="AS7">
        <v>5</v>
      </c>
      <c r="AT7">
        <v>5.5</v>
      </c>
      <c r="AU7">
        <v>5.5</v>
      </c>
      <c r="AV7">
        <v>5.5</v>
      </c>
      <c r="AX7">
        <v>6</v>
      </c>
      <c r="AY7">
        <v>6.5</v>
      </c>
      <c r="AZ7">
        <v>5.5</v>
      </c>
      <c r="BA7">
        <v>5.5</v>
      </c>
      <c r="BB7">
        <v>4.5</v>
      </c>
      <c r="BC7">
        <v>4</v>
      </c>
      <c r="BD7">
        <v>4.5</v>
      </c>
      <c r="BE7">
        <v>5.5</v>
      </c>
      <c r="BF7">
        <v>5</v>
      </c>
      <c r="BI7">
        <f t="shared" si="0"/>
        <v>45</v>
      </c>
      <c r="BJ7" s="18">
        <f t="shared" si="1"/>
        <v>6.2333333333333334</v>
      </c>
      <c r="BK7">
        <f t="shared" si="2"/>
        <v>0.95703139494432987</v>
      </c>
      <c r="BL7">
        <v>1</v>
      </c>
      <c r="BN7">
        <f t="shared" si="3"/>
        <v>5.5</v>
      </c>
    </row>
    <row r="8" spans="1:66" x14ac:dyDescent="0.3">
      <c r="A8" t="s">
        <v>6</v>
      </c>
      <c r="B8">
        <v>7.5</v>
      </c>
      <c r="C8">
        <v>7</v>
      </c>
      <c r="D8">
        <v>7</v>
      </c>
      <c r="E8">
        <v>7.5</v>
      </c>
      <c r="F8">
        <v>6</v>
      </c>
      <c r="G8">
        <v>6</v>
      </c>
      <c r="H8" t="s">
        <v>26</v>
      </c>
      <c r="I8">
        <v>7.5</v>
      </c>
      <c r="J8" t="s">
        <v>26</v>
      </c>
      <c r="K8">
        <v>7.5</v>
      </c>
      <c r="L8" t="s">
        <v>26</v>
      </c>
      <c r="M8" t="s">
        <v>26</v>
      </c>
      <c r="N8">
        <v>6</v>
      </c>
      <c r="O8">
        <v>7</v>
      </c>
      <c r="P8">
        <v>6</v>
      </c>
      <c r="Q8" t="s">
        <v>26</v>
      </c>
      <c r="R8" t="s">
        <v>26</v>
      </c>
      <c r="S8">
        <v>6</v>
      </c>
      <c r="T8">
        <v>7</v>
      </c>
      <c r="U8">
        <v>7</v>
      </c>
      <c r="V8" t="s">
        <v>26</v>
      </c>
      <c r="W8">
        <v>6</v>
      </c>
      <c r="X8">
        <v>6</v>
      </c>
      <c r="Y8" t="s">
        <v>26</v>
      </c>
      <c r="Z8" t="s">
        <v>26</v>
      </c>
      <c r="AA8">
        <v>6</v>
      </c>
      <c r="AB8" t="s">
        <v>26</v>
      </c>
      <c r="AC8" t="s">
        <v>26</v>
      </c>
      <c r="AD8" t="s">
        <v>26</v>
      </c>
      <c r="AE8">
        <v>6</v>
      </c>
      <c r="AF8">
        <v>6.5</v>
      </c>
      <c r="AG8">
        <v>7</v>
      </c>
      <c r="AH8">
        <v>5.5</v>
      </c>
      <c r="AJ8">
        <v>5.5</v>
      </c>
      <c r="AK8">
        <v>5</v>
      </c>
      <c r="AL8">
        <v>4.5</v>
      </c>
      <c r="AM8">
        <v>5.5</v>
      </c>
      <c r="AN8">
        <v>6.5</v>
      </c>
      <c r="AO8">
        <v>6</v>
      </c>
      <c r="AP8">
        <v>5</v>
      </c>
      <c r="AQ8">
        <v>5.5</v>
      </c>
      <c r="AR8">
        <v>5.5</v>
      </c>
      <c r="AS8">
        <v>5</v>
      </c>
      <c r="AT8">
        <v>5.5</v>
      </c>
      <c r="AU8">
        <v>5</v>
      </c>
      <c r="AV8">
        <v>5</v>
      </c>
      <c r="AX8">
        <v>10</v>
      </c>
      <c r="AY8">
        <v>5.5</v>
      </c>
      <c r="AZ8">
        <v>5</v>
      </c>
      <c r="BA8">
        <v>5</v>
      </c>
      <c r="BB8">
        <v>4.5</v>
      </c>
      <c r="BC8">
        <v>7</v>
      </c>
      <c r="BD8">
        <v>5.5</v>
      </c>
      <c r="BE8">
        <v>6.5</v>
      </c>
      <c r="BF8">
        <v>4.5</v>
      </c>
      <c r="BI8">
        <f t="shared" si="0"/>
        <v>43</v>
      </c>
      <c r="BJ8" s="18">
        <f t="shared" si="1"/>
        <v>6.0697674418604652</v>
      </c>
      <c r="BK8">
        <f t="shared" si="2"/>
        <v>1.0722772570830674</v>
      </c>
      <c r="BL8">
        <v>1</v>
      </c>
      <c r="BN8">
        <f t="shared" si="3"/>
        <v>5.25</v>
      </c>
    </row>
    <row r="9" spans="1:66" x14ac:dyDescent="0.3">
      <c r="A9" t="s">
        <v>14</v>
      </c>
      <c r="B9">
        <v>7</v>
      </c>
      <c r="C9" t="s">
        <v>26</v>
      </c>
      <c r="D9">
        <v>7.5</v>
      </c>
      <c r="E9" t="s">
        <v>26</v>
      </c>
      <c r="F9">
        <v>6</v>
      </c>
      <c r="G9">
        <v>7</v>
      </c>
      <c r="H9">
        <v>4.5</v>
      </c>
      <c r="I9">
        <v>5.5</v>
      </c>
      <c r="J9" t="s">
        <v>26</v>
      </c>
      <c r="K9">
        <v>6</v>
      </c>
      <c r="L9">
        <v>6</v>
      </c>
      <c r="M9">
        <v>6</v>
      </c>
      <c r="N9" t="s">
        <v>26</v>
      </c>
      <c r="O9">
        <v>6</v>
      </c>
      <c r="P9">
        <v>5.5</v>
      </c>
      <c r="Q9">
        <v>5.5</v>
      </c>
      <c r="R9">
        <v>6</v>
      </c>
      <c r="S9">
        <v>4.5</v>
      </c>
      <c r="T9">
        <v>7</v>
      </c>
      <c r="U9" t="s">
        <v>26</v>
      </c>
      <c r="V9">
        <v>6</v>
      </c>
      <c r="W9" t="s">
        <v>26</v>
      </c>
      <c r="X9">
        <v>7</v>
      </c>
      <c r="Y9">
        <v>6</v>
      </c>
      <c r="Z9" t="s">
        <v>26</v>
      </c>
      <c r="AA9">
        <v>6</v>
      </c>
      <c r="AB9">
        <v>5.5</v>
      </c>
      <c r="AC9">
        <v>6</v>
      </c>
      <c r="AD9">
        <v>5.5</v>
      </c>
      <c r="AI9">
        <v>5</v>
      </c>
      <c r="AL9">
        <v>5.5</v>
      </c>
      <c r="AM9">
        <v>5</v>
      </c>
      <c r="AN9">
        <v>5</v>
      </c>
      <c r="AO9">
        <v>5</v>
      </c>
      <c r="AP9">
        <v>5</v>
      </c>
      <c r="AQ9">
        <v>5</v>
      </c>
      <c r="AR9">
        <v>4.5</v>
      </c>
      <c r="AS9">
        <v>5.5</v>
      </c>
      <c r="AT9">
        <v>5.5</v>
      </c>
      <c r="AV9">
        <v>5</v>
      </c>
      <c r="AY9">
        <v>4.5</v>
      </c>
      <c r="AZ9">
        <v>5</v>
      </c>
      <c r="BB9">
        <v>5</v>
      </c>
      <c r="BC9">
        <v>6</v>
      </c>
      <c r="BD9">
        <v>6</v>
      </c>
      <c r="BE9">
        <v>6</v>
      </c>
      <c r="BF9">
        <v>5</v>
      </c>
      <c r="BI9">
        <f t="shared" si="0"/>
        <v>40</v>
      </c>
      <c r="BJ9" s="18">
        <f t="shared" si="1"/>
        <v>5.6375000000000002</v>
      </c>
      <c r="BK9">
        <f t="shared" si="2"/>
        <v>0.75096092287968619</v>
      </c>
      <c r="BL9">
        <v>1</v>
      </c>
      <c r="BN9">
        <f t="shared" si="3"/>
        <v>5</v>
      </c>
    </row>
    <row r="10" spans="1:66" x14ac:dyDescent="0.3">
      <c r="A10" t="s">
        <v>25</v>
      </c>
      <c r="B10" t="s">
        <v>26</v>
      </c>
      <c r="C10" t="s">
        <v>26</v>
      </c>
      <c r="D10" t="s">
        <v>26</v>
      </c>
      <c r="E10">
        <v>4.5</v>
      </c>
      <c r="F10">
        <v>6</v>
      </c>
      <c r="G10">
        <v>4</v>
      </c>
      <c r="H10" t="s">
        <v>26</v>
      </c>
      <c r="I10" t="s">
        <v>26</v>
      </c>
      <c r="J10">
        <v>4.5</v>
      </c>
      <c r="K10" t="s">
        <v>26</v>
      </c>
      <c r="L10">
        <v>2.5</v>
      </c>
      <c r="M10">
        <v>4.5</v>
      </c>
      <c r="N10">
        <v>5.5</v>
      </c>
      <c r="O10">
        <v>6</v>
      </c>
      <c r="P10">
        <v>4.5</v>
      </c>
      <c r="Q10" t="s">
        <v>26</v>
      </c>
      <c r="R10" t="s">
        <v>26</v>
      </c>
      <c r="S10">
        <v>4</v>
      </c>
      <c r="T10">
        <v>6</v>
      </c>
      <c r="U10">
        <v>2.5</v>
      </c>
      <c r="V10">
        <v>5.5</v>
      </c>
      <c r="W10">
        <v>6</v>
      </c>
      <c r="X10">
        <v>6</v>
      </c>
      <c r="Y10" t="s">
        <v>26</v>
      </c>
      <c r="Z10">
        <v>5.5</v>
      </c>
      <c r="AA10" t="s">
        <v>26</v>
      </c>
      <c r="AB10" t="s">
        <v>26</v>
      </c>
      <c r="AC10">
        <v>4</v>
      </c>
      <c r="AD10">
        <v>4.5</v>
      </c>
      <c r="AE10">
        <v>4</v>
      </c>
      <c r="AF10">
        <v>2.5</v>
      </c>
      <c r="AG10">
        <v>3</v>
      </c>
      <c r="AH10">
        <v>5</v>
      </c>
      <c r="AK10">
        <v>5</v>
      </c>
      <c r="AL10">
        <v>2.5</v>
      </c>
      <c r="AM10">
        <v>4</v>
      </c>
      <c r="AO10">
        <v>5.5</v>
      </c>
      <c r="AP10">
        <v>5.5</v>
      </c>
      <c r="AQ10">
        <v>4</v>
      </c>
      <c r="AR10">
        <v>3.5</v>
      </c>
      <c r="AT10">
        <v>5</v>
      </c>
      <c r="AU10">
        <v>4</v>
      </c>
      <c r="AX10">
        <v>5.5</v>
      </c>
      <c r="AY10">
        <v>4.5</v>
      </c>
      <c r="AZ10">
        <v>4.5</v>
      </c>
      <c r="BA10">
        <v>5</v>
      </c>
      <c r="BC10">
        <v>4</v>
      </c>
      <c r="BE10">
        <v>4.5</v>
      </c>
      <c r="BI10">
        <f t="shared" si="0"/>
        <v>37</v>
      </c>
      <c r="BJ10" s="18">
        <f t="shared" si="1"/>
        <v>4.5270270270270272</v>
      </c>
      <c r="BK10">
        <f t="shared" si="2"/>
        <v>1.0471253370401621</v>
      </c>
      <c r="BL10">
        <v>1</v>
      </c>
      <c r="BN10">
        <f t="shared" si="3"/>
        <v>5</v>
      </c>
    </row>
    <row r="11" spans="1:66" x14ac:dyDescent="0.3">
      <c r="A11" t="s">
        <v>16</v>
      </c>
      <c r="B11">
        <v>7.5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26</v>
      </c>
      <c r="R11" t="s">
        <v>26</v>
      </c>
      <c r="S11" t="s">
        <v>26</v>
      </c>
      <c r="T11" t="s">
        <v>26</v>
      </c>
      <c r="U11" t="s">
        <v>26</v>
      </c>
      <c r="V11">
        <v>7</v>
      </c>
      <c r="W11">
        <v>7</v>
      </c>
      <c r="X11">
        <v>6</v>
      </c>
      <c r="Y11">
        <v>7</v>
      </c>
      <c r="Z11">
        <v>7.5</v>
      </c>
      <c r="AA11">
        <v>7</v>
      </c>
      <c r="AB11">
        <v>7</v>
      </c>
      <c r="AC11">
        <v>7.5</v>
      </c>
      <c r="AD11">
        <v>7</v>
      </c>
      <c r="AE11">
        <v>6</v>
      </c>
      <c r="AF11">
        <v>6.5</v>
      </c>
      <c r="AH11">
        <v>6.5</v>
      </c>
      <c r="AI11">
        <v>6.5</v>
      </c>
      <c r="AJ11">
        <v>5.5</v>
      </c>
      <c r="AK11">
        <v>5.5</v>
      </c>
      <c r="AL11">
        <v>6</v>
      </c>
      <c r="AM11">
        <v>5</v>
      </c>
      <c r="AN11">
        <v>5</v>
      </c>
      <c r="AO11">
        <v>5</v>
      </c>
      <c r="AP11">
        <v>5.5</v>
      </c>
      <c r="AQ11">
        <v>5.5</v>
      </c>
      <c r="AR11">
        <v>6</v>
      </c>
      <c r="AS11">
        <v>5</v>
      </c>
      <c r="AT11">
        <v>5.5</v>
      </c>
      <c r="AV11">
        <v>4.5</v>
      </c>
      <c r="AX11">
        <v>6</v>
      </c>
      <c r="AY11">
        <v>5.5</v>
      </c>
      <c r="AZ11">
        <v>6.5</v>
      </c>
      <c r="BA11">
        <v>5</v>
      </c>
      <c r="BB11">
        <v>5</v>
      </c>
      <c r="BC11">
        <v>9.5</v>
      </c>
      <c r="BD11">
        <v>5.5</v>
      </c>
      <c r="BE11">
        <v>6.5</v>
      </c>
      <c r="BF11">
        <v>4.5</v>
      </c>
      <c r="BI11">
        <f t="shared" si="0"/>
        <v>35</v>
      </c>
      <c r="BJ11" s="18">
        <f t="shared" si="1"/>
        <v>6.1142857142857139</v>
      </c>
      <c r="BK11">
        <f t="shared" si="2"/>
        <v>1.0577842705510476</v>
      </c>
      <c r="BL11">
        <v>1</v>
      </c>
      <c r="BN11">
        <f t="shared" si="3"/>
        <v>5.833333333333333</v>
      </c>
    </row>
    <row r="12" spans="1:66" x14ac:dyDescent="0.3">
      <c r="A12" t="s">
        <v>19</v>
      </c>
      <c r="B12">
        <v>10</v>
      </c>
      <c r="C12" t="s">
        <v>26</v>
      </c>
      <c r="D12">
        <v>7</v>
      </c>
      <c r="E12">
        <v>7</v>
      </c>
      <c r="F12">
        <v>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>
        <v>6</v>
      </c>
      <c r="N12">
        <v>6</v>
      </c>
      <c r="O12">
        <v>6</v>
      </c>
      <c r="P12">
        <v>6</v>
      </c>
      <c r="Q12">
        <v>7</v>
      </c>
      <c r="R12" t="s">
        <v>26</v>
      </c>
      <c r="S12" t="s">
        <v>26</v>
      </c>
      <c r="T12">
        <v>6</v>
      </c>
      <c r="U12">
        <v>6</v>
      </c>
      <c r="V12">
        <v>7</v>
      </c>
      <c r="W12">
        <v>6</v>
      </c>
      <c r="X12" t="s">
        <v>26</v>
      </c>
      <c r="Y12">
        <v>8.5</v>
      </c>
      <c r="Z12">
        <v>6</v>
      </c>
      <c r="AA12">
        <v>6</v>
      </c>
      <c r="AB12">
        <v>5.5</v>
      </c>
      <c r="AC12" t="s">
        <v>26</v>
      </c>
      <c r="AD12" t="s">
        <v>26</v>
      </c>
      <c r="AE12">
        <v>6</v>
      </c>
      <c r="AF12">
        <v>6.5</v>
      </c>
      <c r="AG12">
        <v>6.5</v>
      </c>
      <c r="AL12">
        <v>4.5</v>
      </c>
      <c r="AM12">
        <v>5.5</v>
      </c>
      <c r="AQ12">
        <v>5</v>
      </c>
      <c r="AT12">
        <v>5.5</v>
      </c>
      <c r="AU12">
        <v>5.5</v>
      </c>
      <c r="AV12">
        <v>5</v>
      </c>
      <c r="AW12">
        <v>5</v>
      </c>
      <c r="AX12">
        <v>5.5</v>
      </c>
      <c r="AZ12">
        <v>5.5</v>
      </c>
      <c r="BA12">
        <v>5</v>
      </c>
      <c r="BC12">
        <v>7</v>
      </c>
      <c r="BE12">
        <v>4.5</v>
      </c>
      <c r="BF12">
        <v>7.5</v>
      </c>
      <c r="BI12">
        <f t="shared" si="0"/>
        <v>33</v>
      </c>
      <c r="BJ12" s="18">
        <f t="shared" si="1"/>
        <v>6.1212121212121211</v>
      </c>
      <c r="BK12">
        <f t="shared" si="2"/>
        <v>1.1112373665641757</v>
      </c>
      <c r="BL12">
        <v>1</v>
      </c>
      <c r="BN12" t="e">
        <f t="shared" si="3"/>
        <v>#DIV/0!</v>
      </c>
    </row>
    <row r="13" spans="1:66" x14ac:dyDescent="0.3">
      <c r="A13" t="s">
        <v>55</v>
      </c>
      <c r="B13" t="s">
        <v>26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>
        <v>6</v>
      </c>
      <c r="P13" t="s">
        <v>26</v>
      </c>
      <c r="Q13">
        <v>4.5</v>
      </c>
      <c r="R13" t="s">
        <v>26</v>
      </c>
      <c r="S13" t="s">
        <v>26</v>
      </c>
      <c r="T13">
        <v>7</v>
      </c>
      <c r="U13">
        <v>7</v>
      </c>
      <c r="V13">
        <v>6</v>
      </c>
      <c r="W13">
        <v>6</v>
      </c>
      <c r="X13">
        <v>6</v>
      </c>
      <c r="Y13">
        <v>7.5</v>
      </c>
      <c r="Z13">
        <v>6</v>
      </c>
      <c r="AA13">
        <v>6</v>
      </c>
      <c r="AB13" t="s">
        <v>26</v>
      </c>
      <c r="AC13">
        <v>6</v>
      </c>
      <c r="AD13">
        <v>7</v>
      </c>
      <c r="AF13">
        <v>7</v>
      </c>
      <c r="AG13">
        <v>7</v>
      </c>
      <c r="AQ13">
        <v>7</v>
      </c>
      <c r="AR13">
        <v>6.5</v>
      </c>
      <c r="AS13">
        <v>5</v>
      </c>
      <c r="AT13">
        <v>5</v>
      </c>
      <c r="AU13">
        <v>5</v>
      </c>
      <c r="AV13">
        <v>5</v>
      </c>
      <c r="AW13">
        <v>5</v>
      </c>
      <c r="AZ13">
        <v>5.5</v>
      </c>
      <c r="BC13">
        <v>4.5</v>
      </c>
      <c r="BE13">
        <v>5.5</v>
      </c>
      <c r="BF13">
        <v>5.5</v>
      </c>
      <c r="BI13">
        <f t="shared" si="0"/>
        <v>25</v>
      </c>
      <c r="BJ13" s="18">
        <f t="shared" si="1"/>
        <v>5.94</v>
      </c>
      <c r="BK13">
        <f t="shared" si="2"/>
        <v>0.88175960442741907</v>
      </c>
      <c r="BL13">
        <v>1</v>
      </c>
      <c r="BN13" t="e">
        <f t="shared" si="3"/>
        <v>#DIV/0!</v>
      </c>
    </row>
    <row r="14" spans="1:66" x14ac:dyDescent="0.3">
      <c r="A14" t="s">
        <v>66</v>
      </c>
      <c r="B14" t="s">
        <v>26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>
        <v>6</v>
      </c>
      <c r="W14">
        <v>6</v>
      </c>
      <c r="X14" t="s">
        <v>26</v>
      </c>
      <c r="Y14">
        <v>6</v>
      </c>
      <c r="Z14" t="s">
        <v>26</v>
      </c>
      <c r="AA14" t="s">
        <v>26</v>
      </c>
      <c r="AB14">
        <v>7</v>
      </c>
      <c r="AC14">
        <v>6</v>
      </c>
      <c r="AD14" t="s">
        <v>26</v>
      </c>
      <c r="AE14">
        <v>6</v>
      </c>
      <c r="AF14">
        <v>5</v>
      </c>
      <c r="AM14">
        <v>4.5</v>
      </c>
      <c r="AP14">
        <v>5</v>
      </c>
      <c r="AQ14">
        <v>4.5</v>
      </c>
      <c r="AR14">
        <v>5</v>
      </c>
      <c r="AS14">
        <v>4.5</v>
      </c>
      <c r="AT14">
        <v>4.5</v>
      </c>
      <c r="AU14">
        <v>4</v>
      </c>
      <c r="AV14">
        <v>5</v>
      </c>
      <c r="AW14">
        <v>4.5</v>
      </c>
      <c r="AX14">
        <v>5</v>
      </c>
      <c r="AY14">
        <v>5</v>
      </c>
      <c r="AZ14">
        <v>5</v>
      </c>
      <c r="BA14">
        <v>4.5</v>
      </c>
      <c r="BB14">
        <v>4.5</v>
      </c>
      <c r="BI14">
        <f t="shared" si="0"/>
        <v>21</v>
      </c>
      <c r="BJ14" s="18">
        <f t="shared" si="1"/>
        <v>5.1190476190476186</v>
      </c>
      <c r="BK14">
        <f t="shared" si="2"/>
        <v>0.75671596231284044</v>
      </c>
      <c r="BL14">
        <v>1</v>
      </c>
      <c r="BN14" t="e">
        <f t="shared" si="3"/>
        <v>#DIV/0!</v>
      </c>
    </row>
    <row r="15" spans="1:66" x14ac:dyDescent="0.3">
      <c r="A15" t="s">
        <v>84</v>
      </c>
      <c r="B15" t="s">
        <v>26</v>
      </c>
      <c r="C15" t="s">
        <v>26</v>
      </c>
      <c r="D15" t="s">
        <v>26</v>
      </c>
      <c r="E15" t="s">
        <v>26</v>
      </c>
      <c r="F15" t="s">
        <v>26</v>
      </c>
      <c r="G15" t="s">
        <v>26</v>
      </c>
      <c r="H15" t="s">
        <v>26</v>
      </c>
      <c r="I15" t="s">
        <v>26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  <c r="Q15" t="s">
        <v>26</v>
      </c>
      <c r="R15" t="s">
        <v>26</v>
      </c>
      <c r="S15" t="s">
        <v>26</v>
      </c>
      <c r="T15" t="s">
        <v>26</v>
      </c>
      <c r="U15" t="s">
        <v>26</v>
      </c>
      <c r="V15" t="s">
        <v>26</v>
      </c>
      <c r="W15" t="s">
        <v>26</v>
      </c>
      <c r="X15" t="s">
        <v>26</v>
      </c>
      <c r="Y15" t="s">
        <v>26</v>
      </c>
      <c r="Z15" t="s">
        <v>26</v>
      </c>
      <c r="AA15" t="s">
        <v>26</v>
      </c>
      <c r="AB15">
        <v>4.5</v>
      </c>
      <c r="AC15">
        <v>6</v>
      </c>
      <c r="AD15" t="s">
        <v>26</v>
      </c>
      <c r="AE15">
        <v>6.5</v>
      </c>
      <c r="AF15">
        <v>6</v>
      </c>
      <c r="AG15">
        <v>6.5</v>
      </c>
      <c r="AH15">
        <v>5</v>
      </c>
      <c r="AI15">
        <v>5.5</v>
      </c>
      <c r="AL15">
        <v>5</v>
      </c>
      <c r="AO15">
        <v>5.5</v>
      </c>
      <c r="AP15">
        <v>6</v>
      </c>
      <c r="AQ15">
        <v>5.5</v>
      </c>
      <c r="AT15">
        <v>4.5</v>
      </c>
      <c r="AU15">
        <v>5</v>
      </c>
      <c r="AV15">
        <v>5</v>
      </c>
      <c r="AW15">
        <v>4.5</v>
      </c>
      <c r="AX15">
        <v>5</v>
      </c>
      <c r="AZ15">
        <v>5</v>
      </c>
      <c r="BA15">
        <v>5.5</v>
      </c>
      <c r="BB15">
        <v>5.5</v>
      </c>
      <c r="BC15">
        <v>4</v>
      </c>
      <c r="BD15">
        <v>4.5</v>
      </c>
      <c r="BE15">
        <v>4.5</v>
      </c>
      <c r="BF15">
        <v>4.5</v>
      </c>
      <c r="BI15">
        <f t="shared" si="0"/>
        <v>23</v>
      </c>
      <c r="BJ15" s="18">
        <f t="shared" si="1"/>
        <v>5.1956521739130439</v>
      </c>
      <c r="BK15">
        <f t="shared" si="2"/>
        <v>0.68654488092023847</v>
      </c>
      <c r="BL15">
        <v>1</v>
      </c>
      <c r="BN15">
        <f t="shared" si="3"/>
        <v>5.5</v>
      </c>
    </row>
    <row r="16" spans="1:66" x14ac:dyDescent="0.3">
      <c r="A16" t="s">
        <v>82</v>
      </c>
      <c r="B16">
        <v>9</v>
      </c>
      <c r="C16" t="s">
        <v>26</v>
      </c>
      <c r="D16">
        <v>7.5</v>
      </c>
      <c r="E16">
        <v>7</v>
      </c>
      <c r="F16">
        <v>6</v>
      </c>
      <c r="G16">
        <v>7</v>
      </c>
      <c r="H16">
        <v>6</v>
      </c>
      <c r="I16">
        <v>7</v>
      </c>
      <c r="J16">
        <v>7</v>
      </c>
      <c r="K16">
        <v>7</v>
      </c>
      <c r="L16">
        <v>6</v>
      </c>
      <c r="M16">
        <v>6</v>
      </c>
      <c r="N16">
        <v>7</v>
      </c>
      <c r="O16">
        <v>7</v>
      </c>
      <c r="P16">
        <v>7</v>
      </c>
      <c r="Q16">
        <v>7</v>
      </c>
      <c r="R16">
        <v>7.5</v>
      </c>
      <c r="S16">
        <v>7</v>
      </c>
      <c r="T16">
        <v>7.5</v>
      </c>
      <c r="U16">
        <v>7</v>
      </c>
      <c r="V16">
        <v>7</v>
      </c>
      <c r="W16">
        <v>7</v>
      </c>
      <c r="X16">
        <v>6</v>
      </c>
      <c r="Y16">
        <v>6</v>
      </c>
      <c r="Z16">
        <v>6</v>
      </c>
      <c r="AA16">
        <v>7</v>
      </c>
      <c r="AB16">
        <v>7</v>
      </c>
      <c r="AC16">
        <v>7</v>
      </c>
      <c r="AD16" t="s">
        <v>26</v>
      </c>
      <c r="AE16">
        <v>7</v>
      </c>
      <c r="AF16">
        <v>6</v>
      </c>
      <c r="AG16">
        <v>6</v>
      </c>
      <c r="AH16">
        <v>5</v>
      </c>
      <c r="AI16">
        <v>6.5</v>
      </c>
      <c r="AJ16">
        <v>5.5</v>
      </c>
      <c r="AK16">
        <v>6.5</v>
      </c>
      <c r="AL16">
        <v>5.5</v>
      </c>
      <c r="AN16">
        <v>6.5</v>
      </c>
      <c r="AO16">
        <v>5.5</v>
      </c>
      <c r="AP16">
        <v>6</v>
      </c>
      <c r="AV16">
        <v>5</v>
      </c>
      <c r="AY16">
        <v>6</v>
      </c>
      <c r="BA16">
        <v>5</v>
      </c>
      <c r="BB16">
        <v>6</v>
      </c>
      <c r="BC16">
        <v>5</v>
      </c>
      <c r="BD16">
        <v>6.5</v>
      </c>
      <c r="BE16">
        <v>6</v>
      </c>
      <c r="BF16">
        <v>5</v>
      </c>
      <c r="BI16">
        <f t="shared" si="0"/>
        <v>46</v>
      </c>
      <c r="BJ16" s="18">
        <f t="shared" si="1"/>
        <v>6.4347826086956523</v>
      </c>
      <c r="BK16">
        <f t="shared" si="2"/>
        <v>0.82736996730720969</v>
      </c>
      <c r="BL16">
        <v>1</v>
      </c>
      <c r="BN16">
        <f>AVERAGE(AI16:AK16)</f>
        <v>6.166666666666667</v>
      </c>
    </row>
    <row r="17" spans="1:66" x14ac:dyDescent="0.3">
      <c r="A17" t="s">
        <v>44</v>
      </c>
      <c r="B17" t="s">
        <v>26</v>
      </c>
      <c r="C17" t="s">
        <v>26</v>
      </c>
      <c r="D17" t="s">
        <v>26</v>
      </c>
      <c r="E17" t="s">
        <v>26</v>
      </c>
      <c r="F17">
        <v>5.5</v>
      </c>
      <c r="G17">
        <v>4.5</v>
      </c>
      <c r="H17">
        <v>6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>
        <v>6</v>
      </c>
      <c r="R17" t="s">
        <v>26</v>
      </c>
      <c r="S17">
        <v>6</v>
      </c>
      <c r="T17">
        <v>6</v>
      </c>
      <c r="U17" t="s">
        <v>26</v>
      </c>
      <c r="V17" t="s">
        <v>26</v>
      </c>
      <c r="W17" t="s">
        <v>26</v>
      </c>
      <c r="X17" t="s">
        <v>26</v>
      </c>
      <c r="Y17" t="s">
        <v>26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G17">
        <v>6.5</v>
      </c>
      <c r="AI17">
        <v>4</v>
      </c>
      <c r="AJ17">
        <v>3.5</v>
      </c>
      <c r="AK17">
        <v>3</v>
      </c>
      <c r="AL17">
        <v>5</v>
      </c>
      <c r="AN17">
        <v>5</v>
      </c>
      <c r="AO17">
        <v>5</v>
      </c>
      <c r="AW17">
        <v>4.5</v>
      </c>
      <c r="AX17">
        <v>4.5</v>
      </c>
      <c r="AY17">
        <v>4.5</v>
      </c>
      <c r="AZ17">
        <v>4.5</v>
      </c>
      <c r="BB17">
        <v>5.5</v>
      </c>
      <c r="BC17">
        <v>2.5</v>
      </c>
      <c r="BE17">
        <v>4</v>
      </c>
      <c r="BF17">
        <v>5</v>
      </c>
      <c r="BI17">
        <f t="shared" si="0"/>
        <v>21</v>
      </c>
      <c r="BJ17" s="18">
        <f t="shared" si="1"/>
        <v>4.8095238095238093</v>
      </c>
      <c r="BK17">
        <f t="shared" si="2"/>
        <v>1.0425472468453225</v>
      </c>
      <c r="BL17">
        <v>1</v>
      </c>
      <c r="BN17">
        <f t="shared" si="3"/>
        <v>3.5</v>
      </c>
    </row>
    <row r="18" spans="1:66" x14ac:dyDescent="0.3">
      <c r="A18" t="s">
        <v>15</v>
      </c>
      <c r="B18">
        <v>7</v>
      </c>
      <c r="C18">
        <v>5.5</v>
      </c>
      <c r="D18" t="s">
        <v>26</v>
      </c>
      <c r="E18" t="s">
        <v>26</v>
      </c>
      <c r="F18" t="s">
        <v>26</v>
      </c>
      <c r="G18">
        <v>6</v>
      </c>
      <c r="H18">
        <v>4.5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>
        <v>6</v>
      </c>
      <c r="Q18">
        <v>5.5</v>
      </c>
      <c r="R18">
        <v>7</v>
      </c>
      <c r="S18">
        <v>6</v>
      </c>
      <c r="T18">
        <v>6</v>
      </c>
      <c r="U18">
        <v>7</v>
      </c>
      <c r="V18">
        <v>5.5</v>
      </c>
      <c r="W18">
        <v>6</v>
      </c>
      <c r="X18">
        <v>5.5</v>
      </c>
      <c r="Y18">
        <v>7</v>
      </c>
      <c r="Z18" t="s">
        <v>26</v>
      </c>
      <c r="AA18">
        <v>7</v>
      </c>
      <c r="AB18">
        <v>6</v>
      </c>
      <c r="AC18" t="s">
        <v>26</v>
      </c>
      <c r="AD18">
        <v>6</v>
      </c>
      <c r="BB18">
        <v>3.5</v>
      </c>
      <c r="BC18">
        <v>4</v>
      </c>
      <c r="BD18">
        <v>5</v>
      </c>
      <c r="BE18">
        <v>7</v>
      </c>
      <c r="BI18">
        <f t="shared" si="0"/>
        <v>21</v>
      </c>
      <c r="BJ18" s="18">
        <f t="shared" si="1"/>
        <v>5.8571428571428568</v>
      </c>
      <c r="BK18">
        <f t="shared" si="2"/>
        <v>1.0017841227387403</v>
      </c>
      <c r="BL18">
        <v>1</v>
      </c>
      <c r="BN18" t="e">
        <f t="shared" si="3"/>
        <v>#DIV/0!</v>
      </c>
    </row>
    <row r="19" spans="1:66" x14ac:dyDescent="0.3">
      <c r="A19" t="s">
        <v>346</v>
      </c>
      <c r="AN19">
        <v>5.5</v>
      </c>
      <c r="AO19">
        <v>5</v>
      </c>
      <c r="AQ19">
        <v>6</v>
      </c>
      <c r="AS19">
        <v>5</v>
      </c>
      <c r="AT19">
        <v>5</v>
      </c>
      <c r="AU19">
        <v>6</v>
      </c>
      <c r="AW19">
        <v>5</v>
      </c>
      <c r="AX19">
        <v>4.5</v>
      </c>
      <c r="AY19">
        <v>6</v>
      </c>
      <c r="AZ19">
        <v>5.5</v>
      </c>
      <c r="BA19">
        <v>5</v>
      </c>
      <c r="BC19">
        <v>4.5</v>
      </c>
      <c r="BE19">
        <v>4.5</v>
      </c>
      <c r="BF19">
        <v>5.5</v>
      </c>
      <c r="BI19">
        <f t="shared" si="0"/>
        <v>14</v>
      </c>
      <c r="BJ19" s="18">
        <f t="shared" si="1"/>
        <v>5.2142857142857144</v>
      </c>
      <c r="BK19">
        <f t="shared" si="2"/>
        <v>0.54470477940192041</v>
      </c>
      <c r="BL19">
        <v>1</v>
      </c>
      <c r="BN19" t="e">
        <f t="shared" si="3"/>
        <v>#DIV/0!</v>
      </c>
    </row>
    <row r="20" spans="1:66" x14ac:dyDescent="0.3">
      <c r="A20" t="s">
        <v>11</v>
      </c>
      <c r="B20">
        <v>5.5</v>
      </c>
      <c r="C20" t="s">
        <v>26</v>
      </c>
      <c r="D20">
        <v>7.5</v>
      </c>
      <c r="E20">
        <v>7.5</v>
      </c>
      <c r="F20">
        <v>7.5</v>
      </c>
      <c r="G20">
        <v>5.5</v>
      </c>
      <c r="H20" t="s">
        <v>26</v>
      </c>
      <c r="I20">
        <v>4.5</v>
      </c>
      <c r="J20">
        <v>7</v>
      </c>
      <c r="K20">
        <v>6</v>
      </c>
      <c r="L20" t="s">
        <v>26</v>
      </c>
      <c r="M20" t="s">
        <v>26</v>
      </c>
      <c r="N20">
        <v>6</v>
      </c>
      <c r="O20">
        <v>5.5</v>
      </c>
      <c r="P20">
        <v>6</v>
      </c>
      <c r="Q20" t="s">
        <v>26</v>
      </c>
      <c r="R20" t="s">
        <v>26</v>
      </c>
      <c r="S20">
        <v>4.5</v>
      </c>
      <c r="T20">
        <v>7</v>
      </c>
      <c r="U20" t="s">
        <v>26</v>
      </c>
      <c r="V20" t="s">
        <v>26</v>
      </c>
      <c r="W20" t="s">
        <v>26</v>
      </c>
      <c r="X20">
        <v>6</v>
      </c>
      <c r="Y20">
        <v>6</v>
      </c>
      <c r="Z20" t="s">
        <v>26</v>
      </c>
      <c r="AA20">
        <v>4.5</v>
      </c>
      <c r="AB20" t="s">
        <v>26</v>
      </c>
      <c r="AC20">
        <v>7</v>
      </c>
      <c r="AD20" t="s">
        <v>26</v>
      </c>
      <c r="AE20">
        <v>3</v>
      </c>
      <c r="AF20">
        <v>6</v>
      </c>
      <c r="AG20">
        <v>4.5</v>
      </c>
      <c r="AH20">
        <v>6</v>
      </c>
      <c r="AI20">
        <v>6</v>
      </c>
      <c r="AJ20">
        <v>5.5</v>
      </c>
      <c r="AK20">
        <v>7</v>
      </c>
      <c r="AL20">
        <v>5</v>
      </c>
      <c r="AM20">
        <v>4.5</v>
      </c>
      <c r="AN20">
        <v>4.5</v>
      </c>
      <c r="AO20">
        <v>5</v>
      </c>
      <c r="AP20">
        <v>5</v>
      </c>
      <c r="AR20">
        <v>5.5</v>
      </c>
      <c r="AS20">
        <v>5.5</v>
      </c>
      <c r="AT20">
        <v>5</v>
      </c>
      <c r="AU20">
        <v>6</v>
      </c>
      <c r="AV20">
        <v>5</v>
      </c>
      <c r="AX20">
        <v>5</v>
      </c>
      <c r="AY20">
        <v>4.5</v>
      </c>
      <c r="BD20">
        <v>4</v>
      </c>
      <c r="BE20">
        <v>6</v>
      </c>
      <c r="BI20">
        <f t="shared" si="0"/>
        <v>38</v>
      </c>
      <c r="BJ20" s="18">
        <f t="shared" si="1"/>
        <v>5.5789473684210522</v>
      </c>
      <c r="BK20">
        <f t="shared" si="2"/>
        <v>1.0431651147419139</v>
      </c>
      <c r="BL20">
        <v>0</v>
      </c>
      <c r="BN20">
        <f t="shared" si="3"/>
        <v>6.166666666666667</v>
      </c>
    </row>
    <row r="21" spans="1:66" x14ac:dyDescent="0.3">
      <c r="A21" t="s">
        <v>368</v>
      </c>
      <c r="B21">
        <v>8.5</v>
      </c>
      <c r="C21" t="s">
        <v>26</v>
      </c>
      <c r="D21" t="s">
        <v>26</v>
      </c>
      <c r="E21">
        <v>7</v>
      </c>
      <c r="F21">
        <v>7</v>
      </c>
      <c r="G21" t="s">
        <v>26</v>
      </c>
      <c r="H21">
        <v>10</v>
      </c>
      <c r="I21">
        <v>7</v>
      </c>
      <c r="J21" t="s">
        <v>26</v>
      </c>
      <c r="K21">
        <v>6</v>
      </c>
      <c r="L21">
        <v>7</v>
      </c>
      <c r="M21">
        <v>6</v>
      </c>
      <c r="N21">
        <v>6</v>
      </c>
      <c r="O21">
        <v>6</v>
      </c>
      <c r="P21">
        <v>7</v>
      </c>
      <c r="Q21">
        <v>5.5</v>
      </c>
      <c r="R21">
        <v>7.5</v>
      </c>
      <c r="S21">
        <v>7</v>
      </c>
      <c r="T21">
        <v>7</v>
      </c>
      <c r="U21">
        <v>6</v>
      </c>
      <c r="V21">
        <v>7</v>
      </c>
      <c r="W21">
        <v>7</v>
      </c>
      <c r="X21">
        <v>7</v>
      </c>
      <c r="Y21" t="s">
        <v>26</v>
      </c>
      <c r="Z21">
        <v>6</v>
      </c>
      <c r="AA21">
        <v>6</v>
      </c>
      <c r="AB21" t="s">
        <v>26</v>
      </c>
      <c r="AC21">
        <v>6</v>
      </c>
      <c r="AD21" t="s">
        <v>26</v>
      </c>
      <c r="AF21">
        <v>7</v>
      </c>
      <c r="AG21">
        <v>5.5</v>
      </c>
      <c r="AH21">
        <v>5.5</v>
      </c>
      <c r="AI21">
        <v>5.5</v>
      </c>
      <c r="AJ21">
        <v>5.5</v>
      </c>
      <c r="AK21">
        <v>6.5</v>
      </c>
      <c r="AL21">
        <v>4.5</v>
      </c>
      <c r="AV21">
        <v>4.5</v>
      </c>
      <c r="AW21">
        <v>4.5</v>
      </c>
      <c r="AX21">
        <v>5</v>
      </c>
      <c r="AY21">
        <v>5.5</v>
      </c>
      <c r="AZ21">
        <v>5.5</v>
      </c>
      <c r="BA21">
        <v>5</v>
      </c>
      <c r="BD21">
        <v>4.5</v>
      </c>
      <c r="BE21">
        <v>6</v>
      </c>
      <c r="BF21">
        <v>6.5</v>
      </c>
      <c r="BI21">
        <f t="shared" si="0"/>
        <v>38</v>
      </c>
      <c r="BJ21" s="18">
        <f t="shared" si="1"/>
        <v>6.2236842105263159</v>
      </c>
      <c r="BK21">
        <f t="shared" si="2"/>
        <v>1.1252469303839701</v>
      </c>
      <c r="BL21">
        <v>0</v>
      </c>
      <c r="BN21">
        <f t="shared" si="3"/>
        <v>5.833333333333333</v>
      </c>
    </row>
    <row r="22" spans="1:66" x14ac:dyDescent="0.3">
      <c r="A22" t="s">
        <v>56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 t="s">
        <v>26</v>
      </c>
      <c r="I22" t="s">
        <v>26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>
        <v>5.5</v>
      </c>
      <c r="R22" t="s">
        <v>26</v>
      </c>
      <c r="S22">
        <v>7</v>
      </c>
      <c r="T22" t="s">
        <v>26</v>
      </c>
      <c r="U22" t="s">
        <v>26</v>
      </c>
      <c r="V22">
        <v>7</v>
      </c>
      <c r="W22" t="s">
        <v>26</v>
      </c>
      <c r="X22">
        <v>6</v>
      </c>
      <c r="Y22">
        <v>7</v>
      </c>
      <c r="Z22">
        <v>7</v>
      </c>
      <c r="AA22" t="s">
        <v>26</v>
      </c>
      <c r="AB22">
        <v>7</v>
      </c>
      <c r="AC22">
        <v>4.5</v>
      </c>
      <c r="AD22">
        <v>7</v>
      </c>
      <c r="AE22">
        <v>6</v>
      </c>
      <c r="AF22">
        <v>5</v>
      </c>
      <c r="AG22">
        <v>6.5</v>
      </c>
      <c r="AH22">
        <v>6.5</v>
      </c>
      <c r="AI22">
        <v>6.5</v>
      </c>
      <c r="AJ22">
        <v>5</v>
      </c>
      <c r="AK22">
        <v>5</v>
      </c>
      <c r="AL22">
        <v>6</v>
      </c>
      <c r="AM22">
        <v>5</v>
      </c>
      <c r="AO22">
        <v>5</v>
      </c>
      <c r="AP22">
        <v>5.5</v>
      </c>
      <c r="AQ22">
        <v>4.5</v>
      </c>
      <c r="AR22">
        <v>5</v>
      </c>
      <c r="AS22">
        <v>5</v>
      </c>
      <c r="AT22">
        <v>5</v>
      </c>
      <c r="AU22">
        <v>6</v>
      </c>
      <c r="AV22">
        <v>4.5</v>
      </c>
      <c r="AW22">
        <v>5</v>
      </c>
      <c r="BI22">
        <f t="shared" si="0"/>
        <v>27</v>
      </c>
      <c r="BJ22" s="18">
        <f t="shared" si="1"/>
        <v>5.7407407407407405</v>
      </c>
      <c r="BK22">
        <f t="shared" si="2"/>
        <v>0.90267093384844077</v>
      </c>
      <c r="BL22">
        <v>0</v>
      </c>
      <c r="BN22">
        <f t="shared" si="3"/>
        <v>5.5</v>
      </c>
    </row>
    <row r="23" spans="1:66" x14ac:dyDescent="0.3">
      <c r="A23" t="s">
        <v>8</v>
      </c>
      <c r="B23">
        <v>6</v>
      </c>
      <c r="C23" t="s">
        <v>26</v>
      </c>
      <c r="D23">
        <v>4</v>
      </c>
      <c r="E23" t="s">
        <v>26</v>
      </c>
      <c r="F23" t="s">
        <v>26</v>
      </c>
      <c r="G23">
        <v>5.5</v>
      </c>
      <c r="H23">
        <v>4</v>
      </c>
      <c r="I23">
        <v>4.5</v>
      </c>
      <c r="J23">
        <v>7</v>
      </c>
      <c r="K23">
        <v>7</v>
      </c>
      <c r="L23" t="s">
        <v>26</v>
      </c>
      <c r="M23" t="s">
        <v>26</v>
      </c>
      <c r="N23" t="s">
        <v>26</v>
      </c>
      <c r="O23">
        <v>5.5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>
        <v>6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>
        <v>7</v>
      </c>
      <c r="AB23" t="s">
        <v>26</v>
      </c>
      <c r="AC23">
        <v>7</v>
      </c>
      <c r="AD23" t="s">
        <v>26</v>
      </c>
      <c r="AI23">
        <v>5</v>
      </c>
      <c r="AJ23">
        <v>5</v>
      </c>
      <c r="AN23">
        <v>5</v>
      </c>
      <c r="AP23">
        <v>5.5</v>
      </c>
      <c r="AQ23">
        <v>4</v>
      </c>
      <c r="AV23">
        <v>4.5</v>
      </c>
      <c r="BI23">
        <f t="shared" si="0"/>
        <v>17</v>
      </c>
      <c r="BJ23" s="18">
        <f t="shared" si="1"/>
        <v>5.4411764705882355</v>
      </c>
      <c r="BK23">
        <f t="shared" si="2"/>
        <v>1.0880365478290537</v>
      </c>
      <c r="BL23">
        <v>0</v>
      </c>
      <c r="BN23">
        <f t="shared" si="3"/>
        <v>5</v>
      </c>
    </row>
    <row r="24" spans="1:66" x14ac:dyDescent="0.3">
      <c r="A24" t="s">
        <v>2</v>
      </c>
      <c r="B24">
        <v>7</v>
      </c>
      <c r="C24" t="s">
        <v>26</v>
      </c>
      <c r="D24">
        <v>4.5</v>
      </c>
      <c r="E24">
        <v>4.5</v>
      </c>
      <c r="F24">
        <v>5.5</v>
      </c>
      <c r="G24">
        <v>5.5</v>
      </c>
      <c r="H24">
        <v>7</v>
      </c>
      <c r="I24" t="s">
        <v>26</v>
      </c>
      <c r="J24">
        <v>6</v>
      </c>
      <c r="K24">
        <v>6</v>
      </c>
      <c r="L24">
        <v>5.5</v>
      </c>
      <c r="M24">
        <v>6</v>
      </c>
      <c r="N24" t="s">
        <v>26</v>
      </c>
      <c r="O24">
        <v>5.5</v>
      </c>
      <c r="P24">
        <v>6</v>
      </c>
      <c r="Q24">
        <v>4.5</v>
      </c>
      <c r="R24">
        <v>6</v>
      </c>
      <c r="S24">
        <v>7</v>
      </c>
      <c r="T24">
        <v>5.5</v>
      </c>
      <c r="U24">
        <v>5.5</v>
      </c>
      <c r="V24">
        <v>5.5</v>
      </c>
      <c r="W24">
        <v>5.5</v>
      </c>
      <c r="X24">
        <v>6</v>
      </c>
      <c r="Y24">
        <v>5.5</v>
      </c>
      <c r="Z24" t="s">
        <v>26</v>
      </c>
      <c r="AA24">
        <v>7</v>
      </c>
      <c r="AB24">
        <v>6</v>
      </c>
      <c r="AC24">
        <v>6</v>
      </c>
      <c r="AD24" t="s">
        <v>26</v>
      </c>
      <c r="AE24">
        <v>7</v>
      </c>
      <c r="AH24">
        <v>6.5</v>
      </c>
      <c r="AI24">
        <v>4.5</v>
      </c>
      <c r="AK24">
        <v>5</v>
      </c>
      <c r="AL24">
        <v>5</v>
      </c>
      <c r="AM24">
        <v>5.5</v>
      </c>
      <c r="AN24">
        <v>4</v>
      </c>
      <c r="AT24">
        <v>4.5</v>
      </c>
      <c r="AZ24">
        <v>4.5</v>
      </c>
      <c r="BC24">
        <v>4</v>
      </c>
      <c r="BI24">
        <f t="shared" si="0"/>
        <v>34</v>
      </c>
      <c r="BJ24" s="18">
        <f t="shared" si="1"/>
        <v>5.5735294117647056</v>
      </c>
      <c r="BK24">
        <f t="shared" si="2"/>
        <v>0.87153950293107318</v>
      </c>
      <c r="BL24">
        <v>0</v>
      </c>
      <c r="BN24">
        <f t="shared" si="3"/>
        <v>4.75</v>
      </c>
    </row>
    <row r="25" spans="1:66" x14ac:dyDescent="0.3">
      <c r="A25" t="s">
        <v>3</v>
      </c>
      <c r="B25">
        <v>7.5</v>
      </c>
      <c r="C25">
        <v>6</v>
      </c>
      <c r="D25">
        <v>7.5</v>
      </c>
      <c r="E25">
        <v>4</v>
      </c>
      <c r="F25">
        <v>6</v>
      </c>
      <c r="G25">
        <v>5.5</v>
      </c>
      <c r="H25">
        <v>4.5</v>
      </c>
      <c r="I25">
        <v>5.5</v>
      </c>
      <c r="J25">
        <v>5.5</v>
      </c>
      <c r="K25" t="s">
        <v>26</v>
      </c>
      <c r="L25" t="s">
        <v>26</v>
      </c>
      <c r="M25" t="s">
        <v>26</v>
      </c>
      <c r="N25" t="s">
        <v>26</v>
      </c>
      <c r="O25">
        <v>7</v>
      </c>
      <c r="P25">
        <v>6</v>
      </c>
      <c r="Q25">
        <v>6</v>
      </c>
      <c r="R25">
        <v>7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>
        <v>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E25">
        <v>6.5</v>
      </c>
      <c r="AI25">
        <v>5</v>
      </c>
      <c r="AL25">
        <v>5.5</v>
      </c>
      <c r="AU25">
        <v>5</v>
      </c>
      <c r="BA25">
        <v>5</v>
      </c>
      <c r="BI25">
        <f t="shared" si="0"/>
        <v>19</v>
      </c>
      <c r="BJ25" s="18">
        <f t="shared" si="1"/>
        <v>5.8421052631578947</v>
      </c>
      <c r="BK25">
        <f t="shared" si="2"/>
        <v>0.95819030206465661</v>
      </c>
      <c r="BL25">
        <v>0</v>
      </c>
      <c r="BN25">
        <f t="shared" si="3"/>
        <v>5</v>
      </c>
    </row>
    <row r="26" spans="1:66" x14ac:dyDescent="0.3">
      <c r="A26" t="s">
        <v>46</v>
      </c>
      <c r="B26" t="s">
        <v>26</v>
      </c>
      <c r="C26" t="s">
        <v>26</v>
      </c>
      <c r="D26" t="s">
        <v>26</v>
      </c>
      <c r="E26" t="s">
        <v>26</v>
      </c>
      <c r="F26" t="s">
        <v>26</v>
      </c>
      <c r="G26" t="s">
        <v>26</v>
      </c>
      <c r="H26">
        <v>6</v>
      </c>
      <c r="I26">
        <v>5.5</v>
      </c>
      <c r="J26">
        <v>5.5</v>
      </c>
      <c r="K26">
        <v>4</v>
      </c>
      <c r="L26" t="s">
        <v>26</v>
      </c>
      <c r="M26">
        <v>4</v>
      </c>
      <c r="N26">
        <v>4.5</v>
      </c>
      <c r="O26">
        <v>7.5</v>
      </c>
      <c r="P26">
        <v>7</v>
      </c>
      <c r="Q26">
        <v>4.5</v>
      </c>
      <c r="R26" t="s">
        <v>26</v>
      </c>
      <c r="S26" t="s">
        <v>26</v>
      </c>
      <c r="T26" t="s">
        <v>26</v>
      </c>
      <c r="U26">
        <v>5.5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26</v>
      </c>
      <c r="AD26" t="s">
        <v>26</v>
      </c>
      <c r="AH26">
        <v>5</v>
      </c>
      <c r="AI26">
        <v>5.5</v>
      </c>
      <c r="AJ26">
        <v>3.5</v>
      </c>
      <c r="BF26">
        <v>3.5</v>
      </c>
      <c r="BI26">
        <f t="shared" si="0"/>
        <v>14</v>
      </c>
      <c r="BJ26" s="18">
        <f t="shared" si="1"/>
        <v>5.1071428571428568</v>
      </c>
      <c r="BK26">
        <f t="shared" si="2"/>
        <v>1.211778277329064</v>
      </c>
      <c r="BL26">
        <v>0</v>
      </c>
      <c r="BN26">
        <f t="shared" si="3"/>
        <v>4.5</v>
      </c>
    </row>
    <row r="27" spans="1:66" x14ac:dyDescent="0.3">
      <c r="A27" t="s">
        <v>7</v>
      </c>
      <c r="B27">
        <v>6</v>
      </c>
      <c r="C27">
        <v>1.5</v>
      </c>
      <c r="D27">
        <v>4.5</v>
      </c>
      <c r="E27">
        <v>4</v>
      </c>
      <c r="F27">
        <v>7.5</v>
      </c>
      <c r="G27">
        <v>5.5</v>
      </c>
      <c r="H27">
        <v>6</v>
      </c>
      <c r="I27">
        <v>4.5</v>
      </c>
      <c r="J27">
        <v>3</v>
      </c>
      <c r="K27">
        <v>5.5</v>
      </c>
      <c r="L27">
        <v>2.5</v>
      </c>
      <c r="M27">
        <v>1.5</v>
      </c>
      <c r="N27" t="s">
        <v>26</v>
      </c>
      <c r="O27" t="s">
        <v>26</v>
      </c>
      <c r="P27" t="s">
        <v>26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>
        <v>6</v>
      </c>
      <c r="BI27">
        <f t="shared" si="0"/>
        <v>13</v>
      </c>
      <c r="BJ27" s="18">
        <f t="shared" si="1"/>
        <v>4.4615384615384617</v>
      </c>
      <c r="BK27">
        <f t="shared" si="2"/>
        <v>1.875961292039569</v>
      </c>
      <c r="BL27">
        <v>0</v>
      </c>
      <c r="BN27" t="e">
        <f t="shared" si="3"/>
        <v>#DIV/0!</v>
      </c>
    </row>
    <row r="28" spans="1:66" x14ac:dyDescent="0.3">
      <c r="A28" t="s">
        <v>12</v>
      </c>
      <c r="B28">
        <v>8.5</v>
      </c>
      <c r="C28" t="s">
        <v>26</v>
      </c>
      <c r="D28">
        <v>7.5</v>
      </c>
      <c r="E28">
        <v>7.5</v>
      </c>
      <c r="F28" t="s">
        <v>26</v>
      </c>
      <c r="G28" t="s">
        <v>26</v>
      </c>
      <c r="H28">
        <v>6</v>
      </c>
      <c r="I28">
        <v>7.5</v>
      </c>
      <c r="J28" t="s">
        <v>26</v>
      </c>
      <c r="K28">
        <v>6</v>
      </c>
      <c r="L28">
        <v>7.5</v>
      </c>
      <c r="M28">
        <v>7</v>
      </c>
      <c r="N28">
        <v>6</v>
      </c>
      <c r="O28" t="s">
        <v>26</v>
      </c>
      <c r="P28" t="s">
        <v>26</v>
      </c>
      <c r="Q28" t="s">
        <v>26</v>
      </c>
      <c r="R28">
        <v>9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G28">
        <v>6.5</v>
      </c>
      <c r="AN28">
        <v>6</v>
      </c>
      <c r="BB28">
        <v>5</v>
      </c>
      <c r="BI28">
        <f t="shared" si="0"/>
        <v>13</v>
      </c>
      <c r="BJ28" s="18">
        <f t="shared" si="1"/>
        <v>6.9230769230769234</v>
      </c>
      <c r="BK28">
        <f t="shared" si="2"/>
        <v>1.1336914969498575</v>
      </c>
      <c r="BL28">
        <v>0</v>
      </c>
      <c r="BN28" t="e">
        <f t="shared" si="3"/>
        <v>#DIV/0!</v>
      </c>
    </row>
    <row r="29" spans="1:66" x14ac:dyDescent="0.3">
      <c r="A29" t="s">
        <v>68</v>
      </c>
      <c r="B29" t="s">
        <v>26</v>
      </c>
      <c r="C29" t="s">
        <v>26</v>
      </c>
      <c r="D29" t="s">
        <v>26</v>
      </c>
      <c r="E29" t="s">
        <v>26</v>
      </c>
      <c r="F29" t="s">
        <v>26</v>
      </c>
      <c r="G29" t="s">
        <v>26</v>
      </c>
      <c r="H29" t="s">
        <v>26</v>
      </c>
      <c r="I29" t="s">
        <v>26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 t="s">
        <v>26</v>
      </c>
      <c r="R29" t="s">
        <v>26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  <c r="X29">
        <v>6</v>
      </c>
      <c r="Y29" t="s">
        <v>26</v>
      </c>
      <c r="Z29">
        <v>5.5</v>
      </c>
      <c r="AA29">
        <v>4</v>
      </c>
      <c r="AB29">
        <v>3</v>
      </c>
      <c r="AC29" t="s">
        <v>26</v>
      </c>
      <c r="AD29" t="s">
        <v>26</v>
      </c>
      <c r="AG29">
        <v>6</v>
      </c>
      <c r="AH29">
        <v>5</v>
      </c>
      <c r="AJ29">
        <v>4.5</v>
      </c>
      <c r="AK29">
        <v>5</v>
      </c>
      <c r="AO29">
        <v>4</v>
      </c>
      <c r="AP29">
        <v>5.5</v>
      </c>
      <c r="AR29">
        <v>3.5</v>
      </c>
      <c r="AW29">
        <v>3.5</v>
      </c>
      <c r="BA29">
        <v>3</v>
      </c>
      <c r="BI29">
        <f t="shared" si="0"/>
        <v>13</v>
      </c>
      <c r="BJ29" s="18">
        <f t="shared" si="1"/>
        <v>4.5</v>
      </c>
      <c r="BK29">
        <f t="shared" si="2"/>
        <v>1.0801234497346435</v>
      </c>
      <c r="BL29">
        <v>0</v>
      </c>
      <c r="BN29">
        <f t="shared" si="3"/>
        <v>4.75</v>
      </c>
    </row>
    <row r="30" spans="1:66" x14ac:dyDescent="0.3">
      <c r="A30" t="s">
        <v>22</v>
      </c>
      <c r="B30" t="s">
        <v>26</v>
      </c>
      <c r="C30" t="s">
        <v>26</v>
      </c>
      <c r="D30">
        <v>7</v>
      </c>
      <c r="E30">
        <v>7</v>
      </c>
      <c r="F30">
        <v>5.5</v>
      </c>
      <c r="G30" t="s">
        <v>26</v>
      </c>
      <c r="H30" t="s">
        <v>26</v>
      </c>
      <c r="I30" t="s">
        <v>26</v>
      </c>
      <c r="J30" t="s">
        <v>26</v>
      </c>
      <c r="K30">
        <v>7</v>
      </c>
      <c r="L30">
        <v>7</v>
      </c>
      <c r="M30" t="s">
        <v>26</v>
      </c>
      <c r="N30">
        <v>7.5</v>
      </c>
      <c r="O30" t="s">
        <v>26</v>
      </c>
      <c r="P30" t="s">
        <v>26</v>
      </c>
      <c r="Q30" t="s">
        <v>26</v>
      </c>
      <c r="R30" t="s">
        <v>26</v>
      </c>
      <c r="S30">
        <v>7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 t="s">
        <v>26</v>
      </c>
      <c r="AR30">
        <v>5.5</v>
      </c>
      <c r="AU30">
        <v>5.5</v>
      </c>
      <c r="AW30">
        <v>4.5</v>
      </c>
      <c r="BB30">
        <v>5.5</v>
      </c>
      <c r="BI30">
        <f t="shared" si="0"/>
        <v>11</v>
      </c>
      <c r="BJ30" s="18">
        <f t="shared" si="1"/>
        <v>6.2727272727272725</v>
      </c>
      <c r="BK30">
        <f t="shared" si="2"/>
        <v>0.98396230526469797</v>
      </c>
      <c r="BL30">
        <v>0</v>
      </c>
      <c r="BN30" t="e">
        <f t="shared" si="3"/>
        <v>#DIV/0!</v>
      </c>
    </row>
    <row r="31" spans="1:66" x14ac:dyDescent="0.3">
      <c r="A31" t="s">
        <v>48</v>
      </c>
      <c r="B31" t="s">
        <v>26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>
        <v>7</v>
      </c>
      <c r="J31" t="s">
        <v>26</v>
      </c>
      <c r="K31">
        <v>7</v>
      </c>
      <c r="L31">
        <v>7.5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>
        <v>7</v>
      </c>
      <c r="S31" t="s">
        <v>26</v>
      </c>
      <c r="T31" t="s">
        <v>26</v>
      </c>
      <c r="U31">
        <v>7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>
        <v>6</v>
      </c>
      <c r="AS31">
        <v>5</v>
      </c>
      <c r="AT31">
        <v>5</v>
      </c>
      <c r="AX31">
        <v>6</v>
      </c>
      <c r="AY31">
        <v>4.5</v>
      </c>
      <c r="BB31">
        <v>5</v>
      </c>
      <c r="BD31">
        <v>5.5</v>
      </c>
      <c r="BI31">
        <f t="shared" si="0"/>
        <v>12</v>
      </c>
      <c r="BJ31" s="18">
        <f t="shared" si="1"/>
        <v>6.041666666666667</v>
      </c>
      <c r="BK31">
        <f t="shared" si="2"/>
        <v>1.0326121628122924</v>
      </c>
      <c r="BL31">
        <v>0</v>
      </c>
      <c r="BN31" t="e">
        <f t="shared" si="3"/>
        <v>#DIV/0!</v>
      </c>
    </row>
    <row r="32" spans="1:66" x14ac:dyDescent="0.3">
      <c r="A32" t="s">
        <v>45</v>
      </c>
      <c r="B32" t="s">
        <v>26</v>
      </c>
      <c r="C32" t="s">
        <v>26</v>
      </c>
      <c r="D32" t="s">
        <v>26</v>
      </c>
      <c r="E32" t="s">
        <v>26</v>
      </c>
      <c r="F32" t="s">
        <v>26</v>
      </c>
      <c r="G32">
        <v>7.5</v>
      </c>
      <c r="H32">
        <v>7.5</v>
      </c>
      <c r="I32" t="s">
        <v>26</v>
      </c>
      <c r="J32">
        <v>8.5</v>
      </c>
      <c r="K32">
        <v>8.5</v>
      </c>
      <c r="L32">
        <v>7.5</v>
      </c>
      <c r="M32">
        <v>7.5</v>
      </c>
      <c r="N32">
        <v>7.5</v>
      </c>
      <c r="O32">
        <v>9</v>
      </c>
      <c r="P32">
        <v>8.5</v>
      </c>
      <c r="Q32" t="s">
        <v>26</v>
      </c>
      <c r="R32" t="s">
        <v>26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 t="s">
        <v>26</v>
      </c>
      <c r="Z32" t="s">
        <v>26</v>
      </c>
      <c r="AA32" t="s">
        <v>26</v>
      </c>
      <c r="AB32" t="s">
        <v>26</v>
      </c>
      <c r="AC32" t="s">
        <v>26</v>
      </c>
      <c r="AD32" t="s">
        <v>26</v>
      </c>
      <c r="BI32">
        <f t="shared" si="0"/>
        <v>9</v>
      </c>
      <c r="BJ32" s="18">
        <f t="shared" si="1"/>
        <v>8</v>
      </c>
      <c r="BK32">
        <f t="shared" si="2"/>
        <v>0.61237243569579447</v>
      </c>
      <c r="BL32">
        <v>0</v>
      </c>
      <c r="BN32" t="e">
        <f t="shared" si="3"/>
        <v>#DIV/0!</v>
      </c>
    </row>
    <row r="33" spans="1:66" x14ac:dyDescent="0.3">
      <c r="A33" t="s">
        <v>17</v>
      </c>
      <c r="B33" t="s">
        <v>26</v>
      </c>
      <c r="C33">
        <v>5.5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>
        <v>4.5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>
        <v>5.5</v>
      </c>
      <c r="Z33">
        <v>5.5</v>
      </c>
      <c r="AA33" t="s">
        <v>26</v>
      </c>
      <c r="AB33">
        <v>5.5</v>
      </c>
      <c r="AC33">
        <v>5.5</v>
      </c>
      <c r="AD33">
        <v>4</v>
      </c>
      <c r="AH33">
        <v>4</v>
      </c>
      <c r="BE33">
        <v>5</v>
      </c>
      <c r="BF33">
        <v>4.5</v>
      </c>
      <c r="BI33">
        <f t="shared" si="0"/>
        <v>10</v>
      </c>
      <c r="BJ33" s="18">
        <f t="shared" si="1"/>
        <v>4.95</v>
      </c>
      <c r="BK33">
        <f t="shared" si="2"/>
        <v>0.64334196885395889</v>
      </c>
      <c r="BL33">
        <v>0</v>
      </c>
      <c r="BN33" t="e">
        <f t="shared" si="3"/>
        <v>#DIV/0!</v>
      </c>
    </row>
    <row r="34" spans="1:66" x14ac:dyDescent="0.3">
      <c r="A34" t="s">
        <v>340</v>
      </c>
      <c r="AJ34">
        <v>5</v>
      </c>
      <c r="AN34">
        <v>5.5</v>
      </c>
      <c r="AO34">
        <v>4.5</v>
      </c>
      <c r="AP34">
        <v>5</v>
      </c>
      <c r="AQ34">
        <v>5.5</v>
      </c>
      <c r="AR34">
        <v>5</v>
      </c>
      <c r="AS34">
        <v>5</v>
      </c>
      <c r="BI34">
        <f t="shared" ref="BI34:BI65" si="4">COUNT(B34:BH34)</f>
        <v>7</v>
      </c>
      <c r="BJ34" s="18">
        <f t="shared" ref="BJ34:BJ69" si="5">AVERAGE(B34:BH34)</f>
        <v>5.0714285714285712</v>
      </c>
      <c r="BK34">
        <f t="shared" ref="BK34:BK69" si="6">IF(BI34&gt;1,_xlfn.STDEV.S(B34:BH34),"")</f>
        <v>0.34503277967117707</v>
      </c>
      <c r="BL34">
        <v>0</v>
      </c>
      <c r="BN34">
        <f t="shared" si="3"/>
        <v>5</v>
      </c>
    </row>
    <row r="35" spans="1:66" x14ac:dyDescent="0.3">
      <c r="A35" t="s">
        <v>63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>
        <v>4.5</v>
      </c>
      <c r="T35" t="s">
        <v>26</v>
      </c>
      <c r="U35">
        <v>4.5</v>
      </c>
      <c r="V35" t="s">
        <v>26</v>
      </c>
      <c r="W35">
        <v>5.5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K35">
        <v>3.5</v>
      </c>
      <c r="AY35">
        <v>4.5</v>
      </c>
      <c r="BI35">
        <f t="shared" si="4"/>
        <v>5</v>
      </c>
      <c r="BJ35" s="18">
        <f t="shared" si="5"/>
        <v>4.5</v>
      </c>
      <c r="BK35">
        <f t="shared" si="6"/>
        <v>0.70710678118654757</v>
      </c>
      <c r="BL35">
        <v>0</v>
      </c>
      <c r="BN35">
        <f t="shared" si="3"/>
        <v>3.5</v>
      </c>
    </row>
    <row r="36" spans="1:66" x14ac:dyDescent="0.3">
      <c r="A36" t="s">
        <v>24</v>
      </c>
      <c r="B36" t="s">
        <v>26</v>
      </c>
      <c r="C36" t="s">
        <v>26</v>
      </c>
      <c r="D36" t="s">
        <v>26</v>
      </c>
      <c r="E36">
        <v>7.5</v>
      </c>
      <c r="F36" t="s">
        <v>26</v>
      </c>
      <c r="G36" t="s">
        <v>26</v>
      </c>
      <c r="H36" t="s">
        <v>26</v>
      </c>
      <c r="I36" t="s">
        <v>26</v>
      </c>
      <c r="J36">
        <v>8.5</v>
      </c>
      <c r="K36" t="s">
        <v>26</v>
      </c>
      <c r="L36">
        <v>7.5</v>
      </c>
      <c r="M36" t="s">
        <v>26</v>
      </c>
      <c r="N36">
        <v>7</v>
      </c>
      <c r="O36" t="s">
        <v>26</v>
      </c>
      <c r="P36" t="s">
        <v>26</v>
      </c>
      <c r="Q36" t="s">
        <v>26</v>
      </c>
      <c r="R36" t="s">
        <v>26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BI36">
        <f t="shared" si="4"/>
        <v>4</v>
      </c>
      <c r="BJ36" s="18">
        <f t="shared" si="5"/>
        <v>7.625</v>
      </c>
      <c r="BK36">
        <f t="shared" si="6"/>
        <v>0.62915286960589578</v>
      </c>
      <c r="BL36">
        <v>0</v>
      </c>
      <c r="BN36" t="e">
        <f t="shared" si="3"/>
        <v>#DIV/0!</v>
      </c>
    </row>
    <row r="37" spans="1:66" x14ac:dyDescent="0.3">
      <c r="A37" t="s">
        <v>61</v>
      </c>
      <c r="B37" t="s">
        <v>26</v>
      </c>
      <c r="C37" t="s">
        <v>26</v>
      </c>
      <c r="D37" t="s">
        <v>26</v>
      </c>
      <c r="E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 t="s">
        <v>26</v>
      </c>
      <c r="R37">
        <v>7</v>
      </c>
      <c r="S37">
        <v>5.5</v>
      </c>
      <c r="T37">
        <v>5.5</v>
      </c>
      <c r="U37" t="s">
        <v>26</v>
      </c>
      <c r="V37" t="s">
        <v>26</v>
      </c>
      <c r="W37">
        <v>6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BI37">
        <f t="shared" si="4"/>
        <v>4</v>
      </c>
      <c r="BJ37" s="18">
        <f t="shared" si="5"/>
        <v>6</v>
      </c>
      <c r="BK37">
        <f t="shared" si="6"/>
        <v>0.70710678118654757</v>
      </c>
      <c r="BL37">
        <v>0</v>
      </c>
      <c r="BN37" t="e">
        <f t="shared" si="3"/>
        <v>#DIV/0!</v>
      </c>
    </row>
    <row r="38" spans="1:66" x14ac:dyDescent="0.3">
      <c r="A38" t="s">
        <v>54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>
        <v>6</v>
      </c>
      <c r="N38" t="s">
        <v>26</v>
      </c>
      <c r="O38" t="s">
        <v>26</v>
      </c>
      <c r="P38" t="s">
        <v>26</v>
      </c>
      <c r="Q38" t="s">
        <v>26</v>
      </c>
      <c r="R38" t="s">
        <v>26</v>
      </c>
      <c r="S38" t="s">
        <v>26</v>
      </c>
      <c r="T38" t="s">
        <v>26</v>
      </c>
      <c r="U38" t="s">
        <v>26</v>
      </c>
      <c r="V38">
        <v>7</v>
      </c>
      <c r="W38">
        <v>7.5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O38">
        <v>5.5</v>
      </c>
      <c r="BI38">
        <f t="shared" si="4"/>
        <v>4</v>
      </c>
      <c r="BJ38" s="18">
        <f t="shared" si="5"/>
        <v>6.5</v>
      </c>
      <c r="BK38">
        <f t="shared" si="6"/>
        <v>0.9128709291752769</v>
      </c>
      <c r="BL38">
        <v>0</v>
      </c>
      <c r="BN38" t="e">
        <f t="shared" si="3"/>
        <v>#DIV/0!</v>
      </c>
    </row>
    <row r="39" spans="1:66" x14ac:dyDescent="0.3">
      <c r="A39" t="s">
        <v>21</v>
      </c>
      <c r="B39" t="s">
        <v>26</v>
      </c>
      <c r="C39" t="s">
        <v>26</v>
      </c>
      <c r="D39">
        <v>3</v>
      </c>
      <c r="E39" t="s">
        <v>26</v>
      </c>
      <c r="F39" t="s">
        <v>26</v>
      </c>
      <c r="G39">
        <v>1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E39">
        <v>1.5</v>
      </c>
      <c r="AU39">
        <v>4</v>
      </c>
      <c r="BI39">
        <f t="shared" si="4"/>
        <v>4</v>
      </c>
      <c r="BJ39" s="18">
        <f t="shared" si="5"/>
        <v>2.375</v>
      </c>
      <c r="BK39">
        <f t="shared" si="6"/>
        <v>1.3768926368215255</v>
      </c>
      <c r="BL39">
        <v>0</v>
      </c>
      <c r="BN39" t="e">
        <f t="shared" si="3"/>
        <v>#DIV/0!</v>
      </c>
    </row>
    <row r="40" spans="1:66" x14ac:dyDescent="0.3">
      <c r="A40" t="s">
        <v>344</v>
      </c>
      <c r="AJ40">
        <v>4.5</v>
      </c>
      <c r="AQ40">
        <v>3.5</v>
      </c>
      <c r="AR40">
        <v>3.5</v>
      </c>
      <c r="AY40">
        <v>5.5</v>
      </c>
      <c r="BI40">
        <f t="shared" si="4"/>
        <v>4</v>
      </c>
      <c r="BJ40" s="18">
        <f t="shared" si="5"/>
        <v>4.25</v>
      </c>
      <c r="BK40">
        <f t="shared" si="6"/>
        <v>0.9574271077563381</v>
      </c>
      <c r="BL40">
        <v>0</v>
      </c>
      <c r="BN40">
        <f t="shared" ref="BN40:BN70" si="7">AVERAGE(AI40:AK40)</f>
        <v>4.5</v>
      </c>
    </row>
    <row r="41" spans="1:66" x14ac:dyDescent="0.3">
      <c r="A41" t="s">
        <v>18</v>
      </c>
      <c r="B41" t="s">
        <v>26</v>
      </c>
      <c r="C41">
        <v>4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 t="s">
        <v>26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>
        <v>6</v>
      </c>
      <c r="R41">
        <v>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  <c r="Z41" t="s">
        <v>26</v>
      </c>
      <c r="AA41" t="s">
        <v>26</v>
      </c>
      <c r="AB41" t="s">
        <v>26</v>
      </c>
      <c r="AC41" t="s">
        <v>26</v>
      </c>
      <c r="AD41" t="s">
        <v>26</v>
      </c>
      <c r="BI41">
        <f t="shared" si="4"/>
        <v>3</v>
      </c>
      <c r="BJ41" s="18">
        <f t="shared" si="5"/>
        <v>5.333333333333333</v>
      </c>
      <c r="BK41">
        <f t="shared" si="6"/>
        <v>1.1547005383792526</v>
      </c>
      <c r="BL41">
        <v>0</v>
      </c>
      <c r="BN41" t="e">
        <f t="shared" si="7"/>
        <v>#DIV/0!</v>
      </c>
    </row>
    <row r="42" spans="1:66" x14ac:dyDescent="0.3">
      <c r="A42" t="s">
        <v>60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>
        <v>4.5</v>
      </c>
      <c r="S42" t="s">
        <v>26</v>
      </c>
      <c r="T42">
        <v>4</v>
      </c>
      <c r="U42">
        <v>4</v>
      </c>
      <c r="V42" t="s">
        <v>26</v>
      </c>
      <c r="W42" t="s">
        <v>26</v>
      </c>
      <c r="X42" t="s">
        <v>26</v>
      </c>
      <c r="Y42" t="s">
        <v>26</v>
      </c>
      <c r="Z42" t="s">
        <v>26</v>
      </c>
      <c r="AA42" t="s">
        <v>26</v>
      </c>
      <c r="AB42" t="s">
        <v>26</v>
      </c>
      <c r="AC42" t="s">
        <v>26</v>
      </c>
      <c r="AD42" t="s">
        <v>26</v>
      </c>
      <c r="BI42">
        <f t="shared" si="4"/>
        <v>3</v>
      </c>
      <c r="BJ42" s="18">
        <f t="shared" si="5"/>
        <v>4.166666666666667</v>
      </c>
      <c r="BK42">
        <f t="shared" si="6"/>
        <v>0.28867513459481287</v>
      </c>
      <c r="BL42">
        <v>0</v>
      </c>
      <c r="BN42" t="e">
        <f t="shared" si="7"/>
        <v>#DIV/0!</v>
      </c>
    </row>
    <row r="43" spans="1:66" x14ac:dyDescent="0.3">
      <c r="A43" t="s">
        <v>85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>
        <v>7</v>
      </c>
      <c r="AE43">
        <v>7</v>
      </c>
      <c r="AF43">
        <v>9</v>
      </c>
      <c r="BI43">
        <f t="shared" si="4"/>
        <v>3</v>
      </c>
      <c r="BJ43" s="18">
        <f t="shared" si="5"/>
        <v>7.666666666666667</v>
      </c>
      <c r="BK43">
        <f t="shared" si="6"/>
        <v>1.1547005383792495</v>
      </c>
      <c r="BL43">
        <v>0</v>
      </c>
      <c r="BN43" t="e">
        <f t="shared" si="7"/>
        <v>#DIV/0!</v>
      </c>
    </row>
    <row r="44" spans="1:66" x14ac:dyDescent="0.3">
      <c r="A44" t="s">
        <v>49</v>
      </c>
      <c r="B44" t="s">
        <v>26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>
        <v>5.5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>
        <v>5.5</v>
      </c>
      <c r="AA44" t="s">
        <v>26</v>
      </c>
      <c r="AB44" t="s">
        <v>26</v>
      </c>
      <c r="AC44" t="s">
        <v>26</v>
      </c>
      <c r="AD44" t="s">
        <v>26</v>
      </c>
      <c r="AG44">
        <v>2.5</v>
      </c>
      <c r="BI44">
        <f t="shared" si="4"/>
        <v>3</v>
      </c>
      <c r="BJ44" s="18">
        <f t="shared" si="5"/>
        <v>4.5</v>
      </c>
      <c r="BK44">
        <f t="shared" si="6"/>
        <v>1.7320508075688772</v>
      </c>
      <c r="BL44">
        <v>0</v>
      </c>
      <c r="BN44" t="e">
        <f t="shared" si="7"/>
        <v>#DIV/0!</v>
      </c>
    </row>
    <row r="45" spans="1:66" x14ac:dyDescent="0.3">
      <c r="A45" t="s">
        <v>81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>
        <v>7</v>
      </c>
      <c r="AA45" t="s">
        <v>26</v>
      </c>
      <c r="AB45" t="s">
        <v>26</v>
      </c>
      <c r="AC45" t="s">
        <v>26</v>
      </c>
      <c r="AD45">
        <v>7.5</v>
      </c>
      <c r="AS45">
        <v>5</v>
      </c>
      <c r="BI45">
        <f t="shared" si="4"/>
        <v>3</v>
      </c>
      <c r="BJ45" s="18">
        <f t="shared" si="5"/>
        <v>6.5</v>
      </c>
      <c r="BK45">
        <f t="shared" si="6"/>
        <v>1.3228756555322954</v>
      </c>
      <c r="BL45">
        <v>0</v>
      </c>
      <c r="BN45" t="e">
        <f t="shared" si="7"/>
        <v>#DIV/0!</v>
      </c>
    </row>
    <row r="46" spans="1:66" x14ac:dyDescent="0.3">
      <c r="A46" t="s">
        <v>343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>
        <v>2.5</v>
      </c>
      <c r="K46" t="s">
        <v>26</v>
      </c>
      <c r="L46" t="s">
        <v>26</v>
      </c>
      <c r="M46">
        <v>4.5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 t="s">
        <v>26</v>
      </c>
      <c r="AN46">
        <v>2.5</v>
      </c>
      <c r="BI46">
        <f t="shared" si="4"/>
        <v>3</v>
      </c>
      <c r="BJ46" s="18">
        <f t="shared" si="5"/>
        <v>3.1666666666666665</v>
      </c>
      <c r="BK46">
        <f t="shared" si="6"/>
        <v>1.1547005383792517</v>
      </c>
      <c r="BL46">
        <v>0</v>
      </c>
      <c r="BN46" t="e">
        <f t="shared" si="7"/>
        <v>#DIV/0!</v>
      </c>
    </row>
    <row r="47" spans="1:66" x14ac:dyDescent="0.3">
      <c r="A47" t="s">
        <v>43</v>
      </c>
      <c r="B47" t="s">
        <v>26</v>
      </c>
      <c r="C47">
        <v>1.5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>
        <v>2.5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 t="s">
        <v>26</v>
      </c>
      <c r="AA47" t="s">
        <v>26</v>
      </c>
      <c r="AB47" t="s">
        <v>26</v>
      </c>
      <c r="AC47" t="s">
        <v>26</v>
      </c>
      <c r="AD47" t="s">
        <v>26</v>
      </c>
      <c r="BI47">
        <f t="shared" si="4"/>
        <v>2</v>
      </c>
      <c r="BJ47" s="18">
        <f t="shared" si="5"/>
        <v>2</v>
      </c>
      <c r="BK47">
        <f t="shared" si="6"/>
        <v>0.70710678118654757</v>
      </c>
      <c r="BL47">
        <v>0</v>
      </c>
      <c r="BN47" t="e">
        <f t="shared" si="7"/>
        <v>#DIV/0!</v>
      </c>
    </row>
    <row r="48" spans="1:66" x14ac:dyDescent="0.3">
      <c r="A48" t="s">
        <v>53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>
        <v>5.5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 t="s">
        <v>26</v>
      </c>
      <c r="AA48" t="s">
        <v>26</v>
      </c>
      <c r="AB48" t="s">
        <v>26</v>
      </c>
      <c r="AC48" t="s">
        <v>26</v>
      </c>
      <c r="AD48" t="s">
        <v>26</v>
      </c>
      <c r="AG48">
        <v>5</v>
      </c>
      <c r="BI48">
        <f t="shared" si="4"/>
        <v>2</v>
      </c>
      <c r="BJ48" s="18">
        <f t="shared" si="5"/>
        <v>5.25</v>
      </c>
      <c r="BK48">
        <f t="shared" si="6"/>
        <v>0.35355339059327379</v>
      </c>
      <c r="BL48">
        <v>0</v>
      </c>
      <c r="BN48" t="e">
        <f t="shared" si="7"/>
        <v>#DIV/0!</v>
      </c>
    </row>
    <row r="49" spans="1:66" x14ac:dyDescent="0.3">
      <c r="A49" t="s">
        <v>339</v>
      </c>
      <c r="AJ49">
        <v>7</v>
      </c>
      <c r="AW49">
        <v>4.5</v>
      </c>
      <c r="BI49">
        <f t="shared" si="4"/>
        <v>2</v>
      </c>
      <c r="BJ49" s="18">
        <f t="shared" si="5"/>
        <v>5.75</v>
      </c>
      <c r="BK49">
        <f t="shared" si="6"/>
        <v>1.7677669529663689</v>
      </c>
      <c r="BL49">
        <v>0</v>
      </c>
      <c r="BN49">
        <f t="shared" si="7"/>
        <v>7</v>
      </c>
    </row>
    <row r="50" spans="1:66" x14ac:dyDescent="0.3">
      <c r="A50" t="s">
        <v>342</v>
      </c>
      <c r="AM50">
        <v>6</v>
      </c>
      <c r="BA50">
        <v>4</v>
      </c>
      <c r="BI50">
        <f t="shared" si="4"/>
        <v>2</v>
      </c>
      <c r="BJ50" s="18">
        <f t="shared" si="5"/>
        <v>5</v>
      </c>
      <c r="BK50">
        <f t="shared" si="6"/>
        <v>1.4142135623730951</v>
      </c>
      <c r="BL50">
        <v>0</v>
      </c>
      <c r="BN50" t="e">
        <f t="shared" si="7"/>
        <v>#DIV/0!</v>
      </c>
    </row>
    <row r="51" spans="1:66" x14ac:dyDescent="0.3">
      <c r="A51" t="s">
        <v>86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 t="s">
        <v>26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Z51" t="s">
        <v>26</v>
      </c>
      <c r="AA51" t="s">
        <v>26</v>
      </c>
      <c r="AB51" t="s">
        <v>26</v>
      </c>
      <c r="AC51" t="s">
        <v>26</v>
      </c>
      <c r="AD51">
        <v>9</v>
      </c>
      <c r="BI51">
        <f t="shared" si="4"/>
        <v>1</v>
      </c>
      <c r="BJ51" s="18">
        <f t="shared" si="5"/>
        <v>9</v>
      </c>
      <c r="BK51" t="str">
        <f t="shared" si="6"/>
        <v/>
      </c>
      <c r="BL51">
        <v>0</v>
      </c>
      <c r="BN51" t="e">
        <f t="shared" si="7"/>
        <v>#DIV/0!</v>
      </c>
    </row>
    <row r="52" spans="1:66" x14ac:dyDescent="0.3">
      <c r="A52" t="s">
        <v>77</v>
      </c>
      <c r="B52" t="s">
        <v>26</v>
      </c>
      <c r="C52" t="s">
        <v>26</v>
      </c>
      <c r="D52" t="s">
        <v>26</v>
      </c>
      <c r="E52" t="s">
        <v>26</v>
      </c>
      <c r="F52" t="s">
        <v>26</v>
      </c>
      <c r="G52" t="s">
        <v>26</v>
      </c>
      <c r="H52" t="s">
        <v>26</v>
      </c>
      <c r="I52" t="s">
        <v>26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  <c r="Z52">
        <v>7</v>
      </c>
      <c r="AA52" t="s">
        <v>26</v>
      </c>
      <c r="AB52" t="s">
        <v>26</v>
      </c>
      <c r="AC52" t="s">
        <v>26</v>
      </c>
      <c r="AD52" t="s">
        <v>26</v>
      </c>
      <c r="BI52">
        <f t="shared" si="4"/>
        <v>1</v>
      </c>
      <c r="BJ52" s="18">
        <f t="shared" si="5"/>
        <v>7</v>
      </c>
      <c r="BK52" t="str">
        <f t="shared" si="6"/>
        <v/>
      </c>
      <c r="BL52">
        <v>0</v>
      </c>
      <c r="BN52" t="e">
        <f t="shared" si="7"/>
        <v>#DIV/0!</v>
      </c>
    </row>
    <row r="53" spans="1:66" x14ac:dyDescent="0.3">
      <c r="A53" t="s">
        <v>354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>
        <v>7</v>
      </c>
      <c r="AA53" t="s">
        <v>26</v>
      </c>
      <c r="AB53" t="s">
        <v>26</v>
      </c>
      <c r="AC53" t="s">
        <v>26</v>
      </c>
      <c r="AD53" t="s">
        <v>26</v>
      </c>
      <c r="BI53">
        <f t="shared" si="4"/>
        <v>1</v>
      </c>
      <c r="BJ53" s="18">
        <f t="shared" si="5"/>
        <v>7</v>
      </c>
      <c r="BK53" t="str">
        <f t="shared" si="6"/>
        <v/>
      </c>
      <c r="BL53">
        <v>0</v>
      </c>
      <c r="BN53" t="e">
        <f t="shared" si="7"/>
        <v>#DIV/0!</v>
      </c>
    </row>
    <row r="54" spans="1:66" x14ac:dyDescent="0.3">
      <c r="A54" t="s">
        <v>80</v>
      </c>
      <c r="B54" t="s">
        <v>26</v>
      </c>
      <c r="C54" t="s">
        <v>26</v>
      </c>
      <c r="D54" t="s">
        <v>26</v>
      </c>
      <c r="E54" t="s">
        <v>26</v>
      </c>
      <c r="F54" t="s">
        <v>26</v>
      </c>
      <c r="G54" t="s">
        <v>26</v>
      </c>
      <c r="H54" t="s">
        <v>26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 t="s">
        <v>26</v>
      </c>
      <c r="T54" t="s">
        <v>26</v>
      </c>
      <c r="U54" t="s">
        <v>26</v>
      </c>
      <c r="V54" t="s">
        <v>26</v>
      </c>
      <c r="W54" t="s">
        <v>26</v>
      </c>
      <c r="X54" t="s">
        <v>26</v>
      </c>
      <c r="Y54">
        <v>7</v>
      </c>
      <c r="Z54" t="s">
        <v>26</v>
      </c>
      <c r="AA54" t="s">
        <v>26</v>
      </c>
      <c r="AB54" t="s">
        <v>26</v>
      </c>
      <c r="AC54" t="s">
        <v>26</v>
      </c>
      <c r="AD54" t="s">
        <v>26</v>
      </c>
      <c r="BI54">
        <f t="shared" si="4"/>
        <v>1</v>
      </c>
      <c r="BJ54" s="18">
        <f t="shared" si="5"/>
        <v>7</v>
      </c>
      <c r="BK54" t="str">
        <f t="shared" si="6"/>
        <v/>
      </c>
      <c r="BL54">
        <v>0</v>
      </c>
      <c r="BN54" t="e">
        <f t="shared" si="7"/>
        <v>#DIV/0!</v>
      </c>
    </row>
    <row r="55" spans="1:66" x14ac:dyDescent="0.3">
      <c r="A55" t="s">
        <v>52</v>
      </c>
      <c r="B55" t="s">
        <v>26</v>
      </c>
      <c r="C55" t="s">
        <v>26</v>
      </c>
      <c r="D55" t="s">
        <v>26</v>
      </c>
      <c r="E55" t="s">
        <v>26</v>
      </c>
      <c r="F55" t="s">
        <v>26</v>
      </c>
      <c r="G55" t="s">
        <v>26</v>
      </c>
      <c r="H55" t="s">
        <v>26</v>
      </c>
      <c r="I55" t="s">
        <v>26</v>
      </c>
      <c r="J55">
        <v>6</v>
      </c>
      <c r="K55" t="s">
        <v>26</v>
      </c>
      <c r="L55" t="s">
        <v>26</v>
      </c>
      <c r="M55" t="s">
        <v>26</v>
      </c>
      <c r="N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  <c r="Z55" t="s">
        <v>26</v>
      </c>
      <c r="AA55" t="s">
        <v>26</v>
      </c>
      <c r="AB55" t="s">
        <v>26</v>
      </c>
      <c r="AC55" t="s">
        <v>26</v>
      </c>
      <c r="AD55" t="s">
        <v>26</v>
      </c>
      <c r="BI55">
        <f t="shared" si="4"/>
        <v>1</v>
      </c>
      <c r="BJ55" s="18">
        <f t="shared" si="5"/>
        <v>6</v>
      </c>
      <c r="BK55" t="str">
        <f t="shared" si="6"/>
        <v/>
      </c>
      <c r="BL55">
        <v>0</v>
      </c>
      <c r="BN55" t="e">
        <f t="shared" si="7"/>
        <v>#DIV/0!</v>
      </c>
    </row>
    <row r="56" spans="1:66" x14ac:dyDescent="0.3">
      <c r="A56" t="s">
        <v>47</v>
      </c>
      <c r="B56" t="s">
        <v>26</v>
      </c>
      <c r="C56" t="s">
        <v>26</v>
      </c>
      <c r="D56" t="s">
        <v>26</v>
      </c>
      <c r="E56" t="s">
        <v>26</v>
      </c>
      <c r="F56" t="s">
        <v>26</v>
      </c>
      <c r="G56" t="s">
        <v>26</v>
      </c>
      <c r="H56" t="s">
        <v>26</v>
      </c>
      <c r="I56">
        <v>4.5</v>
      </c>
      <c r="J56" t="s">
        <v>26</v>
      </c>
      <c r="K56" t="s">
        <v>26</v>
      </c>
      <c r="L56" t="s">
        <v>26</v>
      </c>
      <c r="M56" t="s">
        <v>26</v>
      </c>
      <c r="N56" t="s">
        <v>26</v>
      </c>
      <c r="O56" t="s">
        <v>26</v>
      </c>
      <c r="P56" t="s">
        <v>26</v>
      </c>
      <c r="Q56" t="s">
        <v>26</v>
      </c>
      <c r="R56" t="s">
        <v>26</v>
      </c>
      <c r="S56" t="s">
        <v>26</v>
      </c>
      <c r="T56" t="s">
        <v>26</v>
      </c>
      <c r="U56" t="s">
        <v>26</v>
      </c>
      <c r="V56" t="s">
        <v>26</v>
      </c>
      <c r="W56" t="s">
        <v>26</v>
      </c>
      <c r="X56" t="s">
        <v>26</v>
      </c>
      <c r="Y56" t="s">
        <v>26</v>
      </c>
      <c r="Z56" t="s">
        <v>26</v>
      </c>
      <c r="AA56" t="s">
        <v>26</v>
      </c>
      <c r="AB56" t="s">
        <v>26</v>
      </c>
      <c r="AC56" t="s">
        <v>26</v>
      </c>
      <c r="AD56" t="s">
        <v>26</v>
      </c>
      <c r="BI56">
        <f t="shared" si="4"/>
        <v>1</v>
      </c>
      <c r="BJ56" s="18">
        <f t="shared" si="5"/>
        <v>4.5</v>
      </c>
      <c r="BK56" t="str">
        <f t="shared" si="6"/>
        <v/>
      </c>
      <c r="BL56">
        <v>0</v>
      </c>
      <c r="BN56" t="e">
        <f t="shared" si="7"/>
        <v>#DIV/0!</v>
      </c>
    </row>
    <row r="57" spans="1:66" x14ac:dyDescent="0.3">
      <c r="A57" t="s">
        <v>78</v>
      </c>
      <c r="B57" t="s">
        <v>26</v>
      </c>
      <c r="C57" t="s">
        <v>26</v>
      </c>
      <c r="D57" t="s">
        <v>26</v>
      </c>
      <c r="E57" t="s">
        <v>26</v>
      </c>
      <c r="F57" t="s">
        <v>26</v>
      </c>
      <c r="G57" t="s">
        <v>26</v>
      </c>
      <c r="H57" t="s">
        <v>26</v>
      </c>
      <c r="I57" t="s">
        <v>26</v>
      </c>
      <c r="J57" t="s">
        <v>26</v>
      </c>
      <c r="K57" t="s">
        <v>26</v>
      </c>
      <c r="L57" t="s">
        <v>26</v>
      </c>
      <c r="M57" t="s">
        <v>26</v>
      </c>
      <c r="N57" t="s">
        <v>26</v>
      </c>
      <c r="O57" t="s">
        <v>26</v>
      </c>
      <c r="P57" t="s">
        <v>26</v>
      </c>
      <c r="Q57" t="s">
        <v>26</v>
      </c>
      <c r="R57" t="s">
        <v>26</v>
      </c>
      <c r="S57" t="s">
        <v>26</v>
      </c>
      <c r="T57" t="s">
        <v>26</v>
      </c>
      <c r="U57" t="s">
        <v>26</v>
      </c>
      <c r="V57" t="s">
        <v>26</v>
      </c>
      <c r="W57" t="s">
        <v>26</v>
      </c>
      <c r="X57" t="s">
        <v>26</v>
      </c>
      <c r="Y57" t="s">
        <v>26</v>
      </c>
      <c r="Z57">
        <v>4.5</v>
      </c>
      <c r="AA57" t="s">
        <v>26</v>
      </c>
      <c r="AB57" t="s">
        <v>26</v>
      </c>
      <c r="AC57" t="s">
        <v>26</v>
      </c>
      <c r="AD57" t="s">
        <v>26</v>
      </c>
      <c r="BI57">
        <f t="shared" si="4"/>
        <v>1</v>
      </c>
      <c r="BJ57" s="18">
        <f t="shared" si="5"/>
        <v>4.5</v>
      </c>
      <c r="BK57" t="str">
        <f t="shared" si="6"/>
        <v/>
      </c>
      <c r="BL57">
        <v>0</v>
      </c>
      <c r="BN57" t="e">
        <f t="shared" si="7"/>
        <v>#DIV/0!</v>
      </c>
    </row>
    <row r="58" spans="1:66" x14ac:dyDescent="0.3">
      <c r="A58" t="s">
        <v>83</v>
      </c>
      <c r="B58" t="s">
        <v>26</v>
      </c>
      <c r="C58" t="s">
        <v>26</v>
      </c>
      <c r="D58" t="s">
        <v>26</v>
      </c>
      <c r="E58" t="s">
        <v>26</v>
      </c>
      <c r="F58" t="s">
        <v>26</v>
      </c>
      <c r="G58" t="s">
        <v>26</v>
      </c>
      <c r="H58" t="s">
        <v>26</v>
      </c>
      <c r="I58" t="s">
        <v>26</v>
      </c>
      <c r="J58" t="s">
        <v>26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 t="s">
        <v>26</v>
      </c>
      <c r="T58" t="s">
        <v>26</v>
      </c>
      <c r="U58" t="s">
        <v>26</v>
      </c>
      <c r="V58" t="s">
        <v>26</v>
      </c>
      <c r="W58" t="s">
        <v>26</v>
      </c>
      <c r="X58" t="s">
        <v>26</v>
      </c>
      <c r="Y58" t="s">
        <v>26</v>
      </c>
      <c r="Z58" t="s">
        <v>26</v>
      </c>
      <c r="AA58" t="s">
        <v>26</v>
      </c>
      <c r="AB58">
        <v>4</v>
      </c>
      <c r="AC58" t="s">
        <v>26</v>
      </c>
      <c r="AD58" t="s">
        <v>26</v>
      </c>
      <c r="BI58">
        <f t="shared" si="4"/>
        <v>1</v>
      </c>
      <c r="BJ58" s="18">
        <f t="shared" si="5"/>
        <v>4</v>
      </c>
      <c r="BK58" t="str">
        <f t="shared" si="6"/>
        <v/>
      </c>
      <c r="BL58">
        <v>0</v>
      </c>
      <c r="BN58" t="e">
        <f t="shared" si="7"/>
        <v>#DIV/0!</v>
      </c>
    </row>
    <row r="59" spans="1:66" x14ac:dyDescent="0.3">
      <c r="A59" t="s">
        <v>345</v>
      </c>
      <c r="AN59">
        <v>3</v>
      </c>
      <c r="BI59">
        <f t="shared" si="4"/>
        <v>1</v>
      </c>
      <c r="BJ59" s="18">
        <f t="shared" si="5"/>
        <v>3</v>
      </c>
      <c r="BK59" t="str">
        <f t="shared" si="6"/>
        <v/>
      </c>
      <c r="BL59">
        <v>0</v>
      </c>
      <c r="BN59" t="e">
        <f t="shared" si="7"/>
        <v>#DIV/0!</v>
      </c>
    </row>
    <row r="60" spans="1:66" x14ac:dyDescent="0.3">
      <c r="A60" t="s">
        <v>348</v>
      </c>
      <c r="AP60">
        <v>5.5</v>
      </c>
      <c r="BI60">
        <f t="shared" si="4"/>
        <v>1</v>
      </c>
      <c r="BJ60" s="18">
        <f t="shared" si="5"/>
        <v>5.5</v>
      </c>
      <c r="BK60" t="str">
        <f t="shared" si="6"/>
        <v/>
      </c>
      <c r="BL60">
        <v>0</v>
      </c>
      <c r="BN60" t="e">
        <f t="shared" si="7"/>
        <v>#DIV/0!</v>
      </c>
    </row>
    <row r="61" spans="1:66" x14ac:dyDescent="0.3">
      <c r="A61" t="s">
        <v>351</v>
      </c>
      <c r="AR61">
        <v>4</v>
      </c>
      <c r="BI61">
        <f t="shared" si="4"/>
        <v>1</v>
      </c>
      <c r="BJ61" s="18">
        <f t="shared" si="5"/>
        <v>4</v>
      </c>
      <c r="BK61" t="str">
        <f t="shared" si="6"/>
        <v/>
      </c>
      <c r="BL61">
        <v>0</v>
      </c>
      <c r="BN61" t="e">
        <f t="shared" si="7"/>
        <v>#DIV/0!</v>
      </c>
    </row>
    <row r="62" spans="1:66" x14ac:dyDescent="0.3">
      <c r="A62" t="s">
        <v>352</v>
      </c>
      <c r="AS62">
        <v>5.5</v>
      </c>
      <c r="BI62">
        <f t="shared" si="4"/>
        <v>1</v>
      </c>
      <c r="BJ62" s="18">
        <f t="shared" si="5"/>
        <v>5.5</v>
      </c>
      <c r="BK62" t="str">
        <f t="shared" si="6"/>
        <v/>
      </c>
      <c r="BL62">
        <v>0</v>
      </c>
      <c r="BN62" t="e">
        <f t="shared" si="7"/>
        <v>#DIV/0!</v>
      </c>
    </row>
    <row r="63" spans="1:66" x14ac:dyDescent="0.3">
      <c r="A63" t="s">
        <v>353</v>
      </c>
      <c r="AS63">
        <v>4.5</v>
      </c>
      <c r="BI63">
        <f t="shared" si="4"/>
        <v>1</v>
      </c>
      <c r="BJ63" s="18">
        <f t="shared" si="5"/>
        <v>4.5</v>
      </c>
      <c r="BK63" t="str">
        <f t="shared" si="6"/>
        <v/>
      </c>
      <c r="BL63">
        <v>0</v>
      </c>
      <c r="BN63" t="e">
        <f t="shared" si="7"/>
        <v>#DIV/0!</v>
      </c>
    </row>
    <row r="64" spans="1:66" x14ac:dyDescent="0.3">
      <c r="A64" t="s">
        <v>355</v>
      </c>
      <c r="AU64">
        <v>5</v>
      </c>
      <c r="BI64">
        <f t="shared" si="4"/>
        <v>1</v>
      </c>
      <c r="BJ64" s="18">
        <f t="shared" si="5"/>
        <v>5</v>
      </c>
      <c r="BK64" t="str">
        <f t="shared" si="6"/>
        <v/>
      </c>
      <c r="BL64">
        <v>0</v>
      </c>
      <c r="BN64" t="e">
        <f t="shared" si="7"/>
        <v>#DIV/0!</v>
      </c>
    </row>
    <row r="65" spans="1:66" x14ac:dyDescent="0.3">
      <c r="A65" t="s">
        <v>363</v>
      </c>
      <c r="AW65">
        <v>4.5</v>
      </c>
      <c r="BI65">
        <f t="shared" si="4"/>
        <v>1</v>
      </c>
      <c r="BJ65" s="18">
        <f t="shared" si="5"/>
        <v>4.5</v>
      </c>
      <c r="BK65" t="str">
        <f t="shared" si="6"/>
        <v/>
      </c>
      <c r="BL65">
        <v>0</v>
      </c>
      <c r="BN65" t="e">
        <f t="shared" si="7"/>
        <v>#DIV/0!</v>
      </c>
    </row>
    <row r="66" spans="1:66" x14ac:dyDescent="0.3">
      <c r="A66" t="s">
        <v>362</v>
      </c>
      <c r="AW66">
        <v>5</v>
      </c>
      <c r="BF66">
        <v>5</v>
      </c>
      <c r="BI66">
        <f t="shared" ref="BI66:BI70" si="8">COUNT(B66:BH66)</f>
        <v>2</v>
      </c>
      <c r="BJ66" s="18">
        <f t="shared" si="5"/>
        <v>5</v>
      </c>
      <c r="BK66">
        <f t="shared" si="6"/>
        <v>0</v>
      </c>
      <c r="BL66">
        <v>0</v>
      </c>
      <c r="BN66" t="e">
        <f t="shared" si="7"/>
        <v>#DIV/0!</v>
      </c>
    </row>
    <row r="67" spans="1:66" x14ac:dyDescent="0.3">
      <c r="A67" t="s">
        <v>365</v>
      </c>
      <c r="BA67">
        <v>5.5</v>
      </c>
      <c r="BI67">
        <f t="shared" si="8"/>
        <v>1</v>
      </c>
      <c r="BJ67" s="18">
        <f t="shared" si="5"/>
        <v>5.5</v>
      </c>
      <c r="BK67" t="str">
        <f t="shared" si="6"/>
        <v/>
      </c>
      <c r="BL67">
        <v>0</v>
      </c>
      <c r="BN67" t="e">
        <f t="shared" si="7"/>
        <v>#DIV/0!</v>
      </c>
    </row>
    <row r="68" spans="1:66" x14ac:dyDescent="0.3">
      <c r="A68" t="s">
        <v>366</v>
      </c>
      <c r="AZ68">
        <v>2.5</v>
      </c>
      <c r="BI68">
        <f t="shared" si="8"/>
        <v>1</v>
      </c>
      <c r="BJ68" s="18">
        <f t="shared" si="5"/>
        <v>2.5</v>
      </c>
      <c r="BK68" t="str">
        <f t="shared" si="6"/>
        <v/>
      </c>
      <c r="BL68">
        <v>0</v>
      </c>
      <c r="BN68" t="e">
        <f t="shared" si="7"/>
        <v>#DIV/0!</v>
      </c>
    </row>
    <row r="69" spans="1:66" x14ac:dyDescent="0.3">
      <c r="A69" t="s">
        <v>367</v>
      </c>
      <c r="BB69">
        <v>3</v>
      </c>
      <c r="BI69">
        <f t="shared" si="8"/>
        <v>1</v>
      </c>
      <c r="BJ69" s="18">
        <f t="shared" si="5"/>
        <v>3</v>
      </c>
      <c r="BK69" t="str">
        <f t="shared" si="6"/>
        <v/>
      </c>
      <c r="BL69">
        <v>0</v>
      </c>
      <c r="BN69" t="e">
        <f t="shared" si="7"/>
        <v>#DIV/0!</v>
      </c>
    </row>
    <row r="70" spans="1:66" x14ac:dyDescent="0.3">
      <c r="A70" t="s">
        <v>369</v>
      </c>
      <c r="BF70">
        <v>7.5</v>
      </c>
      <c r="BI70">
        <f t="shared" si="8"/>
        <v>1</v>
      </c>
      <c r="BJ70" s="18">
        <f t="shared" ref="BJ70" si="9">AVERAGE(B70:BH70)</f>
        <v>7.5</v>
      </c>
      <c r="BK70" t="str">
        <f t="shared" ref="BK70" si="10">IF(BI70&gt;1,_xlfn.STDEV.S(B70:BH70),"")</f>
        <v/>
      </c>
      <c r="BL70">
        <v>0</v>
      </c>
      <c r="BN70" t="e">
        <f t="shared" si="7"/>
        <v>#DIV/0!</v>
      </c>
    </row>
  </sheetData>
  <autoFilter ref="A1:BL69" xr:uid="{7217F6E2-94B9-43BA-8347-6F8651201F03}">
    <sortState ref="A2:BL69">
      <sortCondition descending="1" ref="BL1:BL66"/>
    </sortState>
  </autoFilter>
  <conditionalFormatting sqref="BI2:BI68 BI7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68 BK70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I2:BI68 BI7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68 BJ7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68 BJ7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V4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V51 AD53:AV53 B2:AV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68 BI7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68 BJ7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2:BN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6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I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0:BG67 AA2:BG3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0:BG67 AA2:BG4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0:BG67 AA2:BG4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workbookViewId="0">
      <selection activeCell="J9" sqref="J9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R74"/>
  <sheetViews>
    <sheetView workbookViewId="0">
      <pane xSplit="1" topLeftCell="C1" activePane="topRight" state="frozen"/>
      <selection activeCell="A31" sqref="A31"/>
      <selection pane="topRight" activeCell="N32" sqref="N32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9" width="15.88671875" style="22" customWidth="1"/>
    <col min="10" max="11" width="11.88671875" bestFit="1" customWidth="1"/>
    <col min="12" max="12" width="11.88671875" style="22" customWidth="1"/>
    <col min="13" max="14" width="11.88671875" bestFit="1" customWidth="1"/>
    <col min="18" max="18" width="9.5546875" bestFit="1" customWidth="1"/>
  </cols>
  <sheetData>
    <row r="1" spans="1:18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349</v>
      </c>
      <c r="L1" s="22" t="s">
        <v>356</v>
      </c>
      <c r="M1" s="22" t="s">
        <v>359</v>
      </c>
      <c r="N1" s="22" t="s">
        <v>69</v>
      </c>
      <c r="R1" t="s">
        <v>350</v>
      </c>
    </row>
    <row r="2" spans="1:18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  <c r="K2" s="19">
        <f>(1800-12*25)/18</f>
        <v>83.333333333333329</v>
      </c>
      <c r="L2" s="19">
        <v>79.17</v>
      </c>
      <c r="M2" s="19">
        <v>76.39</v>
      </c>
      <c r="N2" s="19">
        <v>88.84</v>
      </c>
      <c r="R2" s="1">
        <v>45695</v>
      </c>
    </row>
    <row r="3" spans="1:18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19">
        <f>(1800-12*25)/18</f>
        <v>83.333333333333329</v>
      </c>
      <c r="L3" s="19">
        <v>25</v>
      </c>
      <c r="N3" s="19">
        <v>54</v>
      </c>
    </row>
    <row r="4" spans="1:18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  <c r="L4" s="19">
        <v>25</v>
      </c>
      <c r="N4" s="21">
        <v>27</v>
      </c>
    </row>
    <row r="5" spans="1:18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19">
        <f>(1800-12*25)/18</f>
        <v>83.333333333333329</v>
      </c>
      <c r="L5" s="19"/>
      <c r="M5" s="19">
        <v>76.39</v>
      </c>
      <c r="N5" s="19">
        <v>88.84</v>
      </c>
    </row>
    <row r="6" spans="1:18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  <c r="K6" s="19">
        <f>(1800-12*25)/18</f>
        <v>83.333333333333329</v>
      </c>
      <c r="L6" s="19">
        <v>79.17</v>
      </c>
      <c r="M6" s="19">
        <v>76.39</v>
      </c>
      <c r="N6" s="19">
        <v>88.84</v>
      </c>
      <c r="P6">
        <f>13*27</f>
        <v>351</v>
      </c>
    </row>
    <row r="7" spans="1:18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19">
        <v>86.12</v>
      </c>
      <c r="K7" s="19">
        <f>(1800-12*25)/18</f>
        <v>83.333333333333329</v>
      </c>
      <c r="L7" s="19">
        <v>79.17</v>
      </c>
      <c r="M7" s="19">
        <v>76.39</v>
      </c>
      <c r="N7" s="19">
        <v>88.84</v>
      </c>
      <c r="P7">
        <f>1950-P6</f>
        <v>1599</v>
      </c>
    </row>
    <row r="8" spans="1:18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  <c r="P8">
        <f>P7/18</f>
        <v>88.833333333333329</v>
      </c>
    </row>
    <row r="9" spans="1:18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19">
        <v>86.12</v>
      </c>
      <c r="K9" s="19">
        <f>(1800-12*25)/18</f>
        <v>83.333333333333329</v>
      </c>
      <c r="L9" s="19">
        <v>79.17</v>
      </c>
      <c r="M9" s="19">
        <v>76.39</v>
      </c>
    </row>
    <row r="10" spans="1:18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  <c r="K10" s="19">
        <v>20.84</v>
      </c>
      <c r="L10" s="19">
        <v>79.17</v>
      </c>
      <c r="M10" s="19">
        <v>76.39</v>
      </c>
      <c r="N10" s="19">
        <v>88.84</v>
      </c>
    </row>
    <row r="11" spans="1:18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  <c r="K11" s="19">
        <f>(1800-12*25)/18</f>
        <v>83.333333333333329</v>
      </c>
      <c r="L11" s="19">
        <v>79.17</v>
      </c>
      <c r="M11" s="19">
        <v>76.39</v>
      </c>
      <c r="N11" s="19">
        <v>88.84</v>
      </c>
    </row>
    <row r="12" spans="1:18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  <c r="K12" s="19">
        <f>(1800-12*25)/18</f>
        <v>83.333333333333329</v>
      </c>
      <c r="L12" s="19">
        <v>79.17</v>
      </c>
      <c r="M12" s="19">
        <v>76.39</v>
      </c>
      <c r="N12" s="19">
        <v>88.84</v>
      </c>
    </row>
    <row r="13" spans="1:18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  <c r="K13" s="19">
        <f>(1800-12*25)/18</f>
        <v>83.333333333333329</v>
      </c>
      <c r="L13" s="19">
        <v>79.17</v>
      </c>
      <c r="M13" s="19">
        <v>76.39</v>
      </c>
    </row>
    <row r="14" spans="1:18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  <c r="K14" s="19">
        <f>(1800-12*25)/18</f>
        <v>83.333333333333329</v>
      </c>
      <c r="L14" s="19">
        <v>79.17</v>
      </c>
      <c r="M14" s="19">
        <v>76.39</v>
      </c>
      <c r="N14" s="21">
        <v>88.84</v>
      </c>
    </row>
    <row r="15" spans="1:18" x14ac:dyDescent="0.3">
      <c r="A15" t="s">
        <v>82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19">
        <v>77.78</v>
      </c>
      <c r="J15" s="19">
        <v>86.12</v>
      </c>
      <c r="K15" s="19">
        <f>(1800-12*25)/18</f>
        <v>83.333333333333329</v>
      </c>
      <c r="L15" s="19"/>
      <c r="M15" s="19">
        <v>50</v>
      </c>
      <c r="N15" s="19">
        <v>88.84</v>
      </c>
    </row>
    <row r="16" spans="1:18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  <c r="M16" s="19">
        <v>76.39</v>
      </c>
      <c r="N16" s="19">
        <v>54</v>
      </c>
    </row>
    <row r="17" spans="1:14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  <c r="K17" s="19">
        <f>(1800-12*25)/18</f>
        <v>83.333333333333329</v>
      </c>
      <c r="L17" s="19">
        <v>79.17</v>
      </c>
      <c r="M17" s="19">
        <v>76.39</v>
      </c>
      <c r="N17" s="19">
        <v>88.84</v>
      </c>
    </row>
    <row r="18" spans="1:14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  <c r="N18" s="19">
        <v>88.84</v>
      </c>
    </row>
    <row r="19" spans="1:14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  <c r="K19" s="19">
        <f>(1800-12*25)/18</f>
        <v>83.333333333333329</v>
      </c>
      <c r="L19" s="19">
        <v>79.17</v>
      </c>
      <c r="M19" s="19">
        <v>76.39</v>
      </c>
      <c r="N19" s="19">
        <v>88.84</v>
      </c>
    </row>
    <row r="20" spans="1:14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19">
        <v>25</v>
      </c>
      <c r="J20" s="19">
        <v>86.12</v>
      </c>
      <c r="K20" s="19">
        <f>(1800-12*25)/18</f>
        <v>83.333333333333329</v>
      </c>
      <c r="L20" s="19"/>
      <c r="M20" s="19">
        <v>75</v>
      </c>
      <c r="N20" s="19">
        <v>88.84</v>
      </c>
    </row>
    <row r="21" spans="1:14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</row>
    <row r="22" spans="1:14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4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</row>
    <row r="24" spans="1:14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  <c r="K24" s="19">
        <f>(1800-12*25)/18</f>
        <v>83.333333333333329</v>
      </c>
      <c r="L24" s="19">
        <v>79.17</v>
      </c>
      <c r="M24" s="19">
        <v>76.39</v>
      </c>
      <c r="N24" s="19">
        <v>88.84</v>
      </c>
    </row>
    <row r="25" spans="1:14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  <c r="L25" s="19">
        <v>25</v>
      </c>
    </row>
    <row r="26" spans="1:14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  <c r="L26" s="19">
        <v>50</v>
      </c>
      <c r="M26" s="19">
        <v>25</v>
      </c>
      <c r="N26" s="19">
        <v>27</v>
      </c>
    </row>
    <row r="27" spans="1:14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4" x14ac:dyDescent="0.3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  <c r="K28" s="21">
        <v>25</v>
      </c>
      <c r="L28" s="19"/>
      <c r="N28" s="21">
        <v>27</v>
      </c>
    </row>
    <row r="29" spans="1:14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4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</row>
    <row r="31" spans="1:14" x14ac:dyDescent="0.3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4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  <c r="L32" s="19">
        <v>50</v>
      </c>
      <c r="M32" s="19">
        <v>50</v>
      </c>
      <c r="N32" s="21">
        <v>27</v>
      </c>
    </row>
    <row r="33" spans="1:14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4" x14ac:dyDescent="0.3">
      <c r="A34" t="s">
        <v>51</v>
      </c>
      <c r="C34" s="19">
        <v>25</v>
      </c>
      <c r="D34" s="19">
        <v>25</v>
      </c>
      <c r="E34" s="19"/>
      <c r="F34" s="19"/>
      <c r="G34" s="19"/>
      <c r="H34" s="19"/>
      <c r="I34" s="19"/>
      <c r="K34" s="19">
        <v>25</v>
      </c>
      <c r="L34" s="19"/>
    </row>
    <row r="35" spans="1:14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4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  <c r="K36" s="19">
        <v>25</v>
      </c>
      <c r="L36" s="19"/>
    </row>
    <row r="37" spans="1:14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  <c r="L37" s="19">
        <v>79.17</v>
      </c>
      <c r="M37" s="19">
        <v>76.39</v>
      </c>
      <c r="N37" s="19">
        <v>88.84</v>
      </c>
    </row>
    <row r="38" spans="1:14" x14ac:dyDescent="0.3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4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  <c r="K39" s="19">
        <f>(1800-12*25)/18</f>
        <v>83.333333333333329</v>
      </c>
      <c r="L39" s="19">
        <v>79.17</v>
      </c>
      <c r="M39" s="19">
        <v>76.39</v>
      </c>
    </row>
    <row r="40" spans="1:14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4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4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  <c r="K42" s="19">
        <v>50</v>
      </c>
      <c r="L42" s="19">
        <v>79.17</v>
      </c>
      <c r="M42" s="19">
        <v>76.39</v>
      </c>
      <c r="N42" s="19">
        <v>88.84</v>
      </c>
    </row>
    <row r="43" spans="1:14" x14ac:dyDescent="0.3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19">
        <v>25</v>
      </c>
      <c r="M43" s="19">
        <v>25</v>
      </c>
    </row>
    <row r="44" spans="1:14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  <c r="K44" s="19">
        <v>50</v>
      </c>
      <c r="L44" s="19">
        <v>25</v>
      </c>
      <c r="M44" s="19">
        <v>25</v>
      </c>
      <c r="N44" s="19">
        <v>27</v>
      </c>
    </row>
    <row r="45" spans="1:14" x14ac:dyDescent="0.3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4" x14ac:dyDescent="0.3">
      <c r="A46" s="31" t="s">
        <v>354</v>
      </c>
      <c r="C46" s="19"/>
      <c r="D46" s="19"/>
      <c r="E46" s="19"/>
      <c r="F46" s="19"/>
      <c r="G46" s="19">
        <v>25</v>
      </c>
      <c r="H46" s="19"/>
      <c r="I46" s="19"/>
      <c r="K46" s="30">
        <v>25</v>
      </c>
    </row>
    <row r="47" spans="1:14" x14ac:dyDescent="0.3">
      <c r="A47" t="s">
        <v>81</v>
      </c>
      <c r="C47" s="19"/>
      <c r="D47" s="19"/>
      <c r="E47" s="19"/>
      <c r="F47" s="19"/>
      <c r="G47" s="19">
        <v>25</v>
      </c>
      <c r="H47" s="19"/>
      <c r="I47" s="19"/>
      <c r="L47" s="19">
        <v>25</v>
      </c>
    </row>
    <row r="48" spans="1:14" x14ac:dyDescent="0.3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4" x14ac:dyDescent="0.3">
      <c r="A49" t="s">
        <v>80</v>
      </c>
      <c r="G49" s="19">
        <v>25</v>
      </c>
      <c r="H49" s="19"/>
      <c r="I49" s="19"/>
    </row>
    <row r="50" spans="1:14" x14ac:dyDescent="0.3">
      <c r="A50" t="s">
        <v>83</v>
      </c>
      <c r="G50" s="19"/>
      <c r="H50" s="19">
        <v>25</v>
      </c>
      <c r="I50" s="19"/>
    </row>
    <row r="51" spans="1:14" x14ac:dyDescent="0.3">
      <c r="A51" t="s">
        <v>86</v>
      </c>
      <c r="G51" s="19"/>
      <c r="H51" s="19">
        <v>25</v>
      </c>
      <c r="I51" s="19"/>
    </row>
    <row r="52" spans="1:14" x14ac:dyDescent="0.3">
      <c r="A52" t="s">
        <v>85</v>
      </c>
      <c r="G52" s="19"/>
      <c r="H52" s="19">
        <v>25</v>
      </c>
      <c r="I52" s="19">
        <v>50</v>
      </c>
    </row>
    <row r="53" spans="1:14" x14ac:dyDescent="0.3">
      <c r="A53" t="s">
        <v>81</v>
      </c>
      <c r="G53" s="19"/>
      <c r="H53" s="19">
        <v>25</v>
      </c>
      <c r="I53" s="19"/>
    </row>
    <row r="54" spans="1:14" x14ac:dyDescent="0.3">
      <c r="A54" t="s">
        <v>84</v>
      </c>
      <c r="G54" s="19"/>
      <c r="H54" s="19">
        <v>50</v>
      </c>
      <c r="I54" s="19">
        <v>77.78</v>
      </c>
      <c r="J54" s="19">
        <v>86.12</v>
      </c>
      <c r="K54" s="19">
        <f>(1800-12*25)/18</f>
        <v>83.333333333333329</v>
      </c>
      <c r="L54" s="19">
        <v>79.17</v>
      </c>
      <c r="M54" s="19">
        <v>76.39</v>
      </c>
      <c r="N54" s="19">
        <v>88.84</v>
      </c>
    </row>
    <row r="55" spans="1:14" x14ac:dyDescent="0.3">
      <c r="A55" t="s">
        <v>340</v>
      </c>
      <c r="G55" s="19"/>
      <c r="H55" s="19"/>
      <c r="I55" s="19"/>
      <c r="J55" s="19">
        <v>25</v>
      </c>
      <c r="K55" s="19">
        <v>62.5</v>
      </c>
      <c r="L55" s="19">
        <v>79.17</v>
      </c>
    </row>
    <row r="56" spans="1:14" x14ac:dyDescent="0.3">
      <c r="A56" t="s">
        <v>339</v>
      </c>
      <c r="G56" s="19"/>
      <c r="H56" s="19"/>
      <c r="I56" s="19"/>
      <c r="J56" s="19">
        <v>25</v>
      </c>
      <c r="M56" s="19">
        <v>25</v>
      </c>
    </row>
    <row r="57" spans="1:14" x14ac:dyDescent="0.3">
      <c r="A57" t="s">
        <v>344</v>
      </c>
      <c r="G57" s="19"/>
      <c r="H57" s="19"/>
      <c r="I57" s="19"/>
      <c r="J57" s="19">
        <v>25</v>
      </c>
      <c r="L57" s="19">
        <v>50</v>
      </c>
      <c r="M57" s="19">
        <v>25</v>
      </c>
    </row>
    <row r="58" spans="1:14" x14ac:dyDescent="0.3">
      <c r="A58" t="s">
        <v>342</v>
      </c>
      <c r="G58"/>
      <c r="H58"/>
      <c r="I58"/>
      <c r="K58" s="19">
        <v>25</v>
      </c>
      <c r="L58" s="19"/>
      <c r="N58" s="21">
        <v>27</v>
      </c>
    </row>
    <row r="59" spans="1:14" x14ac:dyDescent="0.3">
      <c r="A59" t="s">
        <v>345</v>
      </c>
      <c r="G59"/>
      <c r="H59"/>
      <c r="I59"/>
      <c r="K59" s="19">
        <v>25</v>
      </c>
      <c r="L59" s="19"/>
    </row>
    <row r="60" spans="1:14" x14ac:dyDescent="0.3">
      <c r="A60" t="s">
        <v>346</v>
      </c>
      <c r="G60"/>
      <c r="H60"/>
      <c r="I60"/>
      <c r="K60" s="19">
        <v>50</v>
      </c>
      <c r="L60" s="19">
        <v>79.17</v>
      </c>
      <c r="M60" s="19">
        <v>75</v>
      </c>
      <c r="N60" s="19">
        <v>88.84</v>
      </c>
    </row>
    <row r="61" spans="1:14" x14ac:dyDescent="0.3">
      <c r="A61" t="s">
        <v>348</v>
      </c>
      <c r="G61"/>
      <c r="H61"/>
      <c r="I61"/>
      <c r="K61" s="19">
        <v>25</v>
      </c>
      <c r="L61" s="19"/>
    </row>
    <row r="62" spans="1:14" x14ac:dyDescent="0.3">
      <c r="A62" t="s">
        <v>355</v>
      </c>
      <c r="G62"/>
      <c r="H62"/>
      <c r="I62"/>
      <c r="K62" s="19"/>
      <c r="L62" s="19">
        <v>25</v>
      </c>
    </row>
    <row r="63" spans="1:14" x14ac:dyDescent="0.3">
      <c r="A63" t="s">
        <v>357</v>
      </c>
      <c r="L63" s="19">
        <v>25</v>
      </c>
    </row>
    <row r="64" spans="1:14" x14ac:dyDescent="0.3">
      <c r="A64" t="s">
        <v>353</v>
      </c>
      <c r="L64" s="19">
        <v>25</v>
      </c>
    </row>
    <row r="65" spans="1:14" x14ac:dyDescent="0.3">
      <c r="A65" t="s">
        <v>351</v>
      </c>
      <c r="L65" s="19">
        <v>25</v>
      </c>
    </row>
    <row r="66" spans="1:14" x14ac:dyDescent="0.3">
      <c r="A66" t="s">
        <v>364</v>
      </c>
      <c r="L66" s="19"/>
      <c r="M66" s="19">
        <v>25</v>
      </c>
    </row>
    <row r="67" spans="1:14" x14ac:dyDescent="0.3">
      <c r="A67" t="s">
        <v>362</v>
      </c>
      <c r="L67" s="19"/>
      <c r="M67" s="19">
        <v>25</v>
      </c>
    </row>
    <row r="68" spans="1:14" x14ac:dyDescent="0.3">
      <c r="A68" t="s">
        <v>365</v>
      </c>
      <c r="L68" s="19"/>
      <c r="M68" s="19"/>
      <c r="N68" s="19">
        <v>27</v>
      </c>
    </row>
    <row r="69" spans="1:14" x14ac:dyDescent="0.3">
      <c r="A69" t="s">
        <v>366</v>
      </c>
      <c r="L69" s="19"/>
      <c r="M69" s="19"/>
      <c r="N69" s="21">
        <v>27</v>
      </c>
    </row>
    <row r="70" spans="1:14" x14ac:dyDescent="0.3">
      <c r="A70" t="s">
        <v>367</v>
      </c>
      <c r="L70" s="19"/>
      <c r="M70" s="19"/>
      <c r="N70" s="19">
        <v>27</v>
      </c>
    </row>
    <row r="72" spans="1:14" x14ac:dyDescent="0.3">
      <c r="A72" t="s">
        <v>74</v>
      </c>
      <c r="B72" s="20">
        <f>SUM(B3:B28)</f>
        <v>1716.6666666666665</v>
      </c>
      <c r="C72" s="20">
        <f>SUM(C3:C35)</f>
        <v>1729.2800000000002</v>
      </c>
      <c r="D72" s="20">
        <f>SUM(D3:D38)</f>
        <v>1754.2800000000002</v>
      </c>
      <c r="E72" s="20">
        <f>SUM(E3:E41)</f>
        <v>1697.26</v>
      </c>
      <c r="F72" s="20">
        <f>SUM(F3:F44)</f>
        <v>1772.26</v>
      </c>
      <c r="G72" s="20">
        <f>SUM(G3:G49)</f>
        <v>1722.2599999999998</v>
      </c>
      <c r="H72" s="20">
        <f>SUM(H3:H54)</f>
        <v>1715.41</v>
      </c>
      <c r="I72" s="20">
        <f>SUM(I3:I54)</f>
        <v>1722.2599999999998</v>
      </c>
      <c r="J72" s="20">
        <f>SUM(J3:J57)</f>
        <v>1714.0399999999995</v>
      </c>
      <c r="K72" s="20">
        <f>SUM(K3:K60)</f>
        <v>1716.6733333333332</v>
      </c>
      <c r="L72" s="20">
        <f>SUM(L3:L60)</f>
        <v>1620.8900000000003</v>
      </c>
      <c r="M72" s="20">
        <f>SUM(M3:M70)</f>
        <v>1723.6300000000003</v>
      </c>
      <c r="N72" s="20">
        <f>SUM(N3:N70)</f>
        <v>1861.2799999999997</v>
      </c>
    </row>
    <row r="73" spans="1:14" x14ac:dyDescent="0.3">
      <c r="A73" t="s">
        <v>75</v>
      </c>
      <c r="B73" s="20">
        <f>25*12+83.34*17</f>
        <v>1716.78</v>
      </c>
      <c r="C73" s="20">
        <f>22*25+70.84*17</f>
        <v>1754.28</v>
      </c>
      <c r="D73" s="20">
        <f>20*25+70.84*17</f>
        <v>1704.28</v>
      </c>
      <c r="E73" s="20">
        <f>15*25+77.78*17</f>
        <v>1697.26</v>
      </c>
      <c r="F73" s="20">
        <f>18*25+77.78*17</f>
        <v>1772.26</v>
      </c>
      <c r="G73" s="23">
        <f>17*77.78+25*16</f>
        <v>1722.26</v>
      </c>
      <c r="H73" s="23">
        <f>11*25+84.73*17</f>
        <v>1715.41</v>
      </c>
      <c r="I73" s="23">
        <f>17*25+77.78*17</f>
        <v>1747.26</v>
      </c>
      <c r="J73" s="23">
        <f>10*25+86.12*17</f>
        <v>1714.04</v>
      </c>
      <c r="K73" s="23">
        <f>12*25+83.33*17</f>
        <v>1716.61</v>
      </c>
      <c r="L73" s="23">
        <f>15*25+79.17*17</f>
        <v>1720.89</v>
      </c>
      <c r="M73" s="23">
        <f>17*25+76.39*17</f>
        <v>1723.63</v>
      </c>
      <c r="N73" s="23">
        <f>8*27+88.84*16</f>
        <v>1637.44</v>
      </c>
    </row>
    <row r="74" spans="1:14" x14ac:dyDescent="0.3">
      <c r="B74" s="24">
        <f t="shared" ref="B74:G74" si="1">B73/B72</f>
        <v>1.0000660194174757</v>
      </c>
      <c r="C74" s="24">
        <f t="shared" si="1"/>
        <v>1.0144568837897852</v>
      </c>
      <c r="D74" s="24">
        <f t="shared" si="1"/>
        <v>0.97149827849602099</v>
      </c>
      <c r="E74" s="24">
        <f t="shared" si="1"/>
        <v>1</v>
      </c>
      <c r="F74" s="24">
        <f t="shared" si="1"/>
        <v>1</v>
      </c>
      <c r="G74" s="24">
        <f t="shared" si="1"/>
        <v>1.0000000000000002</v>
      </c>
      <c r="H74" s="24">
        <f t="shared" ref="H74:I74" si="2">H73/H72</f>
        <v>1</v>
      </c>
      <c r="I74" s="24">
        <f t="shared" si="2"/>
        <v>1.0145158106209284</v>
      </c>
      <c r="J74" s="24">
        <f t="shared" ref="J74:K74" si="3">J73/J72</f>
        <v>1.0000000000000002</v>
      </c>
      <c r="K74" s="24">
        <f t="shared" si="3"/>
        <v>0.99996310693939061</v>
      </c>
      <c r="L74" s="24">
        <f t="shared" ref="L74:M74" si="4">L73/L72</f>
        <v>1.0616945011691106</v>
      </c>
      <c r="M74" s="24">
        <f t="shared" si="4"/>
        <v>0.99999999999999989</v>
      </c>
      <c r="N74" s="24">
        <f t="shared" ref="N74" si="5">N73/N72</f>
        <v>0.8797386744605864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0"/>
  <sheetViews>
    <sheetView topLeftCell="A150" workbookViewId="0">
      <selection activeCell="J167" sqref="J167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368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368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368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368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368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368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368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368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368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368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343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343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368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368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368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368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343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368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368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343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368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368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368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368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368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368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368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368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368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368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368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368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368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368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368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368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368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368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368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368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368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368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354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368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368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354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368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368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368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368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368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368</v>
      </c>
      <c r="P92" s="8" t="s">
        <v>55</v>
      </c>
    </row>
    <row r="93" spans="1:16" x14ac:dyDescent="0.3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368</v>
      </c>
      <c r="O94" s="2" t="s">
        <v>82</v>
      </c>
      <c r="P94" s="3" t="s">
        <v>11</v>
      </c>
    </row>
    <row r="95" spans="1:16" x14ac:dyDescent="0.3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368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">
      <c r="A96" s="14">
        <v>45686</v>
      </c>
      <c r="B96" s="3">
        <v>6</v>
      </c>
      <c r="C96" s="8" t="s">
        <v>368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368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368</v>
      </c>
      <c r="N100" s="2" t="s">
        <v>8</v>
      </c>
      <c r="O100" s="2" t="s">
        <v>56</v>
      </c>
      <c r="P100" s="3" t="s">
        <v>14</v>
      </c>
    </row>
    <row r="101" spans="1:16" x14ac:dyDescent="0.3">
      <c r="A101" s="14">
        <v>45693</v>
      </c>
      <c r="B101" s="5">
        <v>5</v>
      </c>
      <c r="C101" s="2" t="s">
        <v>82</v>
      </c>
      <c r="D101" s="2" t="s">
        <v>2</v>
      </c>
      <c r="E101" s="2" t="s">
        <v>368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344</v>
      </c>
      <c r="N102" s="10" t="s">
        <v>56</v>
      </c>
      <c r="O102" s="10" t="s">
        <v>5</v>
      </c>
      <c r="P102" s="10" t="s">
        <v>20</v>
      </c>
    </row>
    <row r="103" spans="1:16" x14ac:dyDescent="0.3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344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339</v>
      </c>
      <c r="L103" s="2" t="s">
        <v>10</v>
      </c>
      <c r="M103" s="2" t="s">
        <v>340</v>
      </c>
      <c r="N103" s="2" t="s">
        <v>9</v>
      </c>
      <c r="O103" s="2" t="s">
        <v>8</v>
      </c>
      <c r="P103" s="3" t="s">
        <v>368</v>
      </c>
    </row>
    <row r="104" spans="1:16" x14ac:dyDescent="0.3">
      <c r="A104" s="14">
        <v>45700</v>
      </c>
      <c r="B104" s="5">
        <v>4</v>
      </c>
      <c r="C104" s="2" t="s">
        <v>339</v>
      </c>
      <c r="D104" s="2" t="s">
        <v>10</v>
      </c>
      <c r="E104" s="2" t="s">
        <v>340</v>
      </c>
      <c r="F104" s="2" t="s">
        <v>9</v>
      </c>
      <c r="G104" s="2" t="s">
        <v>8</v>
      </c>
      <c r="H104" s="3" t="s">
        <v>368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368</v>
      </c>
      <c r="O105" s="10" t="s">
        <v>5</v>
      </c>
      <c r="P105" s="10" t="s">
        <v>50</v>
      </c>
    </row>
    <row r="106" spans="1:16" x14ac:dyDescent="0.3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368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368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">
      <c r="A110" s="14">
        <v>45714</v>
      </c>
      <c r="B110" s="5">
        <v>3</v>
      </c>
      <c r="C110" s="2" t="s">
        <v>1</v>
      </c>
      <c r="D110" s="2" t="s">
        <v>368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342</v>
      </c>
      <c r="N111" s="10" t="s">
        <v>25</v>
      </c>
      <c r="O111" s="10" t="s">
        <v>19</v>
      </c>
      <c r="P111" s="10" t="s">
        <v>50</v>
      </c>
    </row>
    <row r="112" spans="1:16" x14ac:dyDescent="0.3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342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345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343</v>
      </c>
    </row>
    <row r="115" spans="1:16" x14ac:dyDescent="0.3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343</v>
      </c>
      <c r="I115" s="11">
        <v>5</v>
      </c>
      <c r="J115" s="2">
        <v>5</v>
      </c>
      <c r="K115" s="2" t="s">
        <v>1</v>
      </c>
      <c r="L115" s="2" t="s">
        <v>346</v>
      </c>
      <c r="M115" s="2" t="s">
        <v>20</v>
      </c>
      <c r="N115" s="2" t="s">
        <v>340</v>
      </c>
      <c r="O115" s="2" t="s">
        <v>8</v>
      </c>
      <c r="P115" s="3" t="s">
        <v>44</v>
      </c>
    </row>
    <row r="116" spans="1:16" x14ac:dyDescent="0.3">
      <c r="A116" s="14">
        <v>45728</v>
      </c>
      <c r="B116" s="5">
        <v>3</v>
      </c>
      <c r="C116" s="2" t="s">
        <v>1</v>
      </c>
      <c r="D116" s="2" t="s">
        <v>346</v>
      </c>
      <c r="E116" s="2" t="s">
        <v>20</v>
      </c>
      <c r="F116" s="2" t="s">
        <v>340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345</v>
      </c>
      <c r="P116" s="8" t="s">
        <v>50</v>
      </c>
    </row>
    <row r="117" spans="1:16" x14ac:dyDescent="0.3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346</v>
      </c>
      <c r="I117" s="9">
        <v>5</v>
      </c>
      <c r="J117" s="10">
        <v>1</v>
      </c>
      <c r="K117" s="10" t="s">
        <v>1</v>
      </c>
      <c r="L117" s="10" t="s">
        <v>340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">
      <c r="A118" s="14">
        <v>45735</v>
      </c>
      <c r="B118" s="3">
        <v>2</v>
      </c>
      <c r="C118" s="10" t="s">
        <v>1</v>
      </c>
      <c r="D118" s="10" t="s">
        <v>340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346</v>
      </c>
    </row>
    <row r="120" spans="1:16" x14ac:dyDescent="0.3">
      <c r="A120" s="14">
        <v>45742</v>
      </c>
      <c r="B120" s="3">
        <v>5</v>
      </c>
      <c r="C120" s="8" t="s">
        <v>20</v>
      </c>
      <c r="D120" s="8" t="s">
        <v>340</v>
      </c>
      <c r="E120" s="8" t="s">
        <v>5</v>
      </c>
      <c r="F120" s="8" t="s">
        <v>4</v>
      </c>
      <c r="G120" s="8" t="s">
        <v>10</v>
      </c>
      <c r="H120" s="8" t="s">
        <v>11</v>
      </c>
      <c r="I120" s="9">
        <v>4</v>
      </c>
      <c r="J120" s="10">
        <v>4</v>
      </c>
      <c r="K120" s="10" t="s">
        <v>1</v>
      </c>
      <c r="L120" s="10" t="s">
        <v>16</v>
      </c>
      <c r="M120" s="10" t="s">
        <v>56</v>
      </c>
      <c r="N120" s="10" t="s">
        <v>66</v>
      </c>
      <c r="O120" s="10" t="s">
        <v>82</v>
      </c>
      <c r="P120" s="10" t="s">
        <v>25</v>
      </c>
    </row>
    <row r="121" spans="1:16" x14ac:dyDescent="0.3">
      <c r="A121" s="14">
        <v>45742</v>
      </c>
      <c r="B121" s="3">
        <v>5</v>
      </c>
      <c r="C121" s="10" t="s">
        <v>1</v>
      </c>
      <c r="D121" s="10" t="s">
        <v>16</v>
      </c>
      <c r="E121" s="10" t="s">
        <v>56</v>
      </c>
      <c r="F121" s="10" t="s">
        <v>66</v>
      </c>
      <c r="G121" s="10" t="s">
        <v>82</v>
      </c>
      <c r="H121" s="10" t="s">
        <v>25</v>
      </c>
      <c r="I121" s="11">
        <v>5</v>
      </c>
      <c r="J121" s="2">
        <v>5</v>
      </c>
      <c r="K121" s="2" t="s">
        <v>14</v>
      </c>
      <c r="L121" s="2" t="s">
        <v>6</v>
      </c>
      <c r="M121" s="2" t="s">
        <v>348</v>
      </c>
      <c r="N121" s="2" t="s">
        <v>8</v>
      </c>
      <c r="O121" s="2" t="s">
        <v>68</v>
      </c>
      <c r="P121" s="3" t="s">
        <v>84</v>
      </c>
    </row>
    <row r="122" spans="1:16" x14ac:dyDescent="0.3">
      <c r="A122" s="14">
        <v>45742</v>
      </c>
      <c r="B122" s="5">
        <v>4</v>
      </c>
      <c r="C122" s="2" t="s">
        <v>14</v>
      </c>
      <c r="D122" s="2" t="s">
        <v>6</v>
      </c>
      <c r="E122" s="2" t="s">
        <v>348</v>
      </c>
      <c r="F122" s="2" t="s">
        <v>8</v>
      </c>
      <c r="G122" s="2" t="s">
        <v>68</v>
      </c>
      <c r="H122" s="3" t="s">
        <v>84</v>
      </c>
      <c r="I122" s="5">
        <v>6</v>
      </c>
      <c r="J122" s="8">
        <v>5</v>
      </c>
      <c r="K122" s="8" t="s">
        <v>20</v>
      </c>
      <c r="L122" s="8" t="s">
        <v>340</v>
      </c>
      <c r="M122" s="8" t="s">
        <v>5</v>
      </c>
      <c r="N122" s="8" t="s">
        <v>4</v>
      </c>
      <c r="O122" s="8" t="s">
        <v>10</v>
      </c>
      <c r="P122" s="8" t="s">
        <v>11</v>
      </c>
    </row>
    <row r="123" spans="1:16" x14ac:dyDescent="0.3">
      <c r="A123" s="14">
        <v>45749</v>
      </c>
      <c r="B123" s="3">
        <v>5</v>
      </c>
      <c r="C123" s="8" t="s">
        <v>14</v>
      </c>
      <c r="D123" s="8" t="s">
        <v>344</v>
      </c>
      <c r="E123" s="8" t="s">
        <v>9</v>
      </c>
      <c r="F123" s="8" t="s">
        <v>66</v>
      </c>
      <c r="G123" s="8" t="s">
        <v>55</v>
      </c>
      <c r="H123" s="8" t="s">
        <v>6</v>
      </c>
      <c r="I123" s="9">
        <v>6</v>
      </c>
      <c r="J123" s="10">
        <v>7</v>
      </c>
      <c r="K123" s="10" t="s">
        <v>25</v>
      </c>
      <c r="L123" s="10" t="s">
        <v>1</v>
      </c>
      <c r="M123" s="10" t="s">
        <v>20</v>
      </c>
      <c r="N123" s="10" t="s">
        <v>19</v>
      </c>
      <c r="O123" s="10" t="s">
        <v>16</v>
      </c>
      <c r="P123" s="10" t="s">
        <v>56</v>
      </c>
    </row>
    <row r="124" spans="1:16" x14ac:dyDescent="0.3">
      <c r="A124" s="14">
        <v>45749</v>
      </c>
      <c r="B124" s="3">
        <v>3</v>
      </c>
      <c r="C124" s="10" t="s">
        <v>25</v>
      </c>
      <c r="D124" s="10" t="s">
        <v>1</v>
      </c>
      <c r="E124" s="10" t="s">
        <v>20</v>
      </c>
      <c r="F124" s="10" t="s">
        <v>19</v>
      </c>
      <c r="G124" s="10" t="s">
        <v>16</v>
      </c>
      <c r="H124" s="10" t="s">
        <v>56</v>
      </c>
      <c r="I124" s="11">
        <v>1</v>
      </c>
      <c r="J124" s="2">
        <v>5</v>
      </c>
      <c r="K124" s="2" t="s">
        <v>346</v>
      </c>
      <c r="L124" s="2" t="s">
        <v>10</v>
      </c>
      <c r="M124" s="2" t="s">
        <v>340</v>
      </c>
      <c r="N124" s="2" t="s">
        <v>5</v>
      </c>
      <c r="O124" s="2" t="s">
        <v>8</v>
      </c>
      <c r="P124" s="3" t="s">
        <v>84</v>
      </c>
    </row>
    <row r="125" spans="1:16" x14ac:dyDescent="0.3">
      <c r="A125" s="14">
        <v>45749</v>
      </c>
      <c r="B125" s="5">
        <v>5</v>
      </c>
      <c r="C125" s="2" t="s">
        <v>346</v>
      </c>
      <c r="D125" s="2" t="s">
        <v>10</v>
      </c>
      <c r="E125" s="2" t="s">
        <v>340</v>
      </c>
      <c r="F125" s="2" t="s">
        <v>5</v>
      </c>
      <c r="G125" s="2" t="s">
        <v>8</v>
      </c>
      <c r="H125" s="3" t="s">
        <v>84</v>
      </c>
      <c r="I125" s="5">
        <v>3</v>
      </c>
      <c r="J125" s="8">
        <v>7</v>
      </c>
      <c r="K125" s="8" t="s">
        <v>14</v>
      </c>
      <c r="L125" s="8" t="s">
        <v>344</v>
      </c>
      <c r="M125" s="8" t="s">
        <v>9</v>
      </c>
      <c r="N125" s="8" t="s">
        <v>66</v>
      </c>
      <c r="O125" s="8" t="s">
        <v>55</v>
      </c>
      <c r="P125" s="8" t="s">
        <v>6</v>
      </c>
    </row>
    <row r="126" spans="1:16" x14ac:dyDescent="0.3">
      <c r="A126" s="14">
        <v>45756</v>
      </c>
      <c r="B126" s="3">
        <v>5</v>
      </c>
      <c r="C126" s="8" t="s">
        <v>55</v>
      </c>
      <c r="D126" s="8" t="s">
        <v>14</v>
      </c>
      <c r="E126" s="8" t="s">
        <v>6</v>
      </c>
      <c r="F126" s="8" t="s">
        <v>20</v>
      </c>
      <c r="G126" s="8" t="s">
        <v>351</v>
      </c>
      <c r="H126" s="8" t="s">
        <v>340</v>
      </c>
      <c r="I126" s="9">
        <v>5</v>
      </c>
      <c r="J126" s="10">
        <v>6</v>
      </c>
      <c r="K126" s="10" t="s">
        <v>56</v>
      </c>
      <c r="L126" s="10" t="s">
        <v>344</v>
      </c>
      <c r="M126" s="10" t="s">
        <v>16</v>
      </c>
      <c r="N126" s="10" t="s">
        <v>11</v>
      </c>
      <c r="O126" s="10" t="s">
        <v>9</v>
      </c>
      <c r="P126" s="10" t="s">
        <v>10</v>
      </c>
    </row>
    <row r="127" spans="1:16" x14ac:dyDescent="0.3">
      <c r="A127" s="14">
        <v>45756</v>
      </c>
      <c r="B127" s="3">
        <v>5</v>
      </c>
      <c r="C127" s="10" t="s">
        <v>56</v>
      </c>
      <c r="D127" s="10" t="s">
        <v>344</v>
      </c>
      <c r="E127" s="10" t="s">
        <v>16</v>
      </c>
      <c r="F127" s="10" t="s">
        <v>11</v>
      </c>
      <c r="G127" s="10" t="s">
        <v>9</v>
      </c>
      <c r="H127" s="10" t="s">
        <v>10</v>
      </c>
      <c r="I127" s="11">
        <v>3</v>
      </c>
      <c r="J127" s="2">
        <v>4</v>
      </c>
      <c r="K127" s="2" t="s">
        <v>25</v>
      </c>
      <c r="L127" s="2" t="s">
        <v>66</v>
      </c>
      <c r="M127" s="2" t="s">
        <v>1</v>
      </c>
      <c r="N127" s="2" t="s">
        <v>68</v>
      </c>
      <c r="O127" s="2" t="s">
        <v>22</v>
      </c>
      <c r="P127" s="3" t="s">
        <v>5</v>
      </c>
    </row>
    <row r="128" spans="1:16" x14ac:dyDescent="0.3">
      <c r="A128" s="14">
        <v>45756</v>
      </c>
      <c r="B128" s="5">
        <v>4</v>
      </c>
      <c r="C128" s="2" t="s">
        <v>25</v>
      </c>
      <c r="D128" s="2" t="s">
        <v>66</v>
      </c>
      <c r="E128" s="2" t="s">
        <v>1</v>
      </c>
      <c r="F128" s="2" t="s">
        <v>68</v>
      </c>
      <c r="G128" s="2" t="s">
        <v>22</v>
      </c>
      <c r="H128" s="3" t="s">
        <v>5</v>
      </c>
      <c r="I128" s="5">
        <v>5</v>
      </c>
      <c r="J128" s="8">
        <v>4</v>
      </c>
      <c r="K128" s="8" t="s">
        <v>55</v>
      </c>
      <c r="L128" s="8" t="s">
        <v>14</v>
      </c>
      <c r="M128" s="8" t="s">
        <v>6</v>
      </c>
      <c r="N128" s="8" t="s">
        <v>20</v>
      </c>
      <c r="O128" s="8" t="s">
        <v>351</v>
      </c>
      <c r="P128" s="8" t="s">
        <v>340</v>
      </c>
    </row>
    <row r="129" spans="1:24" x14ac:dyDescent="0.3">
      <c r="A129" s="14">
        <v>45763</v>
      </c>
      <c r="B129" s="3">
        <v>3</v>
      </c>
      <c r="C129" s="8" t="s">
        <v>14</v>
      </c>
      <c r="D129" s="8" t="s">
        <v>352</v>
      </c>
      <c r="E129" s="8" t="s">
        <v>353</v>
      </c>
      <c r="F129" s="8" t="s">
        <v>16</v>
      </c>
      <c r="G129" s="8" t="s">
        <v>5</v>
      </c>
      <c r="H129" s="8" t="s">
        <v>340</v>
      </c>
      <c r="I129" s="9">
        <v>5</v>
      </c>
      <c r="J129" s="10">
        <v>1</v>
      </c>
      <c r="K129" s="10" t="s">
        <v>55</v>
      </c>
      <c r="L129" s="10" t="s">
        <v>66</v>
      </c>
      <c r="M129" s="10" t="s">
        <v>1</v>
      </c>
      <c r="N129" s="10" t="s">
        <v>354</v>
      </c>
      <c r="O129" s="10" t="s">
        <v>11</v>
      </c>
      <c r="P129" s="10" t="s">
        <v>9</v>
      </c>
    </row>
    <row r="130" spans="1:24" x14ac:dyDescent="0.3">
      <c r="A130" s="14">
        <v>45763</v>
      </c>
      <c r="B130" s="3">
        <v>5</v>
      </c>
      <c r="C130" s="10" t="s">
        <v>55</v>
      </c>
      <c r="D130" s="10" t="s">
        <v>66</v>
      </c>
      <c r="E130" s="10" t="s">
        <v>1</v>
      </c>
      <c r="F130" s="10" t="s">
        <v>354</v>
      </c>
      <c r="G130" s="10" t="s">
        <v>11</v>
      </c>
      <c r="H130" s="10" t="s">
        <v>9</v>
      </c>
      <c r="I130" s="11">
        <v>3</v>
      </c>
      <c r="J130" s="2">
        <v>5</v>
      </c>
      <c r="K130" s="2" t="s">
        <v>48</v>
      </c>
      <c r="L130" s="2" t="s">
        <v>56</v>
      </c>
      <c r="M130" s="2" t="s">
        <v>6</v>
      </c>
      <c r="N130" s="2" t="s">
        <v>81</v>
      </c>
      <c r="O130" s="2" t="s">
        <v>346</v>
      </c>
      <c r="P130" s="3" t="s">
        <v>10</v>
      </c>
    </row>
    <row r="131" spans="1:24" x14ac:dyDescent="0.3">
      <c r="A131" s="14">
        <v>45763</v>
      </c>
      <c r="B131" s="5">
        <v>5</v>
      </c>
      <c r="C131" s="2" t="s">
        <v>48</v>
      </c>
      <c r="D131" s="2" t="s">
        <v>56</v>
      </c>
      <c r="E131" s="2" t="s">
        <v>6</v>
      </c>
      <c r="F131" s="2" t="s">
        <v>81</v>
      </c>
      <c r="G131" s="2" t="s">
        <v>346</v>
      </c>
      <c r="H131" s="3" t="s">
        <v>10</v>
      </c>
      <c r="I131" s="5">
        <v>6</v>
      </c>
      <c r="J131" s="8">
        <v>4</v>
      </c>
      <c r="K131" s="8" t="s">
        <v>14</v>
      </c>
      <c r="L131" s="8" t="s">
        <v>352</v>
      </c>
      <c r="M131" s="8" t="s">
        <v>353</v>
      </c>
      <c r="N131" s="8" t="s">
        <v>16</v>
      </c>
      <c r="O131" s="8" t="s">
        <v>5</v>
      </c>
      <c r="P131" s="8" t="s">
        <v>340</v>
      </c>
    </row>
    <row r="132" spans="1:24" x14ac:dyDescent="0.3">
      <c r="A132" s="14">
        <v>45770</v>
      </c>
      <c r="B132" s="3">
        <v>4</v>
      </c>
      <c r="C132" s="8" t="s">
        <v>1</v>
      </c>
      <c r="D132" s="8" t="s">
        <v>6</v>
      </c>
      <c r="E132" s="8" t="s">
        <v>14</v>
      </c>
      <c r="F132" s="8" t="s">
        <v>20</v>
      </c>
      <c r="G132" s="8" t="s">
        <v>84</v>
      </c>
      <c r="H132" s="8" t="s">
        <v>48</v>
      </c>
      <c r="I132" s="9">
        <v>5</v>
      </c>
      <c r="J132" s="10">
        <v>2</v>
      </c>
      <c r="K132" s="10" t="s">
        <v>9</v>
      </c>
      <c r="L132" s="10" t="s">
        <v>5</v>
      </c>
      <c r="M132" s="10" t="s">
        <v>11</v>
      </c>
      <c r="N132" s="10" t="s">
        <v>25</v>
      </c>
      <c r="O132" s="10" t="s">
        <v>66</v>
      </c>
      <c r="P132" s="10" t="s">
        <v>19</v>
      </c>
      <c r="S132" s="2"/>
      <c r="T132" s="2"/>
      <c r="U132" s="2"/>
      <c r="V132" s="2"/>
      <c r="W132" s="2"/>
    </row>
    <row r="133" spans="1:24" x14ac:dyDescent="0.3">
      <c r="A133" s="14">
        <v>45770</v>
      </c>
      <c r="B133" s="3">
        <v>4</v>
      </c>
      <c r="C133" s="10" t="s">
        <v>9</v>
      </c>
      <c r="D133" s="10" t="s">
        <v>5</v>
      </c>
      <c r="E133" s="10" t="s">
        <v>11</v>
      </c>
      <c r="F133" s="10" t="s">
        <v>25</v>
      </c>
      <c r="G133" s="10" t="s">
        <v>66</v>
      </c>
      <c r="H133" s="10" t="s">
        <v>19</v>
      </c>
      <c r="I133" s="11">
        <v>3</v>
      </c>
      <c r="J133" s="2">
        <v>1</v>
      </c>
      <c r="K133" s="2" t="s">
        <v>56</v>
      </c>
      <c r="L133" s="2" t="s">
        <v>55</v>
      </c>
      <c r="M133" s="2" t="s">
        <v>10</v>
      </c>
      <c r="N133" s="2" t="s">
        <v>346</v>
      </c>
      <c r="O133" s="2" t="s">
        <v>2</v>
      </c>
      <c r="P133" s="3" t="s">
        <v>16</v>
      </c>
    </row>
    <row r="134" spans="1:24" x14ac:dyDescent="0.3">
      <c r="A134" s="14">
        <v>45770</v>
      </c>
      <c r="B134" s="5">
        <v>4</v>
      </c>
      <c r="C134" s="2" t="s">
        <v>56</v>
      </c>
      <c r="D134" s="2" t="s">
        <v>55</v>
      </c>
      <c r="E134" s="2" t="s">
        <v>10</v>
      </c>
      <c r="F134" s="2" t="s">
        <v>346</v>
      </c>
      <c r="G134" s="2" t="s">
        <v>2</v>
      </c>
      <c r="H134" s="3" t="s">
        <v>16</v>
      </c>
      <c r="I134" s="5">
        <v>3</v>
      </c>
      <c r="J134" s="8">
        <v>1</v>
      </c>
      <c r="K134" s="8" t="s">
        <v>1</v>
      </c>
      <c r="L134" s="8" t="s">
        <v>6</v>
      </c>
      <c r="M134" s="8" t="s">
        <v>14</v>
      </c>
      <c r="N134" s="8" t="s">
        <v>20</v>
      </c>
      <c r="O134" s="8" t="s">
        <v>84</v>
      </c>
      <c r="P134" s="8" t="s">
        <v>48</v>
      </c>
    </row>
    <row r="135" spans="1:24" x14ac:dyDescent="0.3">
      <c r="A135" s="14">
        <v>45777</v>
      </c>
      <c r="B135" s="3">
        <v>2</v>
      </c>
      <c r="C135" s="8" t="s">
        <v>1</v>
      </c>
      <c r="D135" s="8" t="s">
        <v>20</v>
      </c>
      <c r="E135" s="8" t="s">
        <v>9</v>
      </c>
      <c r="F135" s="8" t="s">
        <v>11</v>
      </c>
      <c r="G135" s="8" t="s">
        <v>3</v>
      </c>
      <c r="H135" s="8" t="s">
        <v>22</v>
      </c>
      <c r="I135" s="9">
        <v>5</v>
      </c>
      <c r="J135" s="10">
        <v>3</v>
      </c>
      <c r="K135" s="10" t="s">
        <v>10</v>
      </c>
      <c r="L135" s="10" t="s">
        <v>6</v>
      </c>
      <c r="M135" s="10" t="s">
        <v>346</v>
      </c>
      <c r="N135" s="10" t="s">
        <v>21</v>
      </c>
      <c r="O135" s="10" t="s">
        <v>66</v>
      </c>
      <c r="P135" s="10" t="s">
        <v>355</v>
      </c>
    </row>
    <row r="136" spans="1:24" x14ac:dyDescent="0.3">
      <c r="A136" s="14">
        <v>45777</v>
      </c>
      <c r="B136" s="3">
        <v>4</v>
      </c>
      <c r="C136" s="10" t="s">
        <v>10</v>
      </c>
      <c r="D136" s="10" t="s">
        <v>6</v>
      </c>
      <c r="E136" s="10" t="s">
        <v>346</v>
      </c>
      <c r="F136" s="10" t="s">
        <v>21</v>
      </c>
      <c r="G136" s="10" t="s">
        <v>66</v>
      </c>
      <c r="H136" s="10" t="s">
        <v>355</v>
      </c>
      <c r="I136" s="11">
        <v>4</v>
      </c>
      <c r="J136" s="2">
        <v>6</v>
      </c>
      <c r="K136" s="2" t="s">
        <v>56</v>
      </c>
      <c r="L136" s="2" t="s">
        <v>19</v>
      </c>
      <c r="M136" s="2" t="s">
        <v>5</v>
      </c>
      <c r="N136" s="2" t="s">
        <v>84</v>
      </c>
      <c r="O136" s="2" t="s">
        <v>55</v>
      </c>
      <c r="P136" s="3" t="s">
        <v>25</v>
      </c>
    </row>
    <row r="137" spans="1:24" x14ac:dyDescent="0.3">
      <c r="A137" s="14">
        <v>45777</v>
      </c>
      <c r="B137" s="5">
        <v>4</v>
      </c>
      <c r="C137" s="2" t="s">
        <v>56</v>
      </c>
      <c r="D137" s="2" t="s">
        <v>19</v>
      </c>
      <c r="E137" s="2" t="s">
        <v>5</v>
      </c>
      <c r="F137" s="2" t="s">
        <v>84</v>
      </c>
      <c r="G137" s="2" t="s">
        <v>55</v>
      </c>
      <c r="H137" s="3" t="s">
        <v>25</v>
      </c>
      <c r="I137" s="5">
        <v>4</v>
      </c>
      <c r="J137" s="8">
        <v>2</v>
      </c>
      <c r="K137" s="8" t="s">
        <v>1</v>
      </c>
      <c r="L137" s="8" t="s">
        <v>20</v>
      </c>
      <c r="M137" s="8" t="s">
        <v>9</v>
      </c>
      <c r="N137" s="8" t="s">
        <v>11</v>
      </c>
      <c r="O137" s="8" t="s">
        <v>3</v>
      </c>
      <c r="P137" s="8" t="s">
        <v>22</v>
      </c>
    </row>
    <row r="138" spans="1:24" x14ac:dyDescent="0.3">
      <c r="A138" s="14">
        <v>45784</v>
      </c>
      <c r="B138" s="3">
        <v>3</v>
      </c>
      <c r="C138" s="8" t="s">
        <v>8</v>
      </c>
      <c r="D138" s="8" t="s">
        <v>11</v>
      </c>
      <c r="E138" s="8" t="s">
        <v>84</v>
      </c>
      <c r="F138" s="8" t="s">
        <v>5</v>
      </c>
      <c r="G138" s="8" t="s">
        <v>82</v>
      </c>
      <c r="H138" s="8" t="s">
        <v>66</v>
      </c>
      <c r="I138" s="9">
        <v>5</v>
      </c>
      <c r="J138" s="10">
        <v>2</v>
      </c>
      <c r="K138" s="10" t="s">
        <v>10</v>
      </c>
      <c r="L138" s="10" t="s">
        <v>19</v>
      </c>
      <c r="M138" s="10" t="s">
        <v>1</v>
      </c>
      <c r="N138" s="10" t="s">
        <v>16</v>
      </c>
      <c r="O138" s="10" t="s">
        <v>368</v>
      </c>
      <c r="P138" s="10" t="s">
        <v>4</v>
      </c>
    </row>
    <row r="139" spans="1:24" x14ac:dyDescent="0.3">
      <c r="A139" s="14">
        <v>45784</v>
      </c>
      <c r="B139" s="3">
        <v>4</v>
      </c>
      <c r="C139" s="10" t="s">
        <v>10</v>
      </c>
      <c r="D139" s="10" t="s">
        <v>19</v>
      </c>
      <c r="E139" s="10" t="s">
        <v>1</v>
      </c>
      <c r="F139" s="10" t="s">
        <v>16</v>
      </c>
      <c r="G139" s="10" t="s">
        <v>368</v>
      </c>
      <c r="H139" s="10" t="s">
        <v>4</v>
      </c>
      <c r="I139" s="11">
        <v>1</v>
      </c>
      <c r="J139" s="2">
        <v>3</v>
      </c>
      <c r="K139" s="2" t="s">
        <v>14</v>
      </c>
      <c r="L139" s="2" t="s">
        <v>20</v>
      </c>
      <c r="M139" s="2" t="s">
        <v>9</v>
      </c>
      <c r="N139" s="2" t="s">
        <v>55</v>
      </c>
      <c r="O139" s="2" t="s">
        <v>6</v>
      </c>
      <c r="P139" s="3" t="s">
        <v>56</v>
      </c>
    </row>
    <row r="140" spans="1:24" x14ac:dyDescent="0.3">
      <c r="A140" s="14">
        <v>45784</v>
      </c>
      <c r="B140" s="5">
        <v>4</v>
      </c>
      <c r="C140" s="2" t="s">
        <v>14</v>
      </c>
      <c r="D140" s="2" t="s">
        <v>20</v>
      </c>
      <c r="E140" s="2" t="s">
        <v>9</v>
      </c>
      <c r="F140" s="2" t="s">
        <v>55</v>
      </c>
      <c r="G140" s="2" t="s">
        <v>6</v>
      </c>
      <c r="H140" s="3" t="s">
        <v>56</v>
      </c>
      <c r="I140" s="5">
        <v>4</v>
      </c>
      <c r="J140" s="8">
        <v>3</v>
      </c>
      <c r="K140" s="8" t="s">
        <v>8</v>
      </c>
      <c r="L140" s="8" t="s">
        <v>11</v>
      </c>
      <c r="M140" s="8" t="s">
        <v>84</v>
      </c>
      <c r="N140" s="8" t="s">
        <v>5</v>
      </c>
      <c r="O140" s="8" t="s">
        <v>82</v>
      </c>
      <c r="P140" s="8" t="s">
        <v>66</v>
      </c>
    </row>
    <row r="141" spans="1:24" x14ac:dyDescent="0.3">
      <c r="A141" s="14">
        <v>45791</v>
      </c>
      <c r="B141" s="3">
        <v>4</v>
      </c>
      <c r="C141" s="8" t="s">
        <v>1</v>
      </c>
      <c r="D141" s="8" t="s">
        <v>55</v>
      </c>
      <c r="E141" s="8" t="s">
        <v>346</v>
      </c>
      <c r="F141" s="8" t="s">
        <v>5</v>
      </c>
      <c r="G141" s="8" t="s">
        <v>68</v>
      </c>
      <c r="H141" s="8" t="s">
        <v>19</v>
      </c>
      <c r="I141" s="9">
        <v>4</v>
      </c>
      <c r="J141" s="10">
        <v>4</v>
      </c>
      <c r="K141" s="10" t="s">
        <v>56</v>
      </c>
      <c r="L141" s="10" t="s">
        <v>368</v>
      </c>
      <c r="M141" s="10" t="s">
        <v>4</v>
      </c>
      <c r="N141" s="10" t="s">
        <v>66</v>
      </c>
      <c r="O141" s="10" t="s">
        <v>339</v>
      </c>
      <c r="P141" s="10" t="s">
        <v>22</v>
      </c>
    </row>
    <row r="142" spans="1:24" x14ac:dyDescent="0.3">
      <c r="A142" s="14">
        <v>45791</v>
      </c>
      <c r="B142" s="3">
        <v>4</v>
      </c>
      <c r="C142" s="10" t="s">
        <v>56</v>
      </c>
      <c r="D142" s="10" t="s">
        <v>368</v>
      </c>
      <c r="E142" s="10" t="s">
        <v>4</v>
      </c>
      <c r="F142" s="10" t="s">
        <v>66</v>
      </c>
      <c r="G142" s="10" t="s">
        <v>339</v>
      </c>
      <c r="H142" s="10" t="s">
        <v>22</v>
      </c>
      <c r="I142" s="11">
        <v>3</v>
      </c>
      <c r="J142" s="2">
        <v>6</v>
      </c>
      <c r="K142" s="2" t="s">
        <v>20</v>
      </c>
      <c r="L142" s="2" t="s">
        <v>362</v>
      </c>
      <c r="M142" s="2" t="s">
        <v>363</v>
      </c>
      <c r="N142" s="2" t="s">
        <v>84</v>
      </c>
      <c r="O142" s="2" t="s">
        <v>10</v>
      </c>
      <c r="P142" s="3" t="s">
        <v>44</v>
      </c>
    </row>
    <row r="143" spans="1:24" x14ac:dyDescent="0.3">
      <c r="A143" s="14">
        <v>45791</v>
      </c>
      <c r="B143" s="5">
        <v>4</v>
      </c>
      <c r="C143" s="2" t="s">
        <v>20</v>
      </c>
      <c r="D143" s="2" t="s">
        <v>362</v>
      </c>
      <c r="E143" s="2" t="s">
        <v>363</v>
      </c>
      <c r="F143" s="2" t="s">
        <v>84</v>
      </c>
      <c r="G143" s="2" t="s">
        <v>10</v>
      </c>
      <c r="H143" s="3" t="s">
        <v>44</v>
      </c>
      <c r="I143" s="5">
        <v>1</v>
      </c>
      <c r="J143" s="8">
        <v>5</v>
      </c>
      <c r="K143" s="8" t="s">
        <v>1</v>
      </c>
      <c r="L143" s="8" t="s">
        <v>55</v>
      </c>
      <c r="M143" s="8" t="s">
        <v>346</v>
      </c>
      <c r="N143" s="8" t="s">
        <v>5</v>
      </c>
      <c r="O143" s="8" t="s">
        <v>68</v>
      </c>
      <c r="P143" s="8" t="s">
        <v>19</v>
      </c>
    </row>
    <row r="144" spans="1:24" x14ac:dyDescent="0.3">
      <c r="A144" s="14">
        <v>45798</v>
      </c>
      <c r="B144" s="3">
        <v>5</v>
      </c>
      <c r="C144" s="8" t="s">
        <v>16</v>
      </c>
      <c r="D144" s="8" t="s">
        <v>5</v>
      </c>
      <c r="E144" s="8" t="s">
        <v>44</v>
      </c>
      <c r="F144" s="8" t="s">
        <v>4</v>
      </c>
      <c r="G144" s="8" t="s">
        <v>66</v>
      </c>
      <c r="H144" s="8"/>
      <c r="I144" s="9">
        <v>5</v>
      </c>
      <c r="J144" s="10">
        <v>7</v>
      </c>
      <c r="K144" s="10" t="s">
        <v>1</v>
      </c>
      <c r="L144" s="10" t="s">
        <v>9</v>
      </c>
      <c r="M144" s="10" t="s">
        <v>19</v>
      </c>
      <c r="N144" s="10" t="s">
        <v>25</v>
      </c>
      <c r="O144" s="10" t="s">
        <v>6</v>
      </c>
      <c r="P144" s="10"/>
      <c r="T144" s="2"/>
      <c r="U144" s="2"/>
      <c r="V144" s="2"/>
      <c r="W144" s="2"/>
      <c r="X144" s="2"/>
    </row>
    <row r="145" spans="1:21" x14ac:dyDescent="0.3">
      <c r="A145" s="14">
        <v>45798</v>
      </c>
      <c r="B145" s="3">
        <v>5</v>
      </c>
      <c r="C145" s="10" t="s">
        <v>1</v>
      </c>
      <c r="D145" s="10" t="s">
        <v>9</v>
      </c>
      <c r="E145" s="10" t="s">
        <v>19</v>
      </c>
      <c r="F145" s="10" t="s">
        <v>25</v>
      </c>
      <c r="G145" s="10" t="s">
        <v>6</v>
      </c>
      <c r="H145" s="10"/>
      <c r="I145" s="11">
        <v>5</v>
      </c>
      <c r="J145" s="2">
        <v>5</v>
      </c>
      <c r="K145" s="2" t="s">
        <v>10</v>
      </c>
      <c r="L145" s="2" t="s">
        <v>20</v>
      </c>
      <c r="M145" s="2" t="s">
        <v>368</v>
      </c>
      <c r="N145" s="2" t="s">
        <v>346</v>
      </c>
      <c r="O145" s="2" t="s">
        <v>84</v>
      </c>
      <c r="P145" s="3"/>
    </row>
    <row r="146" spans="1:21" x14ac:dyDescent="0.3">
      <c r="A146" s="14">
        <v>45798</v>
      </c>
      <c r="B146" s="5">
        <v>3</v>
      </c>
      <c r="C146" s="2" t="s">
        <v>10</v>
      </c>
      <c r="D146" s="2" t="s">
        <v>20</v>
      </c>
      <c r="E146" s="2" t="s">
        <v>368</v>
      </c>
      <c r="F146" s="2" t="s">
        <v>346</v>
      </c>
      <c r="G146" s="2" t="s">
        <v>84</v>
      </c>
      <c r="H146" s="3"/>
      <c r="I146" s="5">
        <v>1</v>
      </c>
      <c r="J146" s="8">
        <v>2</v>
      </c>
      <c r="K146" s="8" t="s">
        <v>16</v>
      </c>
      <c r="L146" s="8" t="s">
        <v>5</v>
      </c>
      <c r="M146" s="8" t="s">
        <v>44</v>
      </c>
      <c r="N146" s="8" t="s">
        <v>4</v>
      </c>
      <c r="O146" s="8" t="s">
        <v>66</v>
      </c>
      <c r="P146" s="8"/>
    </row>
    <row r="147" spans="1:21" x14ac:dyDescent="0.3">
      <c r="A147" s="14">
        <v>45805</v>
      </c>
      <c r="B147" s="3">
        <v>3</v>
      </c>
      <c r="C147" s="8" t="s">
        <v>344</v>
      </c>
      <c r="D147" s="8" t="s">
        <v>16</v>
      </c>
      <c r="E147" s="8" t="s">
        <v>82</v>
      </c>
      <c r="F147" s="8" t="s">
        <v>10</v>
      </c>
      <c r="G147" s="8" t="s">
        <v>4</v>
      </c>
      <c r="H147" s="8" t="s">
        <v>368</v>
      </c>
      <c r="I147" s="9">
        <v>3</v>
      </c>
      <c r="J147" s="10">
        <v>2</v>
      </c>
      <c r="K147" s="10" t="s">
        <v>25</v>
      </c>
      <c r="L147" s="10" t="s">
        <v>14</v>
      </c>
      <c r="M147" s="10" t="s">
        <v>11</v>
      </c>
      <c r="N147" s="10" t="s">
        <v>5</v>
      </c>
      <c r="O147" s="10" t="s">
        <v>20</v>
      </c>
      <c r="P147" s="10" t="s">
        <v>44</v>
      </c>
    </row>
    <row r="148" spans="1:21" x14ac:dyDescent="0.3">
      <c r="A148" s="14">
        <v>45805</v>
      </c>
      <c r="B148" s="3">
        <v>3</v>
      </c>
      <c r="C148" s="10" t="s">
        <v>25</v>
      </c>
      <c r="D148" s="10" t="s">
        <v>14</v>
      </c>
      <c r="E148" s="10" t="s">
        <v>11</v>
      </c>
      <c r="F148" s="10" t="s">
        <v>5</v>
      </c>
      <c r="G148" s="10" t="s">
        <v>20</v>
      </c>
      <c r="H148" s="10" t="s">
        <v>44</v>
      </c>
      <c r="I148" s="11">
        <v>2</v>
      </c>
      <c r="J148" s="2">
        <v>6</v>
      </c>
      <c r="K148" s="2" t="s">
        <v>6</v>
      </c>
      <c r="L148" s="2" t="s">
        <v>346</v>
      </c>
      <c r="M148" s="2" t="s">
        <v>66</v>
      </c>
      <c r="N148" s="2" t="s">
        <v>48</v>
      </c>
      <c r="O148" s="2" t="s">
        <v>9</v>
      </c>
      <c r="P148" s="3" t="s">
        <v>63</v>
      </c>
    </row>
    <row r="149" spans="1:21" x14ac:dyDescent="0.3">
      <c r="A149" s="14">
        <v>45805</v>
      </c>
      <c r="B149" s="5">
        <v>5</v>
      </c>
      <c r="C149" s="2" t="s">
        <v>6</v>
      </c>
      <c r="D149" s="2" t="s">
        <v>346</v>
      </c>
      <c r="E149" s="2" t="s">
        <v>66</v>
      </c>
      <c r="F149" s="2" t="s">
        <v>48</v>
      </c>
      <c r="G149" s="2" t="s">
        <v>9</v>
      </c>
      <c r="H149" s="3" t="s">
        <v>63</v>
      </c>
      <c r="I149" s="5">
        <v>3</v>
      </c>
      <c r="J149" s="8">
        <v>5</v>
      </c>
      <c r="K149" s="8" t="s">
        <v>344</v>
      </c>
      <c r="L149" s="8" t="s">
        <v>16</v>
      </c>
      <c r="M149" s="8" t="s">
        <v>82</v>
      </c>
      <c r="N149" s="8" t="s">
        <v>10</v>
      </c>
      <c r="O149" s="8" t="s">
        <v>4</v>
      </c>
      <c r="P149" s="8" t="s">
        <v>368</v>
      </c>
    </row>
    <row r="150" spans="1:21" x14ac:dyDescent="0.3">
      <c r="A150" s="14">
        <v>45812</v>
      </c>
      <c r="B150" s="3">
        <v>5</v>
      </c>
      <c r="C150" s="8" t="s">
        <v>346</v>
      </c>
      <c r="D150" s="8" t="s">
        <v>44</v>
      </c>
      <c r="E150" s="8" t="s">
        <v>20</v>
      </c>
      <c r="F150" s="8" t="s">
        <v>16</v>
      </c>
      <c r="G150" s="8" t="s">
        <v>19</v>
      </c>
      <c r="H150" s="8" t="s">
        <v>84</v>
      </c>
      <c r="I150" s="9">
        <v>4</v>
      </c>
      <c r="J150" s="10">
        <v>5</v>
      </c>
      <c r="K150" s="10" t="s">
        <v>14</v>
      </c>
      <c r="L150" s="10" t="s">
        <v>366</v>
      </c>
      <c r="M150" s="10" t="s">
        <v>5</v>
      </c>
      <c r="N150" s="10" t="s">
        <v>368</v>
      </c>
      <c r="O150" s="10" t="s">
        <v>2</v>
      </c>
      <c r="P150" s="10" t="s">
        <v>66</v>
      </c>
    </row>
    <row r="151" spans="1:21" x14ac:dyDescent="0.3">
      <c r="A151" s="14">
        <v>45812</v>
      </c>
      <c r="B151" s="3">
        <v>3</v>
      </c>
      <c r="C151" s="10" t="s">
        <v>14</v>
      </c>
      <c r="D151" s="10" t="s">
        <v>366</v>
      </c>
      <c r="E151" s="10" t="s">
        <v>5</v>
      </c>
      <c r="F151" s="10" t="s">
        <v>368</v>
      </c>
      <c r="G151" s="10" t="s">
        <v>2</v>
      </c>
      <c r="H151" s="10" t="s">
        <v>66</v>
      </c>
      <c r="I151" s="11">
        <v>3</v>
      </c>
      <c r="J151" s="2">
        <v>5</v>
      </c>
      <c r="K151" s="2" t="s">
        <v>10</v>
      </c>
      <c r="L151" s="2" t="s">
        <v>25</v>
      </c>
      <c r="M151" s="2" t="s">
        <v>9</v>
      </c>
      <c r="N151" s="2" t="s">
        <v>55</v>
      </c>
      <c r="O151" s="2" t="s">
        <v>6</v>
      </c>
      <c r="P151" s="3" t="s">
        <v>4</v>
      </c>
    </row>
    <row r="152" spans="1:21" x14ac:dyDescent="0.3">
      <c r="A152" s="14">
        <v>45812</v>
      </c>
      <c r="B152" s="5">
        <v>4</v>
      </c>
      <c r="C152" s="2" t="s">
        <v>10</v>
      </c>
      <c r="D152" s="2" t="s">
        <v>25</v>
      </c>
      <c r="E152" s="2" t="s">
        <v>9</v>
      </c>
      <c r="F152" s="2" t="s">
        <v>55</v>
      </c>
      <c r="G152" s="2" t="s">
        <v>6</v>
      </c>
      <c r="H152" s="3" t="s">
        <v>4</v>
      </c>
      <c r="I152" s="5">
        <v>1</v>
      </c>
      <c r="J152" s="8">
        <v>4</v>
      </c>
      <c r="K152" s="8" t="s">
        <v>346</v>
      </c>
      <c r="L152" s="8" t="s">
        <v>44</v>
      </c>
      <c r="M152" s="8" t="s">
        <v>20</v>
      </c>
      <c r="N152" s="8" t="s">
        <v>16</v>
      </c>
      <c r="O152" s="8" t="s">
        <v>19</v>
      </c>
      <c r="P152" s="8" t="s">
        <v>84</v>
      </c>
    </row>
    <row r="153" spans="1:21" x14ac:dyDescent="0.3">
      <c r="A153" s="14">
        <v>45819</v>
      </c>
      <c r="B153" s="3">
        <v>5</v>
      </c>
      <c r="C153" s="8" t="s">
        <v>1</v>
      </c>
      <c r="D153" s="8" t="s">
        <v>368</v>
      </c>
      <c r="E153" s="8" t="s">
        <v>10</v>
      </c>
      <c r="F153" s="8" t="s">
        <v>365</v>
      </c>
      <c r="G153" s="8" t="s">
        <v>3</v>
      </c>
      <c r="H153" s="8" t="s">
        <v>6</v>
      </c>
      <c r="I153" s="9">
        <v>5</v>
      </c>
      <c r="J153" s="10">
        <v>5</v>
      </c>
      <c r="K153" s="10" t="s">
        <v>66</v>
      </c>
      <c r="L153" s="10" t="s">
        <v>4</v>
      </c>
      <c r="M153" s="10" t="s">
        <v>82</v>
      </c>
      <c r="N153" s="10" t="s">
        <v>68</v>
      </c>
      <c r="O153" s="10" t="s">
        <v>5</v>
      </c>
      <c r="P153" s="10" t="s">
        <v>16</v>
      </c>
    </row>
    <row r="154" spans="1:21" x14ac:dyDescent="0.3">
      <c r="A154" s="14">
        <v>45819</v>
      </c>
      <c r="B154" s="3">
        <v>5</v>
      </c>
      <c r="C154" s="10" t="s">
        <v>66</v>
      </c>
      <c r="D154" s="10" t="s">
        <v>4</v>
      </c>
      <c r="E154" s="10" t="s">
        <v>82</v>
      </c>
      <c r="F154" s="10" t="s">
        <v>68</v>
      </c>
      <c r="G154" s="10" t="s">
        <v>5</v>
      </c>
      <c r="H154" s="10" t="s">
        <v>16</v>
      </c>
      <c r="I154" s="11">
        <v>8</v>
      </c>
      <c r="J154" s="2">
        <v>5</v>
      </c>
      <c r="K154" s="2" t="s">
        <v>19</v>
      </c>
      <c r="L154" s="2" t="s">
        <v>346</v>
      </c>
      <c r="M154" s="2" t="s">
        <v>9</v>
      </c>
      <c r="N154" s="2" t="s">
        <v>84</v>
      </c>
      <c r="O154" s="2" t="s">
        <v>25</v>
      </c>
      <c r="P154" s="3" t="s">
        <v>342</v>
      </c>
    </row>
    <row r="155" spans="1:21" x14ac:dyDescent="0.3">
      <c r="A155" s="14">
        <v>45819</v>
      </c>
      <c r="B155" s="5">
        <v>5</v>
      </c>
      <c r="C155" s="2" t="s">
        <v>19</v>
      </c>
      <c r="D155" s="2" t="s">
        <v>346</v>
      </c>
      <c r="E155" s="2" t="s">
        <v>9</v>
      </c>
      <c r="F155" s="2" t="s">
        <v>84</v>
      </c>
      <c r="G155" s="2" t="s">
        <v>25</v>
      </c>
      <c r="H155" s="3" t="s">
        <v>342</v>
      </c>
      <c r="I155" s="5">
        <v>5</v>
      </c>
      <c r="J155" s="8">
        <v>6</v>
      </c>
      <c r="K155" s="8" t="s">
        <v>1</v>
      </c>
      <c r="L155" s="8" t="s">
        <v>368</v>
      </c>
      <c r="M155" s="8" t="s">
        <v>10</v>
      </c>
      <c r="N155" s="8" t="s">
        <v>365</v>
      </c>
      <c r="O155" s="8" t="s">
        <v>3</v>
      </c>
      <c r="P155" s="8" t="s">
        <v>6</v>
      </c>
    </row>
    <row r="156" spans="1:21" x14ac:dyDescent="0.3">
      <c r="A156" s="14">
        <v>45826</v>
      </c>
      <c r="B156" s="3">
        <v>4</v>
      </c>
      <c r="C156" s="8" t="s">
        <v>1</v>
      </c>
      <c r="D156" s="8" t="s">
        <v>5</v>
      </c>
      <c r="E156" s="8" t="s">
        <v>22</v>
      </c>
      <c r="F156" s="8" t="s">
        <v>84</v>
      </c>
      <c r="G156" s="8" t="s">
        <v>4</v>
      </c>
      <c r="H156" s="8" t="s">
        <v>44</v>
      </c>
      <c r="I156" s="9">
        <v>6</v>
      </c>
      <c r="J156" s="10">
        <v>0</v>
      </c>
      <c r="K156" s="10" t="s">
        <v>9</v>
      </c>
      <c r="L156" s="10" t="s">
        <v>10</v>
      </c>
      <c r="M156" s="10" t="s">
        <v>6</v>
      </c>
      <c r="N156" s="10" t="s">
        <v>367</v>
      </c>
      <c r="O156" s="10" t="s">
        <v>20</v>
      </c>
      <c r="P156" s="10" t="s">
        <v>15</v>
      </c>
      <c r="Q156" s="2"/>
      <c r="R156" s="2"/>
      <c r="S156" s="2"/>
      <c r="T156" s="2"/>
      <c r="U156" s="2"/>
    </row>
    <row r="157" spans="1:21" x14ac:dyDescent="0.3">
      <c r="A157" s="14">
        <v>45826</v>
      </c>
      <c r="B157" s="3">
        <v>3</v>
      </c>
      <c r="C157" s="10" t="s">
        <v>9</v>
      </c>
      <c r="D157" s="10" t="s">
        <v>10</v>
      </c>
      <c r="E157" s="10" t="s">
        <v>6</v>
      </c>
      <c r="F157" s="10" t="s">
        <v>367</v>
      </c>
      <c r="G157" s="10" t="s">
        <v>20</v>
      </c>
      <c r="H157" s="10" t="s">
        <v>15</v>
      </c>
      <c r="I157" s="11">
        <v>1</v>
      </c>
      <c r="J157" s="2">
        <v>4</v>
      </c>
      <c r="K157" s="2" t="s">
        <v>48</v>
      </c>
      <c r="L157" s="2" t="s">
        <v>14</v>
      </c>
      <c r="M157" s="2" t="s">
        <v>12</v>
      </c>
      <c r="N157" s="2" t="s">
        <v>82</v>
      </c>
      <c r="O157" s="2" t="s">
        <v>16</v>
      </c>
      <c r="P157" s="3" t="s">
        <v>66</v>
      </c>
    </row>
    <row r="158" spans="1:21" x14ac:dyDescent="0.3">
      <c r="A158" s="14">
        <v>45826</v>
      </c>
      <c r="B158" s="5">
        <v>4</v>
      </c>
      <c r="C158" s="2" t="s">
        <v>48</v>
      </c>
      <c r="D158" s="2" t="s">
        <v>14</v>
      </c>
      <c r="E158" s="2" t="s">
        <v>12</v>
      </c>
      <c r="F158" s="2" t="s">
        <v>82</v>
      </c>
      <c r="G158" s="2" t="s">
        <v>16</v>
      </c>
      <c r="H158" s="3" t="s">
        <v>66</v>
      </c>
      <c r="I158" s="5">
        <v>4</v>
      </c>
      <c r="J158" s="8">
        <v>5</v>
      </c>
      <c r="K158" s="8" t="s">
        <v>1</v>
      </c>
      <c r="L158" s="8" t="s">
        <v>5</v>
      </c>
      <c r="M158" s="8" t="s">
        <v>22</v>
      </c>
      <c r="N158" s="8" t="s">
        <v>84</v>
      </c>
      <c r="O158" s="8" t="s">
        <v>4</v>
      </c>
      <c r="P158" s="8" t="s">
        <v>44</v>
      </c>
    </row>
    <row r="159" spans="1:21" x14ac:dyDescent="0.3">
      <c r="A159" s="14">
        <v>45833</v>
      </c>
      <c r="B159" s="3">
        <v>5</v>
      </c>
      <c r="C159" s="8" t="s">
        <v>6</v>
      </c>
      <c r="D159" s="8" t="s">
        <v>16</v>
      </c>
      <c r="E159" s="8" t="s">
        <v>14</v>
      </c>
      <c r="F159" s="8" t="s">
        <v>20</v>
      </c>
      <c r="G159" s="8" t="s">
        <v>19</v>
      </c>
      <c r="H159" s="8" t="s">
        <v>4</v>
      </c>
      <c r="I159" s="9">
        <v>7</v>
      </c>
      <c r="J159" s="10">
        <v>2</v>
      </c>
      <c r="K159" s="10" t="s">
        <v>1</v>
      </c>
      <c r="L159" s="10" t="s">
        <v>9</v>
      </c>
      <c r="M159" s="10" t="s">
        <v>84</v>
      </c>
      <c r="N159" s="10" t="s">
        <v>82</v>
      </c>
      <c r="O159" s="10" t="s">
        <v>44</v>
      </c>
      <c r="P159" s="10" t="s">
        <v>2</v>
      </c>
    </row>
    <row r="160" spans="1:21" x14ac:dyDescent="0.3">
      <c r="A160" s="14">
        <v>45833</v>
      </c>
      <c r="B160" s="3">
        <v>2</v>
      </c>
      <c r="C160" s="10" t="s">
        <v>1</v>
      </c>
      <c r="D160" s="10" t="s">
        <v>9</v>
      </c>
      <c r="E160" s="10" t="s">
        <v>84</v>
      </c>
      <c r="F160" s="10" t="s">
        <v>82</v>
      </c>
      <c r="G160" s="10" t="s">
        <v>44</v>
      </c>
      <c r="H160" s="10" t="s">
        <v>2</v>
      </c>
      <c r="I160" s="11">
        <v>0</v>
      </c>
      <c r="J160" s="2">
        <v>1</v>
      </c>
      <c r="K160" s="2" t="s">
        <v>55</v>
      </c>
      <c r="L160" s="2" t="s">
        <v>5</v>
      </c>
      <c r="M160" s="2" t="s">
        <v>346</v>
      </c>
      <c r="N160" s="2" t="s">
        <v>15</v>
      </c>
      <c r="O160" s="2" t="s">
        <v>25</v>
      </c>
      <c r="P160" s="3" t="s">
        <v>10</v>
      </c>
    </row>
    <row r="161" spans="1:16" x14ac:dyDescent="0.3">
      <c r="A161" s="14">
        <v>45833</v>
      </c>
      <c r="B161" s="5">
        <v>5</v>
      </c>
      <c r="C161" s="2" t="s">
        <v>55</v>
      </c>
      <c r="D161" s="2" t="s">
        <v>5</v>
      </c>
      <c r="E161" s="2" t="s">
        <v>346</v>
      </c>
      <c r="F161" s="2" t="s">
        <v>15</v>
      </c>
      <c r="G161" s="2" t="s">
        <v>25</v>
      </c>
      <c r="H161" s="3" t="s">
        <v>10</v>
      </c>
      <c r="I161" s="5">
        <v>2</v>
      </c>
      <c r="J161" s="8">
        <v>10</v>
      </c>
      <c r="K161" s="8" t="s">
        <v>6</v>
      </c>
      <c r="L161" s="8" t="s">
        <v>16</v>
      </c>
      <c r="M161" s="8" t="s">
        <v>14</v>
      </c>
      <c r="N161" s="8" t="s">
        <v>20</v>
      </c>
      <c r="O161" s="8" t="s">
        <v>19</v>
      </c>
      <c r="P161" s="8" t="s">
        <v>4</v>
      </c>
    </row>
    <row r="162" spans="1:16" x14ac:dyDescent="0.3">
      <c r="A162" s="14">
        <v>45840</v>
      </c>
      <c r="B162" s="3">
        <v>2</v>
      </c>
      <c r="C162" s="8" t="s">
        <v>6</v>
      </c>
      <c r="D162" s="8" t="s">
        <v>10</v>
      </c>
      <c r="E162" s="8" t="s">
        <v>20</v>
      </c>
      <c r="F162" s="8" t="s">
        <v>82</v>
      </c>
      <c r="G162" s="8" t="s">
        <v>15</v>
      </c>
      <c r="H162" s="8" t="s">
        <v>14</v>
      </c>
      <c r="I162" s="9">
        <v>4</v>
      </c>
      <c r="J162" s="10">
        <v>1</v>
      </c>
      <c r="K162" s="10" t="s">
        <v>14</v>
      </c>
      <c r="L162" s="10" t="s">
        <v>5</v>
      </c>
      <c r="M162" s="10" t="s">
        <v>342</v>
      </c>
      <c r="N162" s="10" t="s">
        <v>63</v>
      </c>
      <c r="O162" s="10" t="s">
        <v>368</v>
      </c>
      <c r="P162" s="10"/>
    </row>
    <row r="163" spans="1:16" x14ac:dyDescent="0.3">
      <c r="A163" s="14">
        <v>45840</v>
      </c>
      <c r="B163" s="3">
        <v>3</v>
      </c>
      <c r="C163" s="10" t="s">
        <v>14</v>
      </c>
      <c r="D163" s="10" t="s">
        <v>5</v>
      </c>
      <c r="E163" s="10" t="s">
        <v>342</v>
      </c>
      <c r="F163" s="10" t="s">
        <v>63</v>
      </c>
      <c r="G163" s="10" t="s">
        <v>368</v>
      </c>
      <c r="H163" s="10"/>
      <c r="I163" s="11">
        <v>1</v>
      </c>
      <c r="J163" s="2">
        <v>2</v>
      </c>
      <c r="K163" s="2" t="s">
        <v>1</v>
      </c>
      <c r="L163" s="2" t="s">
        <v>9</v>
      </c>
      <c r="M163" s="2" t="s">
        <v>16</v>
      </c>
      <c r="N163" s="2" t="s">
        <v>15</v>
      </c>
      <c r="O163" s="2" t="s">
        <v>84</v>
      </c>
      <c r="P163" s="3"/>
    </row>
    <row r="164" spans="1:16" x14ac:dyDescent="0.3">
      <c r="A164" s="14">
        <v>45840</v>
      </c>
      <c r="B164" s="5">
        <v>5</v>
      </c>
      <c r="C164" s="2" t="s">
        <v>1</v>
      </c>
      <c r="D164" s="2" t="s">
        <v>9</v>
      </c>
      <c r="E164" s="2" t="s">
        <v>16</v>
      </c>
      <c r="F164" s="2" t="s">
        <v>15</v>
      </c>
      <c r="G164" s="2" t="s">
        <v>84</v>
      </c>
      <c r="H164" s="3"/>
      <c r="I164" s="5">
        <v>3</v>
      </c>
      <c r="J164" s="8">
        <v>6</v>
      </c>
      <c r="K164" s="8" t="s">
        <v>6</v>
      </c>
      <c r="L164" s="8" t="s">
        <v>10</v>
      </c>
      <c r="M164" s="8" t="s">
        <v>20</v>
      </c>
      <c r="N164" s="8" t="s">
        <v>82</v>
      </c>
      <c r="O164" s="8" t="s">
        <v>15</v>
      </c>
      <c r="P164" s="8" t="s">
        <v>14</v>
      </c>
    </row>
    <row r="165" spans="1:16" x14ac:dyDescent="0.3">
      <c r="A165" s="14">
        <v>45847</v>
      </c>
      <c r="B165" s="3">
        <v>3</v>
      </c>
      <c r="C165" s="8" t="s">
        <v>25</v>
      </c>
      <c r="D165" s="8" t="s">
        <v>55</v>
      </c>
      <c r="E165" s="8" t="s">
        <v>19</v>
      </c>
      <c r="F165" s="8" t="s">
        <v>84</v>
      </c>
      <c r="G165" s="8" t="s">
        <v>20</v>
      </c>
      <c r="H165" s="8" t="s">
        <v>346</v>
      </c>
      <c r="I165" s="9">
        <v>0</v>
      </c>
      <c r="J165" s="10">
        <v>4</v>
      </c>
      <c r="K165" s="10" t="s">
        <v>9</v>
      </c>
      <c r="L165" s="10" t="s">
        <v>44</v>
      </c>
      <c r="M165" s="10" t="s">
        <v>368</v>
      </c>
      <c r="N165" s="10" t="s">
        <v>17</v>
      </c>
      <c r="O165" s="10" t="s">
        <v>16</v>
      </c>
      <c r="P165" s="10" t="s">
        <v>6</v>
      </c>
    </row>
    <row r="166" spans="1:16" x14ac:dyDescent="0.3">
      <c r="A166" s="14">
        <v>45847</v>
      </c>
      <c r="B166" s="3">
        <v>7</v>
      </c>
      <c r="C166" s="10" t="s">
        <v>9</v>
      </c>
      <c r="D166" s="10" t="s">
        <v>44</v>
      </c>
      <c r="E166" s="10" t="s">
        <v>368</v>
      </c>
      <c r="F166" s="10" t="s">
        <v>17</v>
      </c>
      <c r="G166" s="10" t="s">
        <v>16</v>
      </c>
      <c r="H166" s="10" t="s">
        <v>6</v>
      </c>
      <c r="I166" s="11">
        <v>8</v>
      </c>
      <c r="J166" s="2">
        <v>8</v>
      </c>
      <c r="K166" s="2" t="s">
        <v>5</v>
      </c>
      <c r="L166" s="2" t="s">
        <v>10</v>
      </c>
      <c r="M166" s="2" t="s">
        <v>14</v>
      </c>
      <c r="N166" s="2" t="s">
        <v>82</v>
      </c>
      <c r="O166" s="2" t="s">
        <v>15</v>
      </c>
      <c r="P166" s="3" t="s">
        <v>11</v>
      </c>
    </row>
    <row r="167" spans="1:16" x14ac:dyDescent="0.3">
      <c r="A167" s="14">
        <v>45847</v>
      </c>
      <c r="B167" s="5">
        <v>4</v>
      </c>
      <c r="C167" s="2" t="s">
        <v>5</v>
      </c>
      <c r="D167" s="2" t="s">
        <v>10</v>
      </c>
      <c r="E167" s="2" t="s">
        <v>14</v>
      </c>
      <c r="F167" s="2" t="s">
        <v>82</v>
      </c>
      <c r="G167" s="2" t="s">
        <v>15</v>
      </c>
      <c r="H167" s="3" t="s">
        <v>11</v>
      </c>
      <c r="I167" s="5">
        <v>7</v>
      </c>
      <c r="J167" s="8">
        <v>1</v>
      </c>
      <c r="K167" s="8" t="s">
        <v>25</v>
      </c>
      <c r="L167" s="8" t="s">
        <v>55</v>
      </c>
      <c r="M167" s="8" t="s">
        <v>19</v>
      </c>
      <c r="N167" s="8" t="s">
        <v>84</v>
      </c>
      <c r="O167" s="8" t="s">
        <v>20</v>
      </c>
      <c r="P167" s="8" t="s">
        <v>346</v>
      </c>
    </row>
    <row r="168" spans="1:16" x14ac:dyDescent="0.3">
      <c r="A168" s="14">
        <v>45854</v>
      </c>
      <c r="B168" s="3">
        <v>5</v>
      </c>
      <c r="C168" s="8" t="s">
        <v>9</v>
      </c>
      <c r="D168" s="8" t="s">
        <v>369</v>
      </c>
      <c r="E168" s="8" t="s">
        <v>19</v>
      </c>
      <c r="F168" s="8" t="s">
        <v>84</v>
      </c>
      <c r="G168" s="8" t="s">
        <v>17</v>
      </c>
      <c r="H168" s="8" t="s">
        <v>55</v>
      </c>
      <c r="I168" s="9">
        <v>5</v>
      </c>
      <c r="J168" s="10">
        <v>4</v>
      </c>
      <c r="K168" s="10" t="s">
        <v>14</v>
      </c>
      <c r="L168" s="10" t="s">
        <v>5</v>
      </c>
      <c r="M168" s="10" t="s">
        <v>368</v>
      </c>
      <c r="N168" s="10" t="s">
        <v>44</v>
      </c>
      <c r="O168" s="10" t="s">
        <v>362</v>
      </c>
      <c r="P168" s="10" t="s">
        <v>16</v>
      </c>
    </row>
    <row r="169" spans="1:16" x14ac:dyDescent="0.3">
      <c r="A169" s="14">
        <v>45854</v>
      </c>
      <c r="B169" s="3">
        <v>4</v>
      </c>
      <c r="C169" s="10" t="s">
        <v>14</v>
      </c>
      <c r="D169" s="10" t="s">
        <v>5</v>
      </c>
      <c r="E169" s="10" t="s">
        <v>368</v>
      </c>
      <c r="F169" s="10" t="s">
        <v>44</v>
      </c>
      <c r="G169" s="10" t="s">
        <v>362</v>
      </c>
      <c r="H169" s="10" t="s">
        <v>16</v>
      </c>
      <c r="I169" s="11">
        <v>3</v>
      </c>
      <c r="J169" s="2">
        <v>2</v>
      </c>
      <c r="K169" s="2" t="s">
        <v>1</v>
      </c>
      <c r="L169" s="2" t="s">
        <v>346</v>
      </c>
      <c r="M169" s="2" t="s">
        <v>20</v>
      </c>
      <c r="N169" s="2" t="s">
        <v>6</v>
      </c>
      <c r="O169" s="2" t="s">
        <v>46</v>
      </c>
      <c r="P169" s="3" t="s">
        <v>82</v>
      </c>
    </row>
    <row r="170" spans="1:16" x14ac:dyDescent="0.3">
      <c r="A170" s="14">
        <v>45854</v>
      </c>
      <c r="B170" s="5">
        <v>5</v>
      </c>
      <c r="C170" s="2" t="s">
        <v>1</v>
      </c>
      <c r="D170" s="2" t="s">
        <v>346</v>
      </c>
      <c r="E170" s="2" t="s">
        <v>20</v>
      </c>
      <c r="F170" s="2" t="s">
        <v>6</v>
      </c>
      <c r="G170" s="2" t="s">
        <v>46</v>
      </c>
      <c r="H170" s="3" t="s">
        <v>82</v>
      </c>
      <c r="I170" s="5">
        <v>0</v>
      </c>
      <c r="J170" s="8">
        <v>6</v>
      </c>
      <c r="K170" s="8" t="s">
        <v>9</v>
      </c>
      <c r="L170" s="8" t="s">
        <v>369</v>
      </c>
      <c r="M170" s="8" t="s">
        <v>19</v>
      </c>
      <c r="N170" s="8" t="s">
        <v>84</v>
      </c>
      <c r="O170" s="8" t="s">
        <v>17</v>
      </c>
      <c r="P170" s="8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AM70"/>
  <sheetViews>
    <sheetView tabSelected="1" zoomScaleNormal="100" workbookViewId="0">
      <pane xSplit="1" topLeftCell="S1" activePane="topRight" state="frozen"/>
      <selection pane="topRight" activeCell="AL65" sqref="AL65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5" width="9.5546875" bestFit="1" customWidth="1"/>
    <col min="17" max="19" width="9.5546875" bestFit="1" customWidth="1"/>
    <col min="21" max="23" width="9.5546875" bestFit="1" customWidth="1"/>
    <col min="26" max="28" width="9.5546875" bestFit="1" customWidth="1"/>
    <col min="30" max="32" width="9.5546875" bestFit="1" customWidth="1"/>
    <col min="34" max="36" width="9.5546875" bestFit="1" customWidth="1"/>
    <col min="39" max="39" width="9.5546875" bestFit="1" customWidth="1"/>
  </cols>
  <sheetData>
    <row r="1" spans="1:39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  <c r="W1" s="1">
        <v>45742</v>
      </c>
      <c r="X1" s="1">
        <v>45749</v>
      </c>
      <c r="Y1" s="1">
        <v>45756</v>
      </c>
      <c r="Z1" s="1">
        <v>45763</v>
      </c>
      <c r="AA1" s="1">
        <v>45770</v>
      </c>
      <c r="AB1" s="1">
        <v>45777</v>
      </c>
      <c r="AC1" s="1">
        <v>45784</v>
      </c>
      <c r="AD1" s="1">
        <v>45791</v>
      </c>
      <c r="AE1" s="1">
        <v>45798</v>
      </c>
      <c r="AF1" s="1">
        <v>45805</v>
      </c>
      <c r="AG1" s="1">
        <v>45812</v>
      </c>
      <c r="AH1" s="1">
        <v>45819</v>
      </c>
      <c r="AI1" s="1">
        <v>45826</v>
      </c>
      <c r="AJ1" s="1">
        <v>45833</v>
      </c>
      <c r="AK1" s="1">
        <v>45840</v>
      </c>
      <c r="AL1" s="1">
        <v>45847</v>
      </c>
      <c r="AM1" s="1">
        <v>45854</v>
      </c>
    </row>
    <row r="2" spans="1:39" x14ac:dyDescent="0.3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</row>
    <row r="3" spans="1:39" x14ac:dyDescent="0.3">
      <c r="A3" t="s">
        <v>24</v>
      </c>
    </row>
    <row r="4" spans="1:39" x14ac:dyDescent="0.3">
      <c r="A4" t="s">
        <v>346</v>
      </c>
      <c r="U4">
        <v>3</v>
      </c>
      <c r="V4">
        <v>1</v>
      </c>
      <c r="X4">
        <v>1</v>
      </c>
      <c r="Z4">
        <v>1</v>
      </c>
      <c r="AB4">
        <v>4</v>
      </c>
      <c r="AD4">
        <v>1</v>
      </c>
      <c r="AE4">
        <v>1</v>
      </c>
      <c r="AG4">
        <v>1</v>
      </c>
      <c r="AH4">
        <v>2</v>
      </c>
    </row>
    <row r="5" spans="1:39" x14ac:dyDescent="0.3">
      <c r="A5" t="s">
        <v>366</v>
      </c>
    </row>
    <row r="6" spans="1:39" x14ac:dyDescent="0.3">
      <c r="A6" t="s">
        <v>77</v>
      </c>
      <c r="G6">
        <v>3</v>
      </c>
    </row>
    <row r="7" spans="1:39" x14ac:dyDescent="0.3">
      <c r="A7" t="s">
        <v>365</v>
      </c>
      <c r="AH7">
        <v>3</v>
      </c>
    </row>
    <row r="8" spans="1:39" x14ac:dyDescent="0.3">
      <c r="A8" t="s">
        <v>7</v>
      </c>
      <c r="K8">
        <v>1</v>
      </c>
    </row>
    <row r="9" spans="1:39" x14ac:dyDescent="0.3">
      <c r="A9" t="s">
        <v>354</v>
      </c>
      <c r="G9">
        <v>1</v>
      </c>
    </row>
    <row r="10" spans="1:39" x14ac:dyDescent="0.3">
      <c r="A10" t="s">
        <v>348</v>
      </c>
    </row>
    <row r="11" spans="1:39" x14ac:dyDescent="0.3">
      <c r="A11" t="s">
        <v>48</v>
      </c>
    </row>
    <row r="12" spans="1:39" x14ac:dyDescent="0.3">
      <c r="A12" t="s">
        <v>363</v>
      </c>
    </row>
    <row r="13" spans="1:39" x14ac:dyDescent="0.3">
      <c r="A13" t="s">
        <v>18</v>
      </c>
    </row>
    <row r="14" spans="1:39" x14ac:dyDescent="0.3">
      <c r="A14" t="s">
        <v>25</v>
      </c>
      <c r="C14">
        <v>1</v>
      </c>
      <c r="E14">
        <v>1</v>
      </c>
      <c r="G14">
        <v>1</v>
      </c>
      <c r="J14">
        <v>3</v>
      </c>
      <c r="K14">
        <v>3</v>
      </c>
      <c r="M14">
        <v>1</v>
      </c>
      <c r="R14">
        <v>1</v>
      </c>
      <c r="V14">
        <v>1</v>
      </c>
      <c r="AE14">
        <v>1</v>
      </c>
      <c r="AF14">
        <v>1</v>
      </c>
      <c r="AH14">
        <v>2</v>
      </c>
    </row>
    <row r="15" spans="1:39" x14ac:dyDescent="0.3">
      <c r="A15" t="s">
        <v>14</v>
      </c>
      <c r="E15">
        <v>1</v>
      </c>
      <c r="F15">
        <v>1</v>
      </c>
      <c r="J15">
        <v>1</v>
      </c>
      <c r="P15">
        <v>1</v>
      </c>
      <c r="S15">
        <v>1</v>
      </c>
      <c r="W15">
        <v>1</v>
      </c>
      <c r="Z15">
        <v>2</v>
      </c>
      <c r="AA15">
        <v>0.5</v>
      </c>
      <c r="AK15">
        <v>1</v>
      </c>
    </row>
    <row r="16" spans="1:39" x14ac:dyDescent="0.3">
      <c r="A16" t="s">
        <v>54</v>
      </c>
      <c r="C16">
        <v>2</v>
      </c>
      <c r="D16">
        <v>3</v>
      </c>
      <c r="V16">
        <v>2</v>
      </c>
    </row>
    <row r="17" spans="1:39" x14ac:dyDescent="0.3">
      <c r="A17" t="s">
        <v>66</v>
      </c>
      <c r="D17">
        <v>2</v>
      </c>
      <c r="I17">
        <v>3</v>
      </c>
      <c r="J17">
        <v>1</v>
      </c>
      <c r="T17">
        <v>1</v>
      </c>
      <c r="W17">
        <v>1</v>
      </c>
      <c r="X17">
        <v>1</v>
      </c>
      <c r="Y17">
        <v>1</v>
      </c>
      <c r="Z17">
        <v>1</v>
      </c>
      <c r="AA17">
        <v>1</v>
      </c>
      <c r="AC17">
        <v>1</v>
      </c>
      <c r="AD17">
        <v>1</v>
      </c>
      <c r="AH17">
        <v>1</v>
      </c>
      <c r="AI17">
        <v>1</v>
      </c>
    </row>
    <row r="18" spans="1:39" x14ac:dyDescent="0.3">
      <c r="A18" t="s">
        <v>84</v>
      </c>
      <c r="I18">
        <v>2</v>
      </c>
      <c r="J18">
        <v>1</v>
      </c>
      <c r="L18">
        <v>3</v>
      </c>
      <c r="N18">
        <v>2</v>
      </c>
      <c r="O18">
        <v>2</v>
      </c>
      <c r="P18">
        <v>1</v>
      </c>
      <c r="S18">
        <v>2</v>
      </c>
      <c r="V18">
        <v>4</v>
      </c>
      <c r="W18">
        <v>6</v>
      </c>
      <c r="X18">
        <v>3</v>
      </c>
      <c r="AB18">
        <v>1</v>
      </c>
      <c r="AC18">
        <v>2</v>
      </c>
      <c r="AD18">
        <v>3</v>
      </c>
      <c r="AE18">
        <v>1</v>
      </c>
      <c r="AH18">
        <v>4</v>
      </c>
      <c r="AI18">
        <v>5</v>
      </c>
      <c r="AK18">
        <v>1</v>
      </c>
      <c r="AL18">
        <v>1</v>
      </c>
    </row>
    <row r="19" spans="1:39" x14ac:dyDescent="0.3">
      <c r="A19" t="s">
        <v>15</v>
      </c>
      <c r="F19">
        <v>1</v>
      </c>
      <c r="H19">
        <v>2</v>
      </c>
      <c r="I19">
        <v>1</v>
      </c>
      <c r="AK19">
        <v>1</v>
      </c>
      <c r="AL19">
        <v>4</v>
      </c>
    </row>
    <row r="20" spans="1:39" x14ac:dyDescent="0.3">
      <c r="A20" t="s">
        <v>6</v>
      </c>
      <c r="B20">
        <v>3</v>
      </c>
      <c r="E20">
        <v>2</v>
      </c>
      <c r="H20">
        <v>1</v>
      </c>
      <c r="L20">
        <v>2</v>
      </c>
      <c r="M20">
        <v>2</v>
      </c>
      <c r="N20">
        <v>6</v>
      </c>
      <c r="O20">
        <v>1</v>
      </c>
      <c r="Q20">
        <v>3</v>
      </c>
      <c r="R20">
        <v>1</v>
      </c>
      <c r="S20">
        <v>1</v>
      </c>
      <c r="T20">
        <v>3</v>
      </c>
      <c r="U20">
        <v>3</v>
      </c>
      <c r="V20">
        <v>6</v>
      </c>
      <c r="W20">
        <v>2</v>
      </c>
      <c r="X20">
        <v>3</v>
      </c>
      <c r="Y20">
        <v>1</v>
      </c>
      <c r="Z20">
        <v>3.5</v>
      </c>
      <c r="AA20">
        <v>3.5</v>
      </c>
      <c r="AB20">
        <v>3</v>
      </c>
      <c r="AC20">
        <v>1</v>
      </c>
      <c r="AE20">
        <v>10</v>
      </c>
      <c r="AF20">
        <v>3</v>
      </c>
      <c r="AG20">
        <v>3</v>
      </c>
      <c r="AH20">
        <v>2</v>
      </c>
      <c r="AJ20">
        <v>3</v>
      </c>
      <c r="AK20">
        <v>3</v>
      </c>
      <c r="AL20">
        <v>5</v>
      </c>
    </row>
    <row r="21" spans="1:39" x14ac:dyDescent="0.3">
      <c r="A21" t="s">
        <v>342</v>
      </c>
      <c r="T21">
        <v>4</v>
      </c>
      <c r="AH21">
        <v>1</v>
      </c>
      <c r="AK21">
        <v>1</v>
      </c>
    </row>
    <row r="22" spans="1:39" x14ac:dyDescent="0.3">
      <c r="A22" t="s">
        <v>52</v>
      </c>
    </row>
    <row r="23" spans="1:39" x14ac:dyDescent="0.3">
      <c r="A23" t="s">
        <v>78</v>
      </c>
    </row>
    <row r="24" spans="1:39" x14ac:dyDescent="0.3">
      <c r="A24" t="s">
        <v>12</v>
      </c>
      <c r="N24">
        <v>2</v>
      </c>
      <c r="U24">
        <v>1</v>
      </c>
      <c r="AI24">
        <v>1</v>
      </c>
    </row>
    <row r="25" spans="1:39" x14ac:dyDescent="0.3">
      <c r="A25" t="s">
        <v>4</v>
      </c>
      <c r="E25">
        <v>1</v>
      </c>
      <c r="F25">
        <v>3</v>
      </c>
      <c r="H25">
        <v>1</v>
      </c>
      <c r="J25">
        <v>1</v>
      </c>
      <c r="K25">
        <v>3</v>
      </c>
      <c r="P25">
        <v>3</v>
      </c>
      <c r="U25">
        <v>3</v>
      </c>
      <c r="W25">
        <v>1</v>
      </c>
      <c r="AD25">
        <v>1</v>
      </c>
      <c r="AF25">
        <v>1</v>
      </c>
      <c r="AH25">
        <v>1</v>
      </c>
      <c r="AI25">
        <v>1</v>
      </c>
      <c r="AJ25">
        <v>2</v>
      </c>
    </row>
    <row r="26" spans="1:39" x14ac:dyDescent="0.3">
      <c r="A26" t="s">
        <v>362</v>
      </c>
      <c r="AD26">
        <v>2</v>
      </c>
      <c r="AM26">
        <v>1</v>
      </c>
    </row>
    <row r="27" spans="1:39" x14ac:dyDescent="0.3">
      <c r="A27" t="s">
        <v>1</v>
      </c>
      <c r="B27">
        <v>1</v>
      </c>
      <c r="C27">
        <v>1</v>
      </c>
      <c r="D27">
        <v>1</v>
      </c>
      <c r="E27">
        <v>1</v>
      </c>
      <c r="F27">
        <v>2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1</v>
      </c>
      <c r="P27">
        <v>2</v>
      </c>
      <c r="R27">
        <v>1</v>
      </c>
      <c r="T27">
        <v>1</v>
      </c>
      <c r="U27">
        <v>2</v>
      </c>
      <c r="Y27">
        <v>2</v>
      </c>
      <c r="AB27">
        <v>2</v>
      </c>
      <c r="AD27">
        <v>1</v>
      </c>
      <c r="AH27">
        <v>1</v>
      </c>
      <c r="AJ27">
        <v>1</v>
      </c>
    </row>
    <row r="28" spans="1:39" x14ac:dyDescent="0.3">
      <c r="A28" t="s">
        <v>352</v>
      </c>
      <c r="Z28">
        <v>1</v>
      </c>
    </row>
    <row r="29" spans="1:39" x14ac:dyDescent="0.3">
      <c r="A29" t="s">
        <v>9</v>
      </c>
      <c r="C29">
        <v>1</v>
      </c>
      <c r="D29">
        <v>1</v>
      </c>
      <c r="G29">
        <v>2</v>
      </c>
      <c r="H29">
        <v>2</v>
      </c>
      <c r="I29">
        <v>1</v>
      </c>
      <c r="J29">
        <v>1</v>
      </c>
      <c r="K29">
        <v>2</v>
      </c>
      <c r="L29">
        <v>5</v>
      </c>
      <c r="M29">
        <v>1</v>
      </c>
      <c r="O29">
        <v>4</v>
      </c>
      <c r="P29">
        <v>1</v>
      </c>
      <c r="Q29">
        <v>2</v>
      </c>
      <c r="T29">
        <v>6</v>
      </c>
      <c r="X29">
        <v>2</v>
      </c>
      <c r="Y29">
        <v>2</v>
      </c>
      <c r="Z29">
        <v>1</v>
      </c>
      <c r="AA29">
        <v>1</v>
      </c>
      <c r="AB29">
        <v>1</v>
      </c>
      <c r="AC29">
        <v>3</v>
      </c>
      <c r="AF29">
        <v>4</v>
      </c>
      <c r="AI29">
        <v>1</v>
      </c>
      <c r="AL29">
        <v>1</v>
      </c>
    </row>
    <row r="30" spans="1:39" x14ac:dyDescent="0.3">
      <c r="A30" t="s">
        <v>20</v>
      </c>
      <c r="B30">
        <v>1</v>
      </c>
      <c r="D30">
        <v>1</v>
      </c>
      <c r="F30">
        <v>2</v>
      </c>
      <c r="G30">
        <v>2</v>
      </c>
      <c r="H30">
        <v>4</v>
      </c>
      <c r="J30">
        <v>2</v>
      </c>
      <c r="K30">
        <v>2</v>
      </c>
      <c r="L30">
        <v>1</v>
      </c>
      <c r="M30">
        <v>1</v>
      </c>
      <c r="P30">
        <v>1</v>
      </c>
      <c r="Q30">
        <v>1</v>
      </c>
      <c r="R30">
        <v>3</v>
      </c>
      <c r="S30">
        <v>2</v>
      </c>
      <c r="T30">
        <v>2</v>
      </c>
      <c r="U30">
        <v>2</v>
      </c>
      <c r="W30">
        <v>3</v>
      </c>
      <c r="X30">
        <v>3</v>
      </c>
      <c r="Y30">
        <v>2</v>
      </c>
      <c r="AA30">
        <v>2</v>
      </c>
      <c r="AB30">
        <v>2</v>
      </c>
      <c r="AC30">
        <v>2</v>
      </c>
      <c r="AE30">
        <v>2</v>
      </c>
      <c r="AF30">
        <v>1</v>
      </c>
      <c r="AG30">
        <v>2</v>
      </c>
      <c r="AJ30">
        <v>4</v>
      </c>
      <c r="AK30">
        <v>2</v>
      </c>
      <c r="AM30">
        <v>1</v>
      </c>
    </row>
    <row r="31" spans="1:39" x14ac:dyDescent="0.3">
      <c r="A31" t="s">
        <v>80</v>
      </c>
      <c r="F31">
        <v>1</v>
      </c>
    </row>
    <row r="32" spans="1:39" x14ac:dyDescent="0.3">
      <c r="A32" t="s">
        <v>61</v>
      </c>
      <c r="D32">
        <v>1</v>
      </c>
    </row>
    <row r="33" spans="1:39" x14ac:dyDescent="0.3">
      <c r="A33" t="s">
        <v>19</v>
      </c>
      <c r="B33">
        <v>2</v>
      </c>
      <c r="C33">
        <v>1</v>
      </c>
      <c r="D33">
        <v>1</v>
      </c>
      <c r="F33">
        <v>4</v>
      </c>
      <c r="G33">
        <v>3</v>
      </c>
      <c r="H33">
        <v>1</v>
      </c>
      <c r="I33">
        <v>1</v>
      </c>
      <c r="M33">
        <v>2</v>
      </c>
      <c r="N33">
        <v>3</v>
      </c>
      <c r="T33">
        <v>1</v>
      </c>
      <c r="X33">
        <v>1</v>
      </c>
      <c r="AA33">
        <v>2</v>
      </c>
      <c r="AB33">
        <v>2</v>
      </c>
      <c r="AC33">
        <v>1</v>
      </c>
      <c r="AD33">
        <v>2</v>
      </c>
      <c r="AE33">
        <v>1</v>
      </c>
      <c r="AG33">
        <v>1</v>
      </c>
      <c r="AH33">
        <v>2</v>
      </c>
      <c r="AJ33">
        <v>1</v>
      </c>
      <c r="AM33">
        <v>4</v>
      </c>
    </row>
    <row r="34" spans="1:39" x14ac:dyDescent="0.3">
      <c r="A34" t="s">
        <v>43</v>
      </c>
    </row>
    <row r="35" spans="1:39" x14ac:dyDescent="0.3">
      <c r="A35" t="s">
        <v>68</v>
      </c>
      <c r="E35">
        <v>1</v>
      </c>
      <c r="I35">
        <v>1</v>
      </c>
      <c r="N35">
        <v>1</v>
      </c>
      <c r="W35">
        <v>2</v>
      </c>
    </row>
    <row r="36" spans="1:39" x14ac:dyDescent="0.3">
      <c r="A36" t="s">
        <v>53</v>
      </c>
      <c r="N36">
        <v>1</v>
      </c>
    </row>
    <row r="37" spans="1:39" x14ac:dyDescent="0.3">
      <c r="A37" t="s">
        <v>369</v>
      </c>
      <c r="AM37">
        <v>5</v>
      </c>
    </row>
    <row r="38" spans="1:39" x14ac:dyDescent="0.3">
      <c r="A38" t="s">
        <v>345</v>
      </c>
      <c r="U38">
        <v>1</v>
      </c>
    </row>
    <row r="39" spans="1:39" x14ac:dyDescent="0.3">
      <c r="A39" t="s">
        <v>343</v>
      </c>
    </row>
    <row r="40" spans="1:39" x14ac:dyDescent="0.3">
      <c r="A40" t="s">
        <v>347</v>
      </c>
      <c r="X40">
        <v>1</v>
      </c>
      <c r="Y40">
        <v>2</v>
      </c>
      <c r="AF40">
        <v>2</v>
      </c>
    </row>
    <row r="41" spans="1:39" x14ac:dyDescent="0.3">
      <c r="A41" t="s">
        <v>10</v>
      </c>
      <c r="B41">
        <v>2</v>
      </c>
      <c r="C41">
        <v>3</v>
      </c>
      <c r="F41">
        <v>2</v>
      </c>
      <c r="I41">
        <v>2</v>
      </c>
      <c r="J41">
        <v>2</v>
      </c>
      <c r="K41">
        <v>1</v>
      </c>
      <c r="L41">
        <v>1</v>
      </c>
      <c r="M41">
        <v>1</v>
      </c>
      <c r="O41">
        <v>2</v>
      </c>
      <c r="R41">
        <v>3</v>
      </c>
      <c r="S41">
        <v>1</v>
      </c>
      <c r="T41">
        <v>1</v>
      </c>
      <c r="V41">
        <v>1</v>
      </c>
      <c r="W41">
        <v>3</v>
      </c>
      <c r="X41">
        <v>1</v>
      </c>
      <c r="Y41">
        <v>1</v>
      </c>
      <c r="Z41">
        <v>1.5</v>
      </c>
      <c r="AC41">
        <v>1</v>
      </c>
      <c r="AD41">
        <v>2</v>
      </c>
      <c r="AE41">
        <v>1</v>
      </c>
      <c r="AF41">
        <v>2</v>
      </c>
      <c r="AH41">
        <v>2</v>
      </c>
      <c r="AL41">
        <v>3</v>
      </c>
    </row>
    <row r="42" spans="1:39" x14ac:dyDescent="0.3">
      <c r="A42" t="s">
        <v>46</v>
      </c>
      <c r="B42">
        <v>1</v>
      </c>
      <c r="O42">
        <v>3</v>
      </c>
      <c r="P42">
        <v>1</v>
      </c>
      <c r="Q42">
        <v>2</v>
      </c>
      <c r="AM42">
        <v>1</v>
      </c>
    </row>
    <row r="43" spans="1:39" x14ac:dyDescent="0.3">
      <c r="A43" t="s">
        <v>3</v>
      </c>
      <c r="F43">
        <v>3</v>
      </c>
      <c r="L43">
        <v>1</v>
      </c>
      <c r="S43">
        <v>3</v>
      </c>
      <c r="AH43">
        <v>1</v>
      </c>
    </row>
    <row r="44" spans="1:39" x14ac:dyDescent="0.3">
      <c r="A44" t="s">
        <v>351</v>
      </c>
    </row>
    <row r="45" spans="1:39" x14ac:dyDescent="0.3">
      <c r="A45" t="s">
        <v>56</v>
      </c>
      <c r="C45">
        <v>3</v>
      </c>
      <c r="E45">
        <v>2</v>
      </c>
      <c r="F45">
        <v>1</v>
      </c>
      <c r="G45">
        <v>2</v>
      </c>
      <c r="I45">
        <v>1</v>
      </c>
      <c r="J45">
        <v>1</v>
      </c>
      <c r="K45">
        <v>1</v>
      </c>
      <c r="L45">
        <v>1</v>
      </c>
      <c r="M45">
        <v>1</v>
      </c>
      <c r="P45">
        <v>1</v>
      </c>
      <c r="R45">
        <v>1</v>
      </c>
      <c r="S45">
        <v>4</v>
      </c>
      <c r="T45">
        <v>1</v>
      </c>
      <c r="V45">
        <v>1</v>
      </c>
      <c r="W45">
        <v>2</v>
      </c>
      <c r="Z45">
        <v>2</v>
      </c>
      <c r="AA45">
        <v>1</v>
      </c>
      <c r="AB45">
        <v>4</v>
      </c>
      <c r="AC45">
        <v>1</v>
      </c>
      <c r="AD45">
        <v>1</v>
      </c>
    </row>
    <row r="46" spans="1:39" x14ac:dyDescent="0.3">
      <c r="A46" t="s">
        <v>60</v>
      </c>
      <c r="B46">
        <v>2</v>
      </c>
    </row>
    <row r="47" spans="1:39" x14ac:dyDescent="0.3">
      <c r="A47" t="s">
        <v>340</v>
      </c>
      <c r="Q47">
        <v>1</v>
      </c>
      <c r="U47">
        <v>1</v>
      </c>
      <c r="W47">
        <v>1</v>
      </c>
      <c r="X47">
        <v>3</v>
      </c>
      <c r="Y47">
        <v>1</v>
      </c>
      <c r="Z47">
        <v>1</v>
      </c>
    </row>
    <row r="48" spans="1:39" x14ac:dyDescent="0.3">
      <c r="A48" t="s">
        <v>339</v>
      </c>
    </row>
    <row r="49" spans="1:39" x14ac:dyDescent="0.3">
      <c r="A49" t="s">
        <v>11</v>
      </c>
    </row>
    <row r="50" spans="1:39" x14ac:dyDescent="0.3">
      <c r="A50" t="s">
        <v>55</v>
      </c>
      <c r="B50">
        <v>2</v>
      </c>
      <c r="C50">
        <v>1</v>
      </c>
      <c r="D50">
        <v>1</v>
      </c>
      <c r="E50">
        <v>1</v>
      </c>
      <c r="F50">
        <v>3</v>
      </c>
      <c r="G50">
        <v>2</v>
      </c>
      <c r="H50">
        <v>3</v>
      </c>
      <c r="J50">
        <v>1</v>
      </c>
      <c r="K50">
        <v>1</v>
      </c>
      <c r="M50">
        <v>3</v>
      </c>
      <c r="N50">
        <v>4</v>
      </c>
      <c r="X50">
        <v>6</v>
      </c>
      <c r="Y50">
        <v>5</v>
      </c>
      <c r="Z50">
        <v>1</v>
      </c>
      <c r="AD50">
        <v>2</v>
      </c>
      <c r="AG50">
        <v>3</v>
      </c>
      <c r="AJ50">
        <v>2</v>
      </c>
      <c r="AM50">
        <v>2</v>
      </c>
    </row>
    <row r="51" spans="1:39" x14ac:dyDescent="0.3">
      <c r="A51" t="s">
        <v>21</v>
      </c>
    </row>
    <row r="52" spans="1:39" x14ac:dyDescent="0.3">
      <c r="A52" t="s">
        <v>81</v>
      </c>
      <c r="G52">
        <v>3</v>
      </c>
      <c r="K52">
        <v>1</v>
      </c>
    </row>
    <row r="53" spans="1:39" x14ac:dyDescent="0.3">
      <c r="A53" t="s">
        <v>63</v>
      </c>
      <c r="B53">
        <v>2</v>
      </c>
      <c r="D53">
        <v>1</v>
      </c>
      <c r="AF53">
        <v>2</v>
      </c>
    </row>
    <row r="54" spans="1:39" x14ac:dyDescent="0.3">
      <c r="A54" t="s">
        <v>83</v>
      </c>
    </row>
    <row r="55" spans="1:39" x14ac:dyDescent="0.3">
      <c r="A55" t="s">
        <v>22</v>
      </c>
      <c r="Y55">
        <v>1</v>
      </c>
      <c r="AB55">
        <v>2</v>
      </c>
      <c r="AD55">
        <v>3</v>
      </c>
      <c r="AI55">
        <v>1</v>
      </c>
    </row>
    <row r="56" spans="1:39" x14ac:dyDescent="0.3">
      <c r="A56" t="s">
        <v>44</v>
      </c>
      <c r="N56">
        <v>3</v>
      </c>
      <c r="S56">
        <v>2</v>
      </c>
      <c r="AG56">
        <v>2</v>
      </c>
      <c r="AI56">
        <v>1</v>
      </c>
    </row>
    <row r="57" spans="1:39" x14ac:dyDescent="0.3">
      <c r="A57" t="s">
        <v>8</v>
      </c>
      <c r="B57">
        <v>1</v>
      </c>
      <c r="H57">
        <v>1</v>
      </c>
      <c r="J57">
        <v>2</v>
      </c>
      <c r="Q57">
        <v>2</v>
      </c>
    </row>
    <row r="58" spans="1:39" x14ac:dyDescent="0.3">
      <c r="A58" t="s">
        <v>355</v>
      </c>
    </row>
    <row r="59" spans="1:39" x14ac:dyDescent="0.3">
      <c r="A59" t="s">
        <v>82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2</v>
      </c>
      <c r="I59">
        <v>3</v>
      </c>
      <c r="J59">
        <v>4</v>
      </c>
      <c r="L59">
        <v>4</v>
      </c>
      <c r="M59">
        <v>1</v>
      </c>
      <c r="N59">
        <v>2</v>
      </c>
      <c r="O59">
        <v>1</v>
      </c>
      <c r="P59">
        <v>1</v>
      </c>
      <c r="Q59">
        <v>1</v>
      </c>
      <c r="R59">
        <v>3</v>
      </c>
      <c r="S59">
        <v>3</v>
      </c>
      <c r="U59">
        <v>3</v>
      </c>
      <c r="V59">
        <v>1</v>
      </c>
      <c r="W59">
        <v>3</v>
      </c>
      <c r="AC59">
        <v>1</v>
      </c>
      <c r="AF59">
        <v>1</v>
      </c>
      <c r="AH59">
        <v>2</v>
      </c>
      <c r="AI59">
        <v>3</v>
      </c>
      <c r="AJ59">
        <v>1</v>
      </c>
      <c r="AK59">
        <v>4</v>
      </c>
      <c r="AL59">
        <v>3</v>
      </c>
    </row>
    <row r="60" spans="1:39" x14ac:dyDescent="0.3">
      <c r="A60" t="s">
        <v>49</v>
      </c>
      <c r="G60">
        <v>2</v>
      </c>
    </row>
    <row r="61" spans="1:39" x14ac:dyDescent="0.3">
      <c r="A61" t="s">
        <v>85</v>
      </c>
      <c r="K61">
        <v>4</v>
      </c>
      <c r="L61">
        <v>2</v>
      </c>
      <c r="M61">
        <v>5</v>
      </c>
    </row>
    <row r="62" spans="1:39" x14ac:dyDescent="0.3">
      <c r="A62" t="s">
        <v>5</v>
      </c>
      <c r="B62">
        <v>1</v>
      </c>
      <c r="C62">
        <v>2</v>
      </c>
      <c r="D62">
        <v>2</v>
      </c>
      <c r="E62">
        <v>3</v>
      </c>
      <c r="F62">
        <v>2</v>
      </c>
      <c r="G62">
        <v>3</v>
      </c>
      <c r="H62">
        <v>1</v>
      </c>
      <c r="M62">
        <v>4</v>
      </c>
      <c r="N62">
        <v>6</v>
      </c>
      <c r="P62">
        <v>2</v>
      </c>
      <c r="Q62">
        <v>1</v>
      </c>
      <c r="R62">
        <v>2</v>
      </c>
      <c r="S62">
        <v>3</v>
      </c>
      <c r="V62">
        <v>2</v>
      </c>
      <c r="W62">
        <v>1</v>
      </c>
      <c r="X62">
        <v>1</v>
      </c>
      <c r="Y62">
        <v>4</v>
      </c>
      <c r="Z62">
        <v>5</v>
      </c>
      <c r="AA62">
        <v>1</v>
      </c>
      <c r="AB62">
        <v>3</v>
      </c>
      <c r="AC62">
        <v>4</v>
      </c>
      <c r="AD62">
        <v>3</v>
      </c>
      <c r="AE62">
        <v>3</v>
      </c>
      <c r="AF62">
        <v>2</v>
      </c>
      <c r="AG62">
        <v>5</v>
      </c>
      <c r="AH62">
        <v>7</v>
      </c>
      <c r="AI62">
        <v>3</v>
      </c>
      <c r="AJ62">
        <v>1</v>
      </c>
      <c r="AK62">
        <v>1</v>
      </c>
      <c r="AL62">
        <v>6</v>
      </c>
    </row>
    <row r="63" spans="1:39" x14ac:dyDescent="0.3">
      <c r="A63" t="s">
        <v>45</v>
      </c>
      <c r="K63">
        <v>1</v>
      </c>
    </row>
    <row r="64" spans="1:39" x14ac:dyDescent="0.3">
      <c r="A64" t="s">
        <v>368</v>
      </c>
      <c r="B64">
        <v>1</v>
      </c>
      <c r="D64">
        <v>1</v>
      </c>
      <c r="E64">
        <v>3</v>
      </c>
      <c r="O64">
        <v>2</v>
      </c>
      <c r="P64">
        <v>2</v>
      </c>
      <c r="Q64">
        <v>1</v>
      </c>
      <c r="R64">
        <v>1</v>
      </c>
      <c r="AD64">
        <v>1</v>
      </c>
      <c r="AE64">
        <v>1</v>
      </c>
      <c r="AG64">
        <v>1</v>
      </c>
      <c r="AH64">
        <v>2</v>
      </c>
      <c r="AL64">
        <v>3</v>
      </c>
      <c r="AM64">
        <v>2</v>
      </c>
    </row>
    <row r="65" spans="1:39" x14ac:dyDescent="0.3">
      <c r="A65" t="s">
        <v>353</v>
      </c>
      <c r="Z65">
        <v>1</v>
      </c>
    </row>
    <row r="66" spans="1:39" x14ac:dyDescent="0.3">
      <c r="A66" t="s">
        <v>367</v>
      </c>
    </row>
    <row r="67" spans="1:39" x14ac:dyDescent="0.3">
      <c r="A67" t="s">
        <v>17</v>
      </c>
      <c r="F67">
        <v>2</v>
      </c>
      <c r="J67">
        <v>1</v>
      </c>
      <c r="K67">
        <v>1</v>
      </c>
    </row>
    <row r="68" spans="1:39" x14ac:dyDescent="0.3">
      <c r="A68" t="s">
        <v>86</v>
      </c>
      <c r="K68">
        <v>5</v>
      </c>
    </row>
    <row r="69" spans="1:39" x14ac:dyDescent="0.3">
      <c r="A69" t="s">
        <v>16</v>
      </c>
      <c r="C69">
        <v>4</v>
      </c>
      <c r="D69">
        <v>3</v>
      </c>
      <c r="F69">
        <v>2</v>
      </c>
      <c r="G69">
        <v>5</v>
      </c>
      <c r="H69">
        <v>3</v>
      </c>
      <c r="I69">
        <v>2</v>
      </c>
      <c r="J69">
        <v>5</v>
      </c>
      <c r="K69">
        <v>3</v>
      </c>
      <c r="L69">
        <v>2</v>
      </c>
      <c r="M69">
        <v>3</v>
      </c>
      <c r="O69">
        <v>5</v>
      </c>
      <c r="P69">
        <v>5</v>
      </c>
      <c r="Q69">
        <v>3</v>
      </c>
      <c r="R69">
        <v>2</v>
      </c>
      <c r="S69">
        <v>3</v>
      </c>
      <c r="T69">
        <v>1</v>
      </c>
      <c r="U69">
        <v>1</v>
      </c>
      <c r="V69">
        <v>3</v>
      </c>
      <c r="W69">
        <v>3</v>
      </c>
      <c r="X69">
        <v>5</v>
      </c>
      <c r="Y69">
        <v>4</v>
      </c>
      <c r="Z69">
        <v>1</v>
      </c>
      <c r="AA69">
        <v>3</v>
      </c>
      <c r="AC69">
        <v>1</v>
      </c>
      <c r="AE69">
        <v>4</v>
      </c>
      <c r="AF69">
        <v>2</v>
      </c>
      <c r="AG69">
        <v>3</v>
      </c>
      <c r="AH69">
        <v>2</v>
      </c>
      <c r="AI69">
        <v>2</v>
      </c>
      <c r="AJ69">
        <v>7</v>
      </c>
      <c r="AK69">
        <v>3</v>
      </c>
      <c r="AL69">
        <v>5</v>
      </c>
      <c r="AM69">
        <v>1</v>
      </c>
    </row>
    <row r="70" spans="1:39" x14ac:dyDescent="0.3">
      <c r="A70" t="s">
        <v>47</v>
      </c>
    </row>
  </sheetData>
  <autoFilter ref="A1:AB70" xr:uid="{130C2564-D265-4C41-A3E0-02A62EDAC91D}">
    <sortState ref="A2:AB70">
      <sortCondition ref="A1:A7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886E-DB15-464A-9A94-1819BF1014BE}">
  <dimension ref="A1:M19"/>
  <sheetViews>
    <sheetView workbookViewId="0">
      <selection activeCell="P8" sqref="P8"/>
    </sheetView>
  </sheetViews>
  <sheetFormatPr defaultRowHeight="14.4" x14ac:dyDescent="0.3"/>
  <sheetData>
    <row r="1" spans="1:13" x14ac:dyDescent="0.3">
      <c r="A1" t="s">
        <v>358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349</v>
      </c>
      <c r="L1" s="22" t="s">
        <v>356</v>
      </c>
      <c r="M1" s="22" t="s">
        <v>359</v>
      </c>
    </row>
    <row r="2" spans="1:13" x14ac:dyDescent="0.3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3" x14ac:dyDescent="0.3">
      <c r="A3">
        <v>2</v>
      </c>
      <c r="B3" s="31" t="s">
        <v>2</v>
      </c>
      <c r="C3" s="31" t="s">
        <v>2</v>
      </c>
      <c r="D3" s="31" t="s">
        <v>2</v>
      </c>
      <c r="E3" s="31" t="s">
        <v>2</v>
      </c>
      <c r="F3" s="31" t="s">
        <v>2</v>
      </c>
      <c r="G3" s="31" t="s">
        <v>2</v>
      </c>
      <c r="H3" s="31" t="s">
        <v>2</v>
      </c>
      <c r="I3" s="31" t="s">
        <v>2</v>
      </c>
      <c r="J3" s="31" t="s">
        <v>2</v>
      </c>
      <c r="K3" s="31" t="s">
        <v>2</v>
      </c>
      <c r="L3" s="50" t="s">
        <v>84</v>
      </c>
      <c r="M3" s="50" t="s">
        <v>84</v>
      </c>
    </row>
    <row r="4" spans="1:13" x14ac:dyDescent="0.3">
      <c r="A4">
        <v>3</v>
      </c>
      <c r="B4" s="32" t="s">
        <v>3</v>
      </c>
      <c r="C4" s="32" t="s">
        <v>3</v>
      </c>
      <c r="D4" s="32" t="s">
        <v>3</v>
      </c>
      <c r="E4" s="32" t="s">
        <v>3</v>
      </c>
      <c r="F4" s="33" t="s">
        <v>20</v>
      </c>
      <c r="G4" s="33" t="s">
        <v>20</v>
      </c>
      <c r="H4" s="33" t="s">
        <v>20</v>
      </c>
      <c r="I4" s="33" t="s">
        <v>20</v>
      </c>
      <c r="J4" s="33" t="s">
        <v>20</v>
      </c>
      <c r="K4" s="33" t="s">
        <v>20</v>
      </c>
      <c r="L4" s="33" t="s">
        <v>20</v>
      </c>
      <c r="M4" s="33" t="s">
        <v>20</v>
      </c>
    </row>
    <row r="5" spans="1:13" x14ac:dyDescent="0.3">
      <c r="A5">
        <v>4</v>
      </c>
      <c r="B5" s="34" t="s">
        <v>4</v>
      </c>
      <c r="C5" s="34" t="s">
        <v>4</v>
      </c>
      <c r="D5" s="34" t="s">
        <v>4</v>
      </c>
      <c r="E5" s="34" t="s">
        <v>4</v>
      </c>
      <c r="F5" s="34" t="s">
        <v>4</v>
      </c>
      <c r="G5" s="34" t="s">
        <v>4</v>
      </c>
      <c r="H5" s="34" t="s">
        <v>4</v>
      </c>
      <c r="I5" s="34" t="s">
        <v>4</v>
      </c>
      <c r="J5" s="34" t="s">
        <v>4</v>
      </c>
      <c r="K5" s="34" t="s">
        <v>4</v>
      </c>
      <c r="L5" s="35" t="s">
        <v>66</v>
      </c>
    </row>
    <row r="6" spans="1:13" x14ac:dyDescent="0.3">
      <c r="A6">
        <v>5</v>
      </c>
      <c r="B6" s="36" t="s">
        <v>5</v>
      </c>
      <c r="C6" s="36" t="s">
        <v>5</v>
      </c>
      <c r="D6" s="36" t="s">
        <v>5</v>
      </c>
      <c r="E6" s="36" t="s">
        <v>5</v>
      </c>
      <c r="F6" s="36" t="s">
        <v>5</v>
      </c>
      <c r="G6" s="36" t="s">
        <v>5</v>
      </c>
      <c r="H6" s="38" t="s">
        <v>56</v>
      </c>
      <c r="I6" s="38" t="s">
        <v>56</v>
      </c>
      <c r="J6" s="36" t="s">
        <v>5</v>
      </c>
      <c r="K6" s="36" t="s">
        <v>5</v>
      </c>
      <c r="L6" s="36" t="s">
        <v>5</v>
      </c>
      <c r="M6" s="36" t="s">
        <v>5</v>
      </c>
    </row>
    <row r="7" spans="1:13" x14ac:dyDescent="0.3">
      <c r="A7">
        <v>6</v>
      </c>
      <c r="B7" s="37" t="s">
        <v>6</v>
      </c>
      <c r="C7" s="37" t="s">
        <v>6</v>
      </c>
      <c r="D7" s="37" t="s">
        <v>6</v>
      </c>
      <c r="E7" s="37" t="s">
        <v>6</v>
      </c>
      <c r="F7" s="37" t="s">
        <v>6</v>
      </c>
      <c r="G7" s="37" t="s">
        <v>6</v>
      </c>
      <c r="H7" s="39" t="s">
        <v>17</v>
      </c>
      <c r="I7" s="37" t="s">
        <v>6</v>
      </c>
      <c r="J7" s="37" t="s">
        <v>6</v>
      </c>
      <c r="K7" s="37" t="s">
        <v>6</v>
      </c>
      <c r="L7" s="37" t="s">
        <v>6</v>
      </c>
      <c r="M7" s="37" t="s">
        <v>6</v>
      </c>
    </row>
    <row r="8" spans="1:13" x14ac:dyDescent="0.3">
      <c r="A8">
        <v>7</v>
      </c>
      <c r="B8" s="40" t="s">
        <v>7</v>
      </c>
      <c r="C8" s="40" t="s">
        <v>7</v>
      </c>
      <c r="D8" s="40" t="s">
        <v>7</v>
      </c>
      <c r="E8" s="41" t="s">
        <v>55</v>
      </c>
      <c r="F8" s="41" t="s">
        <v>55</v>
      </c>
      <c r="G8" s="41" t="s">
        <v>55</v>
      </c>
      <c r="H8" s="41" t="s">
        <v>55</v>
      </c>
      <c r="I8" s="41" t="s">
        <v>55</v>
      </c>
      <c r="J8" s="38" t="s">
        <v>56</v>
      </c>
      <c r="K8" s="38" t="s">
        <v>56</v>
      </c>
      <c r="L8" s="41" t="s">
        <v>55</v>
      </c>
      <c r="M8" s="41" t="s">
        <v>55</v>
      </c>
    </row>
    <row r="9" spans="1:13" x14ac:dyDescent="0.3">
      <c r="A9">
        <v>8</v>
      </c>
      <c r="B9" s="42" t="s">
        <v>8</v>
      </c>
      <c r="C9" s="42" t="s">
        <v>8</v>
      </c>
      <c r="D9" s="42" t="s">
        <v>8</v>
      </c>
      <c r="E9" s="42" t="s">
        <v>8</v>
      </c>
      <c r="F9" s="42" t="s">
        <v>8</v>
      </c>
      <c r="G9" s="42" t="s">
        <v>8</v>
      </c>
      <c r="H9" s="42" t="s">
        <v>8</v>
      </c>
      <c r="I9" s="42" t="s">
        <v>8</v>
      </c>
      <c r="J9" s="42" t="s">
        <v>8</v>
      </c>
      <c r="K9" s="42" t="s">
        <v>8</v>
      </c>
      <c r="L9" s="42" t="s">
        <v>8</v>
      </c>
      <c r="M9" s="42" t="s">
        <v>8</v>
      </c>
    </row>
    <row r="10" spans="1:13" x14ac:dyDescent="0.3">
      <c r="A10">
        <v>9</v>
      </c>
      <c r="B10" s="43" t="s">
        <v>9</v>
      </c>
      <c r="C10" s="43" t="s">
        <v>9</v>
      </c>
      <c r="D10" s="43" t="s">
        <v>9</v>
      </c>
      <c r="E10" s="43" t="s">
        <v>9</v>
      </c>
      <c r="F10" s="43" t="s">
        <v>9</v>
      </c>
      <c r="G10" s="43" t="s">
        <v>9</v>
      </c>
      <c r="H10" s="43" t="s">
        <v>9</v>
      </c>
      <c r="I10" s="43" t="s">
        <v>9</v>
      </c>
      <c r="J10" s="43" t="s">
        <v>9</v>
      </c>
      <c r="K10" s="43" t="s">
        <v>9</v>
      </c>
      <c r="L10" s="43" t="s">
        <v>9</v>
      </c>
      <c r="M10" s="43" t="s">
        <v>9</v>
      </c>
    </row>
    <row r="11" spans="1:13" x14ac:dyDescent="0.3">
      <c r="A11">
        <v>10</v>
      </c>
      <c r="B11" s="44" t="s">
        <v>19</v>
      </c>
      <c r="C11" s="44" t="s">
        <v>19</v>
      </c>
      <c r="D11" s="44" t="s">
        <v>19</v>
      </c>
      <c r="E11" s="44" t="s">
        <v>19</v>
      </c>
      <c r="F11" s="44" t="s">
        <v>19</v>
      </c>
      <c r="G11" s="44" t="s">
        <v>19</v>
      </c>
      <c r="H11" s="44" t="s">
        <v>19</v>
      </c>
      <c r="I11" s="44" t="s">
        <v>19</v>
      </c>
      <c r="J11" s="44" t="s">
        <v>19</v>
      </c>
      <c r="K11" s="44" t="s">
        <v>19</v>
      </c>
      <c r="L11" s="44" t="s">
        <v>19</v>
      </c>
      <c r="M11" s="44" t="s">
        <v>19</v>
      </c>
    </row>
    <row r="12" spans="1:13" x14ac:dyDescent="0.3">
      <c r="A12">
        <v>11</v>
      </c>
      <c r="B12" s="45" t="s">
        <v>10</v>
      </c>
      <c r="C12" s="45" t="s">
        <v>10</v>
      </c>
      <c r="D12" s="45" t="s">
        <v>10</v>
      </c>
      <c r="E12" s="45" t="s">
        <v>10</v>
      </c>
      <c r="F12" s="45" t="s">
        <v>10</v>
      </c>
      <c r="G12" s="45" t="s">
        <v>10</v>
      </c>
      <c r="H12" s="45" t="s">
        <v>10</v>
      </c>
      <c r="I12" s="45" t="s">
        <v>10</v>
      </c>
      <c r="J12" s="45" t="s">
        <v>10</v>
      </c>
      <c r="K12" s="45" t="s">
        <v>10</v>
      </c>
      <c r="L12" s="45" t="s">
        <v>10</v>
      </c>
      <c r="M12" s="45" t="s">
        <v>10</v>
      </c>
    </row>
    <row r="13" spans="1:13" x14ac:dyDescent="0.3">
      <c r="A13">
        <v>12</v>
      </c>
      <c r="B13" s="46" t="s">
        <v>11</v>
      </c>
      <c r="C13" s="46" t="s">
        <v>11</v>
      </c>
      <c r="D13" s="46" t="s">
        <v>11</v>
      </c>
      <c r="E13" s="46" t="s">
        <v>11</v>
      </c>
      <c r="F13" s="46" t="s">
        <v>11</v>
      </c>
      <c r="G13" s="46" t="s">
        <v>11</v>
      </c>
      <c r="H13" s="46" t="s">
        <v>11</v>
      </c>
      <c r="I13" s="46" t="s">
        <v>11</v>
      </c>
      <c r="J13" s="46" t="s">
        <v>11</v>
      </c>
      <c r="K13" s="46" t="s">
        <v>11</v>
      </c>
      <c r="L13" s="46" t="s">
        <v>11</v>
      </c>
      <c r="M13" s="46" t="s">
        <v>11</v>
      </c>
    </row>
    <row r="14" spans="1:13" x14ac:dyDescent="0.3">
      <c r="A14">
        <v>13</v>
      </c>
      <c r="B14" s="47" t="s">
        <v>25</v>
      </c>
      <c r="C14" s="47" t="s">
        <v>25</v>
      </c>
      <c r="D14" s="47" t="s">
        <v>25</v>
      </c>
      <c r="E14" s="47" t="s">
        <v>25</v>
      </c>
      <c r="F14" s="47" t="s">
        <v>25</v>
      </c>
      <c r="G14" s="47" t="s">
        <v>25</v>
      </c>
      <c r="H14" s="47" t="s">
        <v>25</v>
      </c>
      <c r="I14" s="47" t="s">
        <v>25</v>
      </c>
      <c r="J14" s="47" t="s">
        <v>25</v>
      </c>
      <c r="K14" s="47" t="s">
        <v>25</v>
      </c>
      <c r="L14" s="47" t="s">
        <v>25</v>
      </c>
      <c r="M14" s="47" t="s">
        <v>25</v>
      </c>
    </row>
    <row r="15" spans="1:13" x14ac:dyDescent="0.3">
      <c r="A15">
        <v>14</v>
      </c>
      <c r="B15" s="48" t="s">
        <v>13</v>
      </c>
      <c r="C15" s="48" t="s">
        <v>13</v>
      </c>
      <c r="D15" s="48" t="s">
        <v>13</v>
      </c>
      <c r="E15" s="48" t="s">
        <v>13</v>
      </c>
      <c r="F15" s="48" t="s">
        <v>13</v>
      </c>
      <c r="G15" s="48" t="s">
        <v>13</v>
      </c>
      <c r="H15" s="48" t="s">
        <v>13</v>
      </c>
      <c r="I15" s="48" t="s">
        <v>13</v>
      </c>
      <c r="J15" s="48" t="s">
        <v>13</v>
      </c>
      <c r="K15" s="48" t="s">
        <v>13</v>
      </c>
      <c r="L15" s="56" t="s">
        <v>340</v>
      </c>
      <c r="M15" s="56" t="s">
        <v>340</v>
      </c>
    </row>
    <row r="16" spans="1:13" x14ac:dyDescent="0.3">
      <c r="A16">
        <v>15</v>
      </c>
      <c r="B16" s="49" t="s">
        <v>23</v>
      </c>
      <c r="C16" s="49" t="s">
        <v>23</v>
      </c>
      <c r="D16" s="49" t="s">
        <v>23</v>
      </c>
      <c r="E16" s="49" t="s">
        <v>23</v>
      </c>
      <c r="F16" s="49" t="s">
        <v>23</v>
      </c>
      <c r="G16" s="49" t="s">
        <v>23</v>
      </c>
      <c r="H16" s="49" t="s">
        <v>23</v>
      </c>
      <c r="I16" s="49" t="s">
        <v>23</v>
      </c>
      <c r="J16" s="49" t="s">
        <v>23</v>
      </c>
      <c r="K16" s="50" t="s">
        <v>84</v>
      </c>
      <c r="L16" s="55" t="s">
        <v>346</v>
      </c>
      <c r="M16" s="49" t="s">
        <v>23</v>
      </c>
    </row>
    <row r="17" spans="1:13" x14ac:dyDescent="0.3">
      <c r="A17">
        <v>16</v>
      </c>
      <c r="B17" s="51" t="s">
        <v>14</v>
      </c>
      <c r="C17" s="51" t="s">
        <v>14</v>
      </c>
      <c r="D17" s="51" t="s">
        <v>14</v>
      </c>
      <c r="E17" s="51" t="s">
        <v>14</v>
      </c>
      <c r="F17" s="51" t="s">
        <v>14</v>
      </c>
      <c r="G17" s="51" t="s">
        <v>14</v>
      </c>
      <c r="H17" s="51" t="s">
        <v>14</v>
      </c>
      <c r="I17" s="50" t="s">
        <v>84</v>
      </c>
      <c r="J17" s="50" t="s">
        <v>84</v>
      </c>
      <c r="K17" s="51" t="s">
        <v>14</v>
      </c>
      <c r="L17" s="51" t="s">
        <v>14</v>
      </c>
      <c r="M17" s="51" t="s">
        <v>14</v>
      </c>
    </row>
    <row r="18" spans="1:13" x14ac:dyDescent="0.3">
      <c r="A18">
        <v>17</v>
      </c>
      <c r="B18" s="52" t="s">
        <v>15</v>
      </c>
      <c r="C18" s="52" t="s">
        <v>15</v>
      </c>
      <c r="D18" s="52" t="s">
        <v>15</v>
      </c>
      <c r="E18" s="52" t="s">
        <v>15</v>
      </c>
      <c r="F18" s="52" t="s">
        <v>15</v>
      </c>
      <c r="G18" s="52" t="s">
        <v>15</v>
      </c>
      <c r="H18" s="52" t="s">
        <v>15</v>
      </c>
      <c r="I18" s="52" t="s">
        <v>15</v>
      </c>
      <c r="J18" s="53" t="s">
        <v>44</v>
      </c>
      <c r="K18" s="53" t="s">
        <v>44</v>
      </c>
      <c r="L18" s="38" t="s">
        <v>56</v>
      </c>
      <c r="M18" s="38" t="s">
        <v>56</v>
      </c>
    </row>
    <row r="19" spans="1:13" x14ac:dyDescent="0.3">
      <c r="A19">
        <v>18</v>
      </c>
      <c r="B19" s="54" t="s">
        <v>16</v>
      </c>
      <c r="C19" s="53" t="s">
        <v>44</v>
      </c>
      <c r="D19" s="53" t="s">
        <v>45</v>
      </c>
      <c r="E19" s="53" t="s">
        <v>360</v>
      </c>
      <c r="F19" s="53" t="s">
        <v>361</v>
      </c>
      <c r="G19" s="54" t="s">
        <v>16</v>
      </c>
      <c r="H19" s="54" t="s">
        <v>16</v>
      </c>
      <c r="I19" s="54" t="s">
        <v>16</v>
      </c>
      <c r="J19" s="54" t="s">
        <v>16</v>
      </c>
      <c r="K19" s="54" t="s">
        <v>16</v>
      </c>
      <c r="L19" s="54" t="s">
        <v>16</v>
      </c>
      <c r="M19" s="54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K1" activePane="topRight" state="frozen"/>
      <selection pane="topRight" activeCell="AF1" sqref="AF1:AF1048576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33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78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ref="AH34:AH65" si="2">SUM(B34:AG34)</f>
        <v>2</v>
      </c>
      <c r="AI34">
        <f t="shared" si="1"/>
        <v>2</v>
      </c>
    </row>
    <row r="35" spans="1:35" x14ac:dyDescent="0.3">
      <c r="A35" t="s">
        <v>11</v>
      </c>
      <c r="AH35">
        <f t="shared" si="2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2"/>
        <v>15</v>
      </c>
      <c r="AI36">
        <f t="shared" si="1"/>
        <v>15</v>
      </c>
    </row>
    <row r="37" spans="1:35" x14ac:dyDescent="0.3">
      <c r="A37" t="s">
        <v>21</v>
      </c>
      <c r="AH37">
        <f t="shared" si="2"/>
        <v>0</v>
      </c>
      <c r="AI37">
        <f t="shared" si="1"/>
        <v>0</v>
      </c>
    </row>
    <row r="38" spans="1:35" x14ac:dyDescent="0.3">
      <c r="A38" t="s">
        <v>81</v>
      </c>
      <c r="AA38">
        <v>3</v>
      </c>
      <c r="AE38">
        <v>1</v>
      </c>
      <c r="AH38">
        <f t="shared" si="2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2"/>
        <v>3</v>
      </c>
      <c r="AI39">
        <f t="shared" si="1"/>
        <v>3</v>
      </c>
    </row>
    <row r="40" spans="1:35" x14ac:dyDescent="0.3">
      <c r="A40" t="s">
        <v>83</v>
      </c>
      <c r="AH40">
        <f t="shared" si="2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2"/>
        <v>3</v>
      </c>
      <c r="AI41">
        <f t="shared" si="1"/>
        <v>0</v>
      </c>
    </row>
    <row r="42" spans="1:35" x14ac:dyDescent="0.3">
      <c r="A42" t="s">
        <v>44</v>
      </c>
      <c r="AH42">
        <f t="shared" si="2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2"/>
        <v>5</v>
      </c>
      <c r="AI43">
        <f t="shared" si="1"/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2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2"/>
        <v>3</v>
      </c>
      <c r="AI45">
        <f t="shared" si="1"/>
        <v>2</v>
      </c>
    </row>
    <row r="46" spans="1:35" x14ac:dyDescent="0.3">
      <c r="A46" t="s">
        <v>85</v>
      </c>
      <c r="AE46">
        <v>4</v>
      </c>
      <c r="AH46">
        <f t="shared" si="2"/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 t="shared" si="2"/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 t="shared" si="2"/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notas</vt:lpstr>
      <vt:lpstr>conversão notas</vt:lpstr>
      <vt:lpstr>pagamento</vt:lpstr>
      <vt:lpstr>placares</vt:lpstr>
      <vt:lpstr>artilharia</vt:lpstr>
      <vt:lpstr>extrato 2024</vt:lpstr>
      <vt:lpstr>vagas mensal</vt:lpstr>
      <vt:lpstr>artilharia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2025-07-17T14:42:24Z</dcterms:modified>
</cp:coreProperties>
</file>