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23" documentId="14_{24A406A8-C1C9-43A2-99CC-D9C73820CD28}" xr6:coauthVersionLast="36" xr6:coauthVersionMax="36" xr10:uidLastSave="{1AB29CC6-113C-4D6C-A0C6-EFFE82154F7B}"/>
  <bookViews>
    <workbookView xWindow="0" yWindow="0" windowWidth="13800" windowHeight="3780" activeTab="3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artilharia!$A$1:$AB$75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notas!$A$1:$BX$74</definedName>
  </definedNames>
  <calcPr calcId="191029"/>
</workbook>
</file>

<file path=xl/calcChain.xml><?xml version="1.0" encoding="utf-8"?>
<calcChain xmlns="http://schemas.openxmlformats.org/spreadsheetml/2006/main">
  <c r="BV3" i="1" l="1"/>
  <c r="BW3" i="1"/>
  <c r="BV4" i="1"/>
  <c r="BW4" i="1"/>
  <c r="BV5" i="1"/>
  <c r="BW5" i="1"/>
  <c r="BV6" i="1"/>
  <c r="BW6" i="1"/>
  <c r="BV7" i="1"/>
  <c r="BW7" i="1"/>
  <c r="BV8" i="1"/>
  <c r="BW8" i="1"/>
  <c r="BV9" i="1"/>
  <c r="BW9" i="1"/>
  <c r="BV10" i="1"/>
  <c r="BW10" i="1"/>
  <c r="BV11" i="1"/>
  <c r="BW11" i="1"/>
  <c r="BV12" i="1"/>
  <c r="BW12" i="1"/>
  <c r="BV13" i="1"/>
  <c r="BW13" i="1"/>
  <c r="BV14" i="1"/>
  <c r="BW14" i="1"/>
  <c r="BV15" i="1"/>
  <c r="BW15" i="1"/>
  <c r="BV16" i="1"/>
  <c r="BW16" i="1"/>
  <c r="BV17" i="1"/>
  <c r="BW17" i="1"/>
  <c r="BV18" i="1"/>
  <c r="BW18" i="1"/>
  <c r="BV19" i="1"/>
  <c r="BW19" i="1"/>
  <c r="BV20" i="1"/>
  <c r="BW20" i="1"/>
  <c r="BV21" i="1"/>
  <c r="BW21" i="1"/>
  <c r="BV22" i="1"/>
  <c r="BW22" i="1"/>
  <c r="BV23" i="1"/>
  <c r="BW23" i="1"/>
  <c r="BV24" i="1"/>
  <c r="BW24" i="1"/>
  <c r="BV25" i="1"/>
  <c r="BW25" i="1"/>
  <c r="BV26" i="1"/>
  <c r="BW26" i="1"/>
  <c r="BV27" i="1"/>
  <c r="BW27" i="1"/>
  <c r="BV28" i="1"/>
  <c r="BW28" i="1"/>
  <c r="BV29" i="1"/>
  <c r="BW29" i="1"/>
  <c r="BV30" i="1"/>
  <c r="BW30" i="1"/>
  <c r="BV31" i="1"/>
  <c r="BW31" i="1"/>
  <c r="BV32" i="1"/>
  <c r="BW32" i="1"/>
  <c r="BV33" i="1"/>
  <c r="BW33" i="1"/>
  <c r="BV34" i="1"/>
  <c r="BW34" i="1"/>
  <c r="BV35" i="1"/>
  <c r="BW35" i="1"/>
  <c r="BV36" i="1"/>
  <c r="BW36" i="1"/>
  <c r="BV37" i="1"/>
  <c r="BW37" i="1"/>
  <c r="BV38" i="1"/>
  <c r="BW38" i="1"/>
  <c r="BV39" i="1"/>
  <c r="BW39" i="1"/>
  <c r="BV40" i="1"/>
  <c r="BW40" i="1"/>
  <c r="BV41" i="1"/>
  <c r="BW41" i="1"/>
  <c r="BV42" i="1"/>
  <c r="BW42" i="1"/>
  <c r="BV43" i="1"/>
  <c r="BW43" i="1"/>
  <c r="BV44" i="1"/>
  <c r="BW44" i="1"/>
  <c r="BV45" i="1"/>
  <c r="BW45" i="1"/>
  <c r="BV46" i="1"/>
  <c r="BW46" i="1"/>
  <c r="BV47" i="1"/>
  <c r="BW47" i="1"/>
  <c r="BV48" i="1"/>
  <c r="BW48" i="1"/>
  <c r="BV49" i="1"/>
  <c r="BW49" i="1"/>
  <c r="BV50" i="1"/>
  <c r="BW50" i="1"/>
  <c r="BV51" i="1"/>
  <c r="BW51" i="1"/>
  <c r="BV52" i="1"/>
  <c r="BW52" i="1"/>
  <c r="BV53" i="1"/>
  <c r="BW53" i="1"/>
  <c r="BV54" i="1"/>
  <c r="BW54" i="1"/>
  <c r="BV55" i="1"/>
  <c r="BW55" i="1"/>
  <c r="BV56" i="1"/>
  <c r="BW56" i="1"/>
  <c r="BV57" i="1"/>
  <c r="BW57" i="1"/>
  <c r="BV58" i="1"/>
  <c r="BW58" i="1"/>
  <c r="BV59" i="1"/>
  <c r="BW59" i="1"/>
  <c r="BV60" i="1"/>
  <c r="BW60" i="1"/>
  <c r="BV61" i="1"/>
  <c r="BW61" i="1"/>
  <c r="BV62" i="1"/>
  <c r="BW62" i="1"/>
  <c r="BV63" i="1"/>
  <c r="BW63" i="1"/>
  <c r="BV64" i="1"/>
  <c r="BW64" i="1"/>
  <c r="BV65" i="1"/>
  <c r="BW65" i="1"/>
  <c r="BV66" i="1"/>
  <c r="BW66" i="1"/>
  <c r="BV67" i="1"/>
  <c r="BW67" i="1"/>
  <c r="BV68" i="1"/>
  <c r="BW68" i="1"/>
  <c r="BV69" i="1"/>
  <c r="BW69" i="1"/>
  <c r="BV70" i="1"/>
  <c r="BW70" i="1"/>
  <c r="BV71" i="1"/>
  <c r="BW71" i="1"/>
  <c r="BV72" i="1"/>
  <c r="BW72" i="1"/>
  <c r="BV73" i="1"/>
  <c r="BW73" i="1"/>
  <c r="BV74" i="1"/>
  <c r="BW74" i="1"/>
  <c r="BV75" i="1"/>
  <c r="BW75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2" i="1"/>
  <c r="BW2" i="1" l="1"/>
  <c r="Q78" i="4" l="1"/>
  <c r="Q79" i="4" l="1"/>
  <c r="Q77" i="4" l="1"/>
  <c r="P78" i="4" l="1"/>
  <c r="O78" i="4" l="1"/>
  <c r="P43" i="4" l="1"/>
  <c r="P77" i="4" s="1"/>
  <c r="P79" i="4" s="1"/>
  <c r="N78" i="4" l="1"/>
  <c r="K78" i="4"/>
  <c r="O30" i="4" l="1"/>
  <c r="O60" i="4"/>
  <c r="O77" i="4"/>
  <c r="U6" i="4"/>
  <c r="O79" i="4" l="1"/>
  <c r="M78" i="4" l="1"/>
  <c r="L78" i="4" l="1"/>
  <c r="U7" i="4"/>
  <c r="U8" i="4" s="1"/>
  <c r="M77" i="4"/>
  <c r="N77" i="4"/>
  <c r="N79" i="4" l="1"/>
  <c r="M79" i="4" l="1"/>
  <c r="L77" i="4" l="1"/>
  <c r="L79" i="4" l="1"/>
  <c r="J78" i="4" l="1"/>
  <c r="I78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7" i="4" s="1"/>
  <c r="K2" i="4"/>
  <c r="K79" i="4" l="1"/>
  <c r="J77" i="4" l="1"/>
  <c r="J79" i="4" l="1"/>
  <c r="E78" i="4" l="1"/>
  <c r="G78" i="4" l="1"/>
  <c r="H78" i="4"/>
  <c r="I77" i="4" l="1"/>
  <c r="I79" i="4" s="1"/>
  <c r="D78" i="4" l="1"/>
  <c r="C78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8" i="4"/>
  <c r="H77" i="4"/>
  <c r="H7" i="6" l="1"/>
  <c r="I6" i="6"/>
  <c r="J6" i="6" s="1"/>
  <c r="H79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H9" i="6" l="1"/>
  <c r="I8" i="6"/>
  <c r="J8" i="6" s="1"/>
  <c r="AH52" i="3"/>
  <c r="AI52" i="3"/>
  <c r="AH53" i="3"/>
  <c r="AI53" i="3"/>
  <c r="H10" i="6" l="1"/>
  <c r="I9" i="6"/>
  <c r="J9" i="6" s="1"/>
  <c r="G77" i="4"/>
  <c r="I10" i="6" l="1"/>
  <c r="J10" i="6" s="1"/>
  <c r="H11" i="6"/>
  <c r="G79" i="4"/>
  <c r="B78" i="4"/>
  <c r="E77" i="4"/>
  <c r="D77" i="4"/>
  <c r="C77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9" i="4" l="1"/>
  <c r="F77" i="4"/>
  <c r="H12" i="6"/>
  <c r="I11" i="6"/>
  <c r="J11" i="6" s="1"/>
  <c r="C79" i="4"/>
  <c r="D79" i="4"/>
  <c r="B77" i="4"/>
  <c r="B79" i="4" s="1"/>
  <c r="F79" i="4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I15" i="6" l="1"/>
  <c r="J15" i="6" s="1"/>
  <c r="H16" i="6"/>
  <c r="H17" i="6" l="1"/>
  <c r="I16" i="6"/>
  <c r="J16" i="6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<sst xmlns="http://schemas.openxmlformats.org/spreadsheetml/2006/main" count="4403" uniqueCount="378">
  <si>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</si>
  <si>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</si>
  <si>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</si>
  <si>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</si>
  <si>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</si>
  <si>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</si>
  <si>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</si>
  <si>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</si>
  <si>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</si>
  <si>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</si>
  <si>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</si>
  <si>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</si>
  <si>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</si>
  <si>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</si>
  <si>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</si>
  <si>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</si>
  <si>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</si>
  <si>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</si>
  <si>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</si>
  <si>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</si>
  <si>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</si>
  <si>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</si>
  <si>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</si>
  <si>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</si>
  <si>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</si>
  <si>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</si>
  <si>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</si>
  <si>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</si>
  <si>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</si>
  <si>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</si>
  <si>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</si>
  <si>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</si>
  <si>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</si>
  <si>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</si>
  <si>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</si>
  <si>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</si>
  <si>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</si>
  <si>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</si>
  <si>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</si>
  <si>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</si>
  <si>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</si>
  <si>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</si>
  <si>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</si>
  <si>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</si>
  <si>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</si>
  <si>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</si>
  <si>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</si>
  <si>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</si>
  <si>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</si>
  <si>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</si>
  <si>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</si>
  <si>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</si>
  <si>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</si>
  <si>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</si>
  <si>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</si>
  <si>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</si>
  <si>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</si>
  <si>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</si>
  <si>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</si>
  <si>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</si>
  <si>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</si>
  <si>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</si>
  <si>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</si>
  <si>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</si>
  <si>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</si>
  <si>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</si>
  <si>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</si>
  <si>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</si>
  <si>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</si>
  <si>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</si>
  <si>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</si>
  <si>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</si>
  <si>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</si>
  <si>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</si>
  <si>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</si>
  <si>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</si>
  <si>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</si>
  <si>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</si>
  <si>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</si>
  <si>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</si>
  <si>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</si>
  <si>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</si>
  <si>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</si>
  <si>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</si>
  <si>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</si>
  <si>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</si>
  <si>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</si>
  <si>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</si>
  <si>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</si>
  <si>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</si>
  <si>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</si>
  <si>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</si>
  <si>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</si>
  <si>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</si>
  <si>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</si>
  <si>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</si>
  <si>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</si>
  <si>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</si>
  <si>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</si>
  <si>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</si>
  <si>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</si>
  <si>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</si>
  <si>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</si>
  <si>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</si>
  <si>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</si>
  <si>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</si>
  <si>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</si>
  <si>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</si>
  <si>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</si>
  <si>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</si>
  <si>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</si>
  <si>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</si>
  <si>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</si>
  <si>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</si>
  <si>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</si>
  <si>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</si>
  <si>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</si>
  <si>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</si>
  <si>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</si>
  <si>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</si>
  <si>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</si>
  <si>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</si>
  <si>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</si>
  <si>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</si>
  <si>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</si>
  <si>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</si>
  <si>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</si>
  <si>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</si>
  <si>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</si>
  <si>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</si>
  <si>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</si>
  <si>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</si>
  <si>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</si>
  <si>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</si>
  <si>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</si>
  <si>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</si>
  <si>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</si>
  <si>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</si>
  <si>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</si>
  <si>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</si>
  <si>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</si>
  <si>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</si>
  <si>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</si>
  <si>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</si>
  <si>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</si>
  <si>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</si>
  <si>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</si>
  <si>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</si>
  <si>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</si>
  <si>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</si>
  <si>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</si>
  <si>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</si>
  <si>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</si>
  <si>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</si>
  <si>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</si>
  <si>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</si>
  <si>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</si>
  <si>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</si>
  <si>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</si>
  <si>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</si>
  <si>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</si>
  <si>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</si>
  <si>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</si>
  <si>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</si>
  <si>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</si>
  <si>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</si>
  <si>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</si>
  <si>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</si>
  <si>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</si>
  <si>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</si>
  <si>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</si>
  <si>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</si>
  <si>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</si>
  <si>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</si>
  <si>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</si>
  <si>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</si>
  <si>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</si>
  <si>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</si>
  <si>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</si>
  <si>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</si>
  <si>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</si>
  <si>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</si>
  <si>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</si>
  <si>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</si>
  <si>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</si>
  <si>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</si>
  <si>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</si>
  <si>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</si>
  <si>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</si>
  <si>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</si>
  <si>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</si>
  <si>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</si>
  <si>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</si>
  <si>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</si>
  <si>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</si>
  <si>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</si>
  <si>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</si>
  <si>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</si>
  <si>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</si>
  <si>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</si>
  <si>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</si>
  <si>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</si>
  <si>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</si>
  <si>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</si>
  <si>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</si>
  <si>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</si>
  <si>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</si>
  <si>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</si>
  <si>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</si>
  <si>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</si>
  <si>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</si>
  <si>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</si>
  <si>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</si>
  <si>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</si>
  <si>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</si>
  <si>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</si>
  <si>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</si>
  <si>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</si>
  <si>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</si>
  <si>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</si>
  <si>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</si>
  <si>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</si>
  <si>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</si>
  <si>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</si>
  <si>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</si>
  <si>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</si>
  <si>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</si>
  <si>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</si>
  <si>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</si>
  <si>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</si>
  <si>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</si>
  <si>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</si>
  <si>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</si>
  <si>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</si>
  <si>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</si>
  <si>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</si>
  <si>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</si>
  <si>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</si>
  <si>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</si>
  <si>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</si>
  <si>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</si>
  <si>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</si>
  <si>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</si>
  <si>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</si>
  <si>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</si>
  <si>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</si>
  <si>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</si>
  <si>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</si>
  <si>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</si>
  <si>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</si>
  <si>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</si>
  <si>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</si>
  <si>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</si>
  <si>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</si>
  <si>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</si>
  <si>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</si>
  <si>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</si>
  <si>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</si>
  <si>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</si>
  <si>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</si>
  <si>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</si>
  <si>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</si>
  <si>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</si>
  <si>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</si>
  <si>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</si>
  <si>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</si>
  <si>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</si>
  <si>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</si>
  <si>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</si>
  <si>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</si>
  <si>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</si>
  <si>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</si>
  <si>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</si>
  <si>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</si>
  <si>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</si>
  <si>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</si>
  <si>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</si>
  <si>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</si>
  <si>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</si>
  <si>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</si>
  <si>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</si>
  <si>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</si>
  <si>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</si>
  <si>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</si>
  <si>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</si>
  <si>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</si>
  <si>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</si>
  <si>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</si>
  <si>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</si>
  <si>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</si>
  <si>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</si>
  <si>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</si>
  <si>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</si>
  <si>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</si>
  <si>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</si>
  <si>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</si>
  <si>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</si>
  <si>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</si>
  <si>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</si>
  <si>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</si>
  <si>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</si>
  <si>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</si>
  <si>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</si>
  <si>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</si>
  <si>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</si>
  <si>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</si>
  <si>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</si>
  <si>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</si>
  <si>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</si>
  <si>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</si>
  <si>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</si>
  <si>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</si>
  <si>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</si>
  <si>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</si>
  <si>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</si>
  <si>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</si>
  <si>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</si>
  <si>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</si>
  <si>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</si>
  <si>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</si>
  <si>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</si>
  <si>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</si>
  <si>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</si>
  <si>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</si>
  <si>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</si>
  <si>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</si>
  <si>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</si>
  <si>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</si>
  <si>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</si>
  <si>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</si>
  <si>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</si>
  <si>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</si>
  <si>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</si>
  <si>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</si>
  <si>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</si>
  <si>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</si>
  <si>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</si>
  <si>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</si>
  <si>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</si>
  <si>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</si>
  <si>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</si>
  <si>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</si>
  <si>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</si>
  <si>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</si>
  <si>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</si>
  <si>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</si>
  <si>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</si>
  <si>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</si>
  <si>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</si>
  <si>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</si>
  <si>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</si>
  <si>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</si>
  <si>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</si>
  <si>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</si>
  <si>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</si>
  <si>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</si>
  <si>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</si>
  <si>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</si>
  <si>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</si>
  <si>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</si>
  <si>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</si>
  <si>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</si>
  <si>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</si>
  <si>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</si>
  <si>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</si>
  <si>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</si>
  <si>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</si>
  <si>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</si>
  <si>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</si>
  <si>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</si>
  <si>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convidados</t>
  </si>
  <si>
    <t>valor conv</t>
  </si>
  <si>
    <t>valor mens</t>
  </si>
  <si>
    <t>mensalidade</t>
  </si>
  <si>
    <t>Luca</t>
  </si>
  <si>
    <t>Enrico</t>
  </si>
  <si>
    <t>Ricardo fla</t>
  </si>
  <si>
    <t>Moritz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</si>
</sst>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5" fontId="0" fillId="0" borderId="0" xfId="42" applyNumberFormat="1" applyFont="1" applyFill="1"/>
    <xf numFmtId="165" fontId="0" fillId="0" borderId="0" xfId="0" applyNumberFormat="1"/>
    <xf numFmtId="165" fontId="0" fillId="35" borderId="0" xfId="42" applyNumberFormat="1" applyFont="1" applyFill="1"/>
    <xf numFmtId="0" fontId="0" fillId="0" borderId="0" xfId="0" applyFill="1"/>
    <xf numFmtId="165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5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5"/>
  <sheetViews>
    <sheetView zoomScale="85" zoomScaleNormal="85" workbookViewId="0">
      <pane xSplit="1" topLeftCell="BB1" activePane="topRight" state="frozen"/>
      <selection pane="topRight" activeCell="BS15" sqref="BS15"/>
    </sheetView>
  </sheetViews>
  <sheetFormatPr defaultRowHeight="14.5" x14ac:dyDescent="0.35"/>
  <cols>
    <col min="2" max="2" width="9.453125" bestFit="1" customWidth="1"/>
    <col min="3" max="5" width="10.6328125" bestFit="1" customWidth="1"/>
    <col min="6" max="6" width="9.453125" bestFit="1" customWidth="1"/>
    <col min="7" max="10" width="10.6328125" bestFit="1" customWidth="1"/>
    <col min="11" max="11" width="9.453125" bestFit="1" customWidth="1"/>
    <col min="12" max="14" width="10.6328125" bestFit="1" customWidth="1"/>
    <col min="15" max="15" width="9.453125" bestFit="1" customWidth="1"/>
    <col min="16" max="18" width="10.6328125" bestFit="1" customWidth="1"/>
    <col min="19" max="19" width="9.54296875" bestFit="1" customWidth="1"/>
    <col min="20" max="20" width="9.81640625" bestFit="1" customWidth="1"/>
    <col min="21" max="23" width="10.54296875" bestFit="1" customWidth="1"/>
    <col min="24" max="24" width="9.54296875" bestFit="1" customWidth="1"/>
    <col min="25" max="25" width="10.54296875" bestFit="1" customWidth="1"/>
    <col min="26" max="26" width="11.54296875" bestFit="1" customWidth="1"/>
    <col min="27" max="27" width="10.54296875" bestFit="1" customWidth="1"/>
    <col min="28" max="48" width="10.54296875" customWidth="1"/>
    <col min="49" max="49" width="9.54296875" bestFit="1" customWidth="1"/>
    <col min="50" max="58" width="9.54296875" customWidth="1"/>
    <col min="59" max="65" width="10.453125" bestFit="1" customWidth="1"/>
    <col min="66" max="66" width="11" bestFit="1" customWidth="1"/>
    <col min="67" max="72" width="11" customWidth="1"/>
  </cols>
  <sheetData>
    <row r="1" spans="1:76" x14ac:dyDescent="0.35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L1" s="1">
        <v>45896</v>
      </c>
      <c r="BM1" s="1">
        <v>45903</v>
      </c>
      <c r="BN1" s="1">
        <v>45910</v>
      </c>
      <c r="BO1" s="1">
        <v>45917</v>
      </c>
      <c r="BP1" s="1">
        <v>45924</v>
      </c>
      <c r="BQ1" s="1">
        <v>45931</v>
      </c>
      <c r="BR1" s="1">
        <v>45938</v>
      </c>
      <c r="BS1" s="1">
        <v>45945</v>
      </c>
      <c r="BT1" s="1"/>
      <c r="BU1" t="s">
        <v>57</v>
      </c>
      <c r="BV1" t="s">
        <v>58</v>
      </c>
      <c r="BW1" t="s">
        <v>59</v>
      </c>
      <c r="BX1" t="s">
        <v>62</v>
      </c>
    </row>
    <row r="2" spans="1:76" x14ac:dyDescent="0.35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L2">
        <v>6.5</v>
      </c>
      <c r="BM2">
        <v>5</v>
      </c>
      <c r="BO2">
        <v>5</v>
      </c>
      <c r="BP2">
        <v>4.5</v>
      </c>
      <c r="BQ2">
        <v>5</v>
      </c>
      <c r="BR2">
        <v>6.5</v>
      </c>
      <c r="BS2">
        <v>5.5</v>
      </c>
      <c r="BU2">
        <f>COUNT(B2:BT2)</f>
        <v>65</v>
      </c>
      <c r="BV2" s="18">
        <f>AVERAGE(B2:BT2)</f>
        <v>5.7538461538461538</v>
      </c>
      <c r="BW2">
        <f>IF(BU2&gt;1,_xlfn.STDEV.S(B2:BT2),"")</f>
        <v>1.0574256656907561</v>
      </c>
      <c r="BX2">
        <v>1</v>
      </c>
    </row>
    <row r="3" spans="1:76" x14ac:dyDescent="0.35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J3">
        <v>5.5</v>
      </c>
      <c r="BK3">
        <v>5.5</v>
      </c>
      <c r="BL3">
        <v>5</v>
      </c>
      <c r="BM3">
        <v>4</v>
      </c>
      <c r="BN3">
        <v>5</v>
      </c>
      <c r="BO3">
        <v>5</v>
      </c>
      <c r="BP3">
        <v>4.5</v>
      </c>
      <c r="BQ3">
        <v>4.5</v>
      </c>
      <c r="BR3">
        <v>4.5</v>
      </c>
      <c r="BS3">
        <v>5</v>
      </c>
      <c r="BU3">
        <f t="shared" ref="BU3:BU66" si="0">COUNT(B3:BT3)</f>
        <v>64</v>
      </c>
      <c r="BV3" s="18">
        <f t="shared" ref="BV3:BV66" si="1">AVERAGE(B3:BT3)</f>
        <v>5.421875</v>
      </c>
      <c r="BW3">
        <f t="shared" ref="BW3:BW66" si="2">IF(BU3&gt;1,_xlfn.STDEV.S(B3:BT3),"")</f>
        <v>0.89628310968042491</v>
      </c>
      <c r="BX3">
        <v>1</v>
      </c>
    </row>
    <row r="4" spans="1:76" x14ac:dyDescent="0.35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J4">
        <v>5.5</v>
      </c>
      <c r="BM4">
        <v>4</v>
      </c>
      <c r="BN4">
        <v>5.5</v>
      </c>
      <c r="BO4">
        <v>4.5</v>
      </c>
      <c r="BP4">
        <v>5</v>
      </c>
      <c r="BQ4">
        <v>5</v>
      </c>
      <c r="BR4">
        <v>5</v>
      </c>
      <c r="BU4">
        <f t="shared" si="0"/>
        <v>60</v>
      </c>
      <c r="BV4" s="18">
        <f t="shared" si="1"/>
        <v>5.6749999999999998</v>
      </c>
      <c r="BW4">
        <f t="shared" si="2"/>
        <v>0.91976876239149641</v>
      </c>
      <c r="BX4">
        <v>1</v>
      </c>
    </row>
    <row r="5" spans="1:76" x14ac:dyDescent="0.35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L5">
        <v>5</v>
      </c>
      <c r="BM5">
        <v>5.5</v>
      </c>
      <c r="BN5">
        <v>6.5</v>
      </c>
      <c r="BO5">
        <v>6</v>
      </c>
      <c r="BP5">
        <v>5</v>
      </c>
      <c r="BQ5">
        <v>5</v>
      </c>
      <c r="BR5">
        <v>5.5</v>
      </c>
      <c r="BS5">
        <v>5.5</v>
      </c>
      <c r="BU5">
        <f t="shared" si="0"/>
        <v>57</v>
      </c>
      <c r="BV5" s="18">
        <f t="shared" si="1"/>
        <v>6.2456140350877192</v>
      </c>
      <c r="BW5">
        <f t="shared" si="2"/>
        <v>0.86149168295433887</v>
      </c>
      <c r="BX5">
        <v>1</v>
      </c>
    </row>
    <row r="6" spans="1:76" x14ac:dyDescent="0.35">
      <c r="A6" t="s">
        <v>6</v>
      </c>
      <c r="B6">
        <v>7.5</v>
      </c>
      <c r="C6">
        <v>7</v>
      </c>
      <c r="D6">
        <v>7</v>
      </c>
      <c r="E6">
        <v>7.5</v>
      </c>
      <c r="F6">
        <v>6</v>
      </c>
      <c r="G6">
        <v>6</v>
      </c>
      <c r="H6" t="s">
        <v>26</v>
      </c>
      <c r="I6">
        <v>7.5</v>
      </c>
      <c r="J6" t="s">
        <v>26</v>
      </c>
      <c r="K6">
        <v>7.5</v>
      </c>
      <c r="L6" t="s">
        <v>26</v>
      </c>
      <c r="M6" t="s">
        <v>26</v>
      </c>
      <c r="N6">
        <v>6</v>
      </c>
      <c r="O6">
        <v>7</v>
      </c>
      <c r="P6">
        <v>6</v>
      </c>
      <c r="Q6" t="s">
        <v>26</v>
      </c>
      <c r="R6" t="s">
        <v>26</v>
      </c>
      <c r="S6">
        <v>6</v>
      </c>
      <c r="T6">
        <v>7</v>
      </c>
      <c r="U6">
        <v>7</v>
      </c>
      <c r="V6" t="s">
        <v>26</v>
      </c>
      <c r="W6">
        <v>6</v>
      </c>
      <c r="X6">
        <v>6</v>
      </c>
      <c r="Y6" t="s">
        <v>26</v>
      </c>
      <c r="Z6" t="s">
        <v>26</v>
      </c>
      <c r="AA6">
        <v>6</v>
      </c>
      <c r="AB6" t="s">
        <v>26</v>
      </c>
      <c r="AC6" t="s">
        <v>26</v>
      </c>
      <c r="AD6" t="s">
        <v>26</v>
      </c>
      <c r="AE6">
        <v>6</v>
      </c>
      <c r="AF6">
        <v>6.5</v>
      </c>
      <c r="AG6">
        <v>7</v>
      </c>
      <c r="AH6">
        <v>5.5</v>
      </c>
      <c r="AJ6">
        <v>5.5</v>
      </c>
      <c r="AK6">
        <v>5</v>
      </c>
      <c r="AL6">
        <v>4.5</v>
      </c>
      <c r="AM6">
        <v>5.5</v>
      </c>
      <c r="AN6">
        <v>6.5</v>
      </c>
      <c r="AO6">
        <v>6</v>
      </c>
      <c r="AP6">
        <v>5</v>
      </c>
      <c r="AQ6">
        <v>5.5</v>
      </c>
      <c r="AR6">
        <v>5.5</v>
      </c>
      <c r="AS6">
        <v>5</v>
      </c>
      <c r="AT6">
        <v>5.5</v>
      </c>
      <c r="AU6">
        <v>5</v>
      </c>
      <c r="AV6">
        <v>5</v>
      </c>
      <c r="AX6">
        <v>10</v>
      </c>
      <c r="AY6">
        <v>5.5</v>
      </c>
      <c r="AZ6">
        <v>5</v>
      </c>
      <c r="BA6">
        <v>5</v>
      </c>
      <c r="BB6">
        <v>4.5</v>
      </c>
      <c r="BC6">
        <v>7</v>
      </c>
      <c r="BD6">
        <v>5.5</v>
      </c>
      <c r="BE6">
        <v>6.5</v>
      </c>
      <c r="BF6">
        <v>4.5</v>
      </c>
      <c r="BG6">
        <v>4.5</v>
      </c>
      <c r="BH6">
        <v>7.5</v>
      </c>
      <c r="BI6">
        <v>6.5</v>
      </c>
      <c r="BJ6">
        <v>6</v>
      </c>
      <c r="BK6">
        <v>5.5</v>
      </c>
      <c r="BL6">
        <v>5</v>
      </c>
      <c r="BM6">
        <v>6</v>
      </c>
      <c r="BN6">
        <v>6</v>
      </c>
      <c r="BO6">
        <v>6.5</v>
      </c>
      <c r="BP6">
        <v>5</v>
      </c>
      <c r="BQ6">
        <v>4.5</v>
      </c>
      <c r="BR6">
        <v>6</v>
      </c>
      <c r="BS6">
        <v>5</v>
      </c>
      <c r="BU6">
        <f t="shared" si="0"/>
        <v>56</v>
      </c>
      <c r="BV6" s="18">
        <f t="shared" si="1"/>
        <v>5.9821428571428568</v>
      </c>
      <c r="BW6">
        <f t="shared" si="2"/>
        <v>1.0355687313754689</v>
      </c>
      <c r="BX6">
        <v>1</v>
      </c>
    </row>
    <row r="7" spans="1:76" x14ac:dyDescent="0.35">
      <c r="A7" t="s">
        <v>4</v>
      </c>
      <c r="B7">
        <v>4.5</v>
      </c>
      <c r="C7" t="s">
        <v>26</v>
      </c>
      <c r="D7">
        <v>6</v>
      </c>
      <c r="E7">
        <v>5.5</v>
      </c>
      <c r="F7">
        <v>6</v>
      </c>
      <c r="G7" t="s">
        <v>26</v>
      </c>
      <c r="H7">
        <v>7</v>
      </c>
      <c r="I7">
        <v>5.5</v>
      </c>
      <c r="J7">
        <v>6</v>
      </c>
      <c r="K7">
        <v>5.5</v>
      </c>
      <c r="L7">
        <v>7</v>
      </c>
      <c r="M7">
        <v>6</v>
      </c>
      <c r="N7">
        <v>7</v>
      </c>
      <c r="O7">
        <v>5.5</v>
      </c>
      <c r="P7">
        <v>5.5</v>
      </c>
      <c r="Q7">
        <v>7</v>
      </c>
      <c r="R7">
        <v>6</v>
      </c>
      <c r="S7">
        <v>6</v>
      </c>
      <c r="T7">
        <v>7</v>
      </c>
      <c r="U7">
        <v>6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>
        <v>6</v>
      </c>
      <c r="AE7">
        <v>6.5</v>
      </c>
      <c r="AF7">
        <v>6</v>
      </c>
      <c r="AG7">
        <v>6</v>
      </c>
      <c r="AH7">
        <v>5</v>
      </c>
      <c r="AI7">
        <v>6</v>
      </c>
      <c r="AL7">
        <v>3</v>
      </c>
      <c r="AM7">
        <v>4</v>
      </c>
      <c r="AN7">
        <v>5.5</v>
      </c>
      <c r="AO7">
        <v>5</v>
      </c>
      <c r="AP7">
        <v>4.5</v>
      </c>
      <c r="AV7">
        <v>4</v>
      </c>
      <c r="AW7">
        <v>4.5</v>
      </c>
      <c r="AX7">
        <v>4.5</v>
      </c>
      <c r="AY7">
        <v>5</v>
      </c>
      <c r="AZ7">
        <v>4</v>
      </c>
      <c r="BA7">
        <v>5</v>
      </c>
      <c r="BB7">
        <v>5</v>
      </c>
      <c r="BC7">
        <v>6</v>
      </c>
      <c r="BH7">
        <v>5.5</v>
      </c>
      <c r="BI7">
        <v>5.5</v>
      </c>
      <c r="BJ7">
        <v>5.5</v>
      </c>
      <c r="BK7">
        <v>5</v>
      </c>
      <c r="BL7">
        <v>4.5</v>
      </c>
      <c r="BM7">
        <v>5</v>
      </c>
      <c r="BN7">
        <v>6</v>
      </c>
      <c r="BO7">
        <v>5</v>
      </c>
      <c r="BP7">
        <v>5</v>
      </c>
      <c r="BQ7">
        <v>5</v>
      </c>
      <c r="BR7">
        <v>5</v>
      </c>
      <c r="BS7">
        <v>5</v>
      </c>
      <c r="BU7">
        <f t="shared" si="0"/>
        <v>56</v>
      </c>
      <c r="BV7" s="18">
        <f t="shared" si="1"/>
        <v>5.5</v>
      </c>
      <c r="BW7">
        <f t="shared" si="2"/>
        <v>0.84745608628519398</v>
      </c>
      <c r="BX7">
        <v>1</v>
      </c>
    </row>
    <row r="8" spans="1:76" x14ac:dyDescent="0.35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Q8">
        <v>5</v>
      </c>
      <c r="AR8">
        <v>5.5</v>
      </c>
      <c r="AS8">
        <v>5</v>
      </c>
      <c r="AT8">
        <v>5.5</v>
      </c>
      <c r="AU8">
        <v>5.5</v>
      </c>
      <c r="AV8">
        <v>5.5</v>
      </c>
      <c r="AX8">
        <v>6</v>
      </c>
      <c r="AY8">
        <v>6.5</v>
      </c>
      <c r="AZ8">
        <v>5.5</v>
      </c>
      <c r="BA8">
        <v>5.5</v>
      </c>
      <c r="BB8">
        <v>4.5</v>
      </c>
      <c r="BC8">
        <v>4</v>
      </c>
      <c r="BD8">
        <v>4.5</v>
      </c>
      <c r="BE8">
        <v>5.5</v>
      </c>
      <c r="BF8">
        <v>5</v>
      </c>
      <c r="BG8">
        <v>5</v>
      </c>
      <c r="BH8">
        <v>5</v>
      </c>
      <c r="BK8">
        <v>5</v>
      </c>
      <c r="BL8">
        <v>5.5</v>
      </c>
      <c r="BM8">
        <v>5</v>
      </c>
      <c r="BP8">
        <v>5.5</v>
      </c>
      <c r="BQ8">
        <v>7</v>
      </c>
      <c r="BR8">
        <v>6</v>
      </c>
      <c r="BS8">
        <v>5.5</v>
      </c>
      <c r="BU8">
        <f t="shared" si="0"/>
        <v>54</v>
      </c>
      <c r="BV8" s="18">
        <f t="shared" si="1"/>
        <v>6.1111111111111107</v>
      </c>
      <c r="BW8">
        <f t="shared" si="2"/>
        <v>0.95000827536945109</v>
      </c>
      <c r="BX8">
        <v>1</v>
      </c>
    </row>
    <row r="9" spans="1:76" x14ac:dyDescent="0.35">
      <c r="A9" t="s">
        <v>5</v>
      </c>
      <c r="B9">
        <v>10</v>
      </c>
      <c r="C9">
        <v>8.5</v>
      </c>
      <c r="D9">
        <v>8.5</v>
      </c>
      <c r="E9">
        <v>7.5</v>
      </c>
      <c r="F9">
        <v>7</v>
      </c>
      <c r="G9">
        <v>7.5</v>
      </c>
      <c r="H9">
        <v>7</v>
      </c>
      <c r="I9" t="s">
        <v>26</v>
      </c>
      <c r="J9">
        <v>8.5</v>
      </c>
      <c r="K9">
        <v>7.5</v>
      </c>
      <c r="L9">
        <v>8.5</v>
      </c>
      <c r="M9">
        <v>7</v>
      </c>
      <c r="N9">
        <v>7.5</v>
      </c>
      <c r="O9">
        <v>7.5</v>
      </c>
      <c r="P9">
        <v>7</v>
      </c>
      <c r="Q9">
        <v>7</v>
      </c>
      <c r="R9" t="s">
        <v>26</v>
      </c>
      <c r="S9" t="s">
        <v>26</v>
      </c>
      <c r="T9" t="s">
        <v>26</v>
      </c>
      <c r="U9">
        <v>7</v>
      </c>
      <c r="V9">
        <v>6</v>
      </c>
      <c r="W9">
        <v>7.5</v>
      </c>
      <c r="X9">
        <v>7</v>
      </c>
      <c r="Y9">
        <v>7</v>
      </c>
      <c r="Z9">
        <v>7</v>
      </c>
      <c r="AA9">
        <v>7</v>
      </c>
      <c r="AB9" t="s">
        <v>26</v>
      </c>
      <c r="AC9" t="s">
        <v>26</v>
      </c>
      <c r="AD9" t="s">
        <v>26</v>
      </c>
      <c r="AF9">
        <v>6.5</v>
      </c>
      <c r="AG9">
        <v>10</v>
      </c>
      <c r="AI9">
        <v>6.5</v>
      </c>
      <c r="AJ9">
        <v>5.5</v>
      </c>
      <c r="AK9">
        <v>6.5</v>
      </c>
      <c r="AL9">
        <v>6</v>
      </c>
      <c r="AO9">
        <v>6</v>
      </c>
      <c r="AP9">
        <v>5</v>
      </c>
      <c r="AQ9">
        <v>5.5</v>
      </c>
      <c r="AR9">
        <v>6.5</v>
      </c>
      <c r="AS9">
        <v>6</v>
      </c>
      <c r="AT9">
        <v>5.5</v>
      </c>
      <c r="AU9">
        <v>6.5</v>
      </c>
      <c r="AV9">
        <v>6</v>
      </c>
      <c r="AW9">
        <v>6</v>
      </c>
      <c r="AX9">
        <v>6</v>
      </c>
      <c r="AY9">
        <v>5.5</v>
      </c>
      <c r="AZ9">
        <v>7</v>
      </c>
      <c r="BA9">
        <v>8.5</v>
      </c>
      <c r="BB9">
        <v>5.5</v>
      </c>
      <c r="BC9">
        <v>4.5</v>
      </c>
      <c r="BD9">
        <v>5.5</v>
      </c>
      <c r="BE9">
        <v>6.5</v>
      </c>
      <c r="BF9">
        <v>5.5</v>
      </c>
      <c r="BG9">
        <v>5</v>
      </c>
      <c r="BK9">
        <v>5.5</v>
      </c>
      <c r="BL9">
        <v>6</v>
      </c>
      <c r="BO9">
        <v>5.5</v>
      </c>
      <c r="BP9">
        <v>5.5</v>
      </c>
      <c r="BQ9">
        <v>6</v>
      </c>
      <c r="BR9">
        <v>5.5</v>
      </c>
      <c r="BS9">
        <v>6</v>
      </c>
      <c r="BU9">
        <f t="shared" si="0"/>
        <v>54</v>
      </c>
      <c r="BV9" s="18">
        <f t="shared" si="1"/>
        <v>6.6388888888888893</v>
      </c>
      <c r="BW9">
        <f t="shared" si="2"/>
        <v>1.183282397699047</v>
      </c>
      <c r="BX9">
        <v>1</v>
      </c>
    </row>
    <row r="10" spans="1:76" x14ac:dyDescent="0.35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K10">
        <v>5.5</v>
      </c>
      <c r="BL10">
        <v>5</v>
      </c>
      <c r="BM10">
        <v>5</v>
      </c>
      <c r="BN10">
        <v>5.5</v>
      </c>
      <c r="BO10">
        <v>4.5</v>
      </c>
      <c r="BP10">
        <v>4.5</v>
      </c>
      <c r="BQ10">
        <v>5</v>
      </c>
      <c r="BR10">
        <v>4.5</v>
      </c>
      <c r="BU10">
        <f t="shared" si="0"/>
        <v>51</v>
      </c>
      <c r="BV10" s="18">
        <f t="shared" si="1"/>
        <v>5.5</v>
      </c>
      <c r="BW10">
        <f t="shared" si="2"/>
        <v>0.73484692283495345</v>
      </c>
      <c r="BX10">
        <v>1</v>
      </c>
    </row>
    <row r="11" spans="1:76" x14ac:dyDescent="0.35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J11">
        <v>5</v>
      </c>
      <c r="BK11">
        <v>5</v>
      </c>
      <c r="BM11">
        <v>4.5</v>
      </c>
      <c r="BN11">
        <v>7</v>
      </c>
      <c r="BO11">
        <v>5</v>
      </c>
      <c r="BR11">
        <v>7</v>
      </c>
      <c r="BS11">
        <v>5.5</v>
      </c>
      <c r="BU11">
        <f t="shared" si="0"/>
        <v>48</v>
      </c>
      <c r="BV11" s="18">
        <f t="shared" si="1"/>
        <v>5.520833333333333</v>
      </c>
      <c r="BW11">
        <f t="shared" si="2"/>
        <v>1.0414716129436161</v>
      </c>
      <c r="BX11">
        <v>1</v>
      </c>
    </row>
    <row r="12" spans="1:76" x14ac:dyDescent="0.35">
      <c r="A12" t="s">
        <v>367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K12">
        <v>4.5</v>
      </c>
      <c r="BL12">
        <v>5</v>
      </c>
      <c r="BM12">
        <v>5.5</v>
      </c>
      <c r="BN12">
        <v>5.5</v>
      </c>
      <c r="BO12">
        <v>5</v>
      </c>
      <c r="BP12">
        <v>5.5</v>
      </c>
      <c r="BQ12">
        <v>5</v>
      </c>
      <c r="BR12">
        <v>4.5</v>
      </c>
      <c r="BS12">
        <v>5.5</v>
      </c>
      <c r="BU12">
        <f t="shared" si="0"/>
        <v>49</v>
      </c>
      <c r="BV12" s="18">
        <f t="shared" si="1"/>
        <v>5.9795918367346941</v>
      </c>
      <c r="BW12">
        <f t="shared" si="2"/>
        <v>1.1037775273722386</v>
      </c>
      <c r="BX12">
        <v>1</v>
      </c>
    </row>
    <row r="13" spans="1:76" x14ac:dyDescent="0.35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N13">
        <v>5</v>
      </c>
      <c r="AO13">
        <v>5</v>
      </c>
      <c r="AP13">
        <v>5.5</v>
      </c>
      <c r="AQ13">
        <v>5.5</v>
      </c>
      <c r="AR13">
        <v>6</v>
      </c>
      <c r="AS13">
        <v>5</v>
      </c>
      <c r="AT13">
        <v>5.5</v>
      </c>
      <c r="AV13">
        <v>4.5</v>
      </c>
      <c r="AX13">
        <v>6</v>
      </c>
      <c r="AY13">
        <v>5.5</v>
      </c>
      <c r="AZ13">
        <v>6.5</v>
      </c>
      <c r="BA13">
        <v>5</v>
      </c>
      <c r="BB13">
        <v>5</v>
      </c>
      <c r="BC13">
        <v>9.5</v>
      </c>
      <c r="BD13">
        <v>5.5</v>
      </c>
      <c r="BE13">
        <v>6.5</v>
      </c>
      <c r="BF13">
        <v>4.5</v>
      </c>
      <c r="BG13">
        <v>6</v>
      </c>
      <c r="BH13">
        <v>5.5</v>
      </c>
      <c r="BI13">
        <v>7</v>
      </c>
      <c r="BJ13">
        <v>5.5</v>
      </c>
      <c r="BK13">
        <v>6.5</v>
      </c>
      <c r="BL13">
        <v>5.5</v>
      </c>
      <c r="BM13">
        <v>5.5</v>
      </c>
      <c r="BN13">
        <v>5</v>
      </c>
      <c r="BP13">
        <v>5.5</v>
      </c>
      <c r="BQ13">
        <v>5</v>
      </c>
      <c r="BR13">
        <v>5</v>
      </c>
      <c r="BS13">
        <v>5.5</v>
      </c>
      <c r="BU13">
        <f t="shared" si="0"/>
        <v>47</v>
      </c>
      <c r="BV13" s="18">
        <f t="shared" si="1"/>
        <v>5.9893617021276597</v>
      </c>
      <c r="BW13">
        <f t="shared" si="2"/>
        <v>0.98073487144416549</v>
      </c>
      <c r="BX13">
        <v>1</v>
      </c>
    </row>
    <row r="14" spans="1:76" x14ac:dyDescent="0.35">
      <c r="A14" t="s">
        <v>2</v>
      </c>
      <c r="B14">
        <v>7</v>
      </c>
      <c r="C14" t="s">
        <v>26</v>
      </c>
      <c r="D14">
        <v>4.5</v>
      </c>
      <c r="E14">
        <v>4.5</v>
      </c>
      <c r="F14">
        <v>5.5</v>
      </c>
      <c r="G14">
        <v>5.5</v>
      </c>
      <c r="H14">
        <v>7</v>
      </c>
      <c r="I14" t="s">
        <v>26</v>
      </c>
      <c r="J14">
        <v>6</v>
      </c>
      <c r="K14">
        <v>6</v>
      </c>
      <c r="L14">
        <v>5.5</v>
      </c>
      <c r="M14">
        <v>6</v>
      </c>
      <c r="N14" t="s">
        <v>26</v>
      </c>
      <c r="O14">
        <v>5.5</v>
      </c>
      <c r="P14">
        <v>6</v>
      </c>
      <c r="Q14">
        <v>4.5</v>
      </c>
      <c r="R14">
        <v>6</v>
      </c>
      <c r="S14">
        <v>7</v>
      </c>
      <c r="T14">
        <v>5.5</v>
      </c>
      <c r="U14">
        <v>5.5</v>
      </c>
      <c r="V14">
        <v>5.5</v>
      </c>
      <c r="W14">
        <v>5.5</v>
      </c>
      <c r="X14">
        <v>6</v>
      </c>
      <c r="Y14">
        <v>5.5</v>
      </c>
      <c r="Z14" t="s">
        <v>26</v>
      </c>
      <c r="AA14">
        <v>7</v>
      </c>
      <c r="AB14">
        <v>6</v>
      </c>
      <c r="AC14">
        <v>6</v>
      </c>
      <c r="AD14" t="s">
        <v>26</v>
      </c>
      <c r="AE14">
        <v>7</v>
      </c>
      <c r="AH14">
        <v>6.5</v>
      </c>
      <c r="AI14">
        <v>4.5</v>
      </c>
      <c r="AK14">
        <v>5</v>
      </c>
      <c r="AL14">
        <v>5</v>
      </c>
      <c r="AM14">
        <v>5.5</v>
      </c>
      <c r="AN14">
        <v>4</v>
      </c>
      <c r="AT14">
        <v>4.5</v>
      </c>
      <c r="AZ14">
        <v>4.5</v>
      </c>
      <c r="BC14">
        <v>4</v>
      </c>
      <c r="BG14">
        <v>4.5</v>
      </c>
      <c r="BH14">
        <v>5.5</v>
      </c>
      <c r="BI14">
        <v>5</v>
      </c>
      <c r="BJ14">
        <v>4.5</v>
      </c>
      <c r="BK14">
        <v>4.5</v>
      </c>
      <c r="BL14">
        <v>4.5</v>
      </c>
      <c r="BM14">
        <v>5</v>
      </c>
      <c r="BN14">
        <v>5.5</v>
      </c>
      <c r="BQ14">
        <v>5</v>
      </c>
      <c r="BU14">
        <f t="shared" si="0"/>
        <v>43</v>
      </c>
      <c r="BV14" s="18">
        <f t="shared" si="1"/>
        <v>5.4302325581395348</v>
      </c>
      <c r="BW14">
        <f t="shared" si="2"/>
        <v>0.84220088196427134</v>
      </c>
      <c r="BX14">
        <v>1</v>
      </c>
    </row>
    <row r="15" spans="1:76" x14ac:dyDescent="0.35">
      <c r="A15" t="s">
        <v>25</v>
      </c>
      <c r="B15" t="s">
        <v>26</v>
      </c>
      <c r="C15" t="s">
        <v>26</v>
      </c>
      <c r="D15" t="s">
        <v>26</v>
      </c>
      <c r="E15">
        <v>4.5</v>
      </c>
      <c r="F15">
        <v>6</v>
      </c>
      <c r="G15">
        <v>4</v>
      </c>
      <c r="H15" t="s">
        <v>26</v>
      </c>
      <c r="I15" t="s">
        <v>26</v>
      </c>
      <c r="J15">
        <v>4.5</v>
      </c>
      <c r="K15" t="s">
        <v>26</v>
      </c>
      <c r="L15">
        <v>2.5</v>
      </c>
      <c r="M15">
        <v>4.5</v>
      </c>
      <c r="N15">
        <v>5.5</v>
      </c>
      <c r="O15">
        <v>6</v>
      </c>
      <c r="P15">
        <v>4.5</v>
      </c>
      <c r="Q15" t="s">
        <v>26</v>
      </c>
      <c r="R15" t="s">
        <v>26</v>
      </c>
      <c r="S15">
        <v>4</v>
      </c>
      <c r="T15">
        <v>6</v>
      </c>
      <c r="U15">
        <v>2.5</v>
      </c>
      <c r="V15">
        <v>5.5</v>
      </c>
      <c r="W15">
        <v>6</v>
      </c>
      <c r="X15">
        <v>6</v>
      </c>
      <c r="Y15" t="s">
        <v>26</v>
      </c>
      <c r="Z15">
        <v>5.5</v>
      </c>
      <c r="AA15" t="s">
        <v>26</v>
      </c>
      <c r="AB15" t="s">
        <v>26</v>
      </c>
      <c r="AC15">
        <v>4</v>
      </c>
      <c r="AD15">
        <v>4.5</v>
      </c>
      <c r="AE15">
        <v>4</v>
      </c>
      <c r="AF15">
        <v>2.5</v>
      </c>
      <c r="AG15">
        <v>3</v>
      </c>
      <c r="AH15">
        <v>5</v>
      </c>
      <c r="AK15">
        <v>5</v>
      </c>
      <c r="AL15">
        <v>2.5</v>
      </c>
      <c r="AM15">
        <v>4</v>
      </c>
      <c r="AO15">
        <v>5.5</v>
      </c>
      <c r="AP15">
        <v>5.5</v>
      </c>
      <c r="AQ15">
        <v>4</v>
      </c>
      <c r="AR15">
        <v>3.5</v>
      </c>
      <c r="AT15">
        <v>5</v>
      </c>
      <c r="AU15">
        <v>4</v>
      </c>
      <c r="AX15">
        <v>5.5</v>
      </c>
      <c r="AY15">
        <v>4.5</v>
      </c>
      <c r="AZ15">
        <v>4.5</v>
      </c>
      <c r="BA15">
        <v>5</v>
      </c>
      <c r="BC15">
        <v>4</v>
      </c>
      <c r="BE15">
        <v>4.5</v>
      </c>
      <c r="BK15">
        <v>4.5</v>
      </c>
      <c r="BL15">
        <v>4</v>
      </c>
      <c r="BM15">
        <v>5</v>
      </c>
      <c r="BO15">
        <v>4.5</v>
      </c>
      <c r="BR15">
        <v>4.5</v>
      </c>
      <c r="BU15">
        <f t="shared" si="0"/>
        <v>42</v>
      </c>
      <c r="BV15" s="18">
        <f t="shared" si="1"/>
        <v>4.5238095238095237</v>
      </c>
      <c r="BW15">
        <f t="shared" si="2"/>
        <v>0.987435585749595</v>
      </c>
      <c r="BX15">
        <v>1</v>
      </c>
    </row>
    <row r="16" spans="1:76" x14ac:dyDescent="0.35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K16">
        <v>5.5</v>
      </c>
      <c r="BL16">
        <v>5.5</v>
      </c>
      <c r="BM16">
        <v>5</v>
      </c>
      <c r="BO16">
        <v>5</v>
      </c>
      <c r="BP16">
        <v>5.5</v>
      </c>
      <c r="BS16">
        <v>5.5</v>
      </c>
      <c r="BU16">
        <f t="shared" si="0"/>
        <v>42</v>
      </c>
      <c r="BV16" s="18">
        <f t="shared" si="1"/>
        <v>5.9523809523809526</v>
      </c>
      <c r="BW16">
        <f t="shared" si="2"/>
        <v>1.0465362369445674</v>
      </c>
      <c r="BX16">
        <v>1</v>
      </c>
    </row>
    <row r="17" spans="1:76" x14ac:dyDescent="0.35">
      <c r="A17" t="s">
        <v>55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>
        <v>6</v>
      </c>
      <c r="P17" t="s">
        <v>26</v>
      </c>
      <c r="Q17">
        <v>4.5</v>
      </c>
      <c r="R17" t="s">
        <v>26</v>
      </c>
      <c r="S17" t="s">
        <v>26</v>
      </c>
      <c r="T17">
        <v>7</v>
      </c>
      <c r="U17">
        <v>7</v>
      </c>
      <c r="V17">
        <v>6</v>
      </c>
      <c r="W17">
        <v>6</v>
      </c>
      <c r="X17">
        <v>6</v>
      </c>
      <c r="Y17">
        <v>7.5</v>
      </c>
      <c r="Z17">
        <v>6</v>
      </c>
      <c r="AA17">
        <v>6</v>
      </c>
      <c r="AB17" t="s">
        <v>26</v>
      </c>
      <c r="AC17">
        <v>6</v>
      </c>
      <c r="AD17">
        <v>7</v>
      </c>
      <c r="AF17">
        <v>7</v>
      </c>
      <c r="AG17">
        <v>7</v>
      </c>
      <c r="AQ17">
        <v>7</v>
      </c>
      <c r="AR17">
        <v>6.5</v>
      </c>
      <c r="AS17">
        <v>5</v>
      </c>
      <c r="AT17">
        <v>5</v>
      </c>
      <c r="AU17">
        <v>5</v>
      </c>
      <c r="AV17">
        <v>5</v>
      </c>
      <c r="AW17">
        <v>5</v>
      </c>
      <c r="AZ17">
        <v>5.5</v>
      </c>
      <c r="BC17">
        <v>4.5</v>
      </c>
      <c r="BE17">
        <v>5.5</v>
      </c>
      <c r="BF17">
        <v>5.5</v>
      </c>
      <c r="BH17">
        <v>5.5</v>
      </c>
      <c r="BJ17">
        <v>5</v>
      </c>
      <c r="BM17">
        <v>5</v>
      </c>
      <c r="BN17">
        <v>4.5</v>
      </c>
      <c r="BO17">
        <v>5.5</v>
      </c>
      <c r="BQ17">
        <v>5</v>
      </c>
      <c r="BR17">
        <v>6</v>
      </c>
      <c r="BS17">
        <v>5.5</v>
      </c>
      <c r="BU17">
        <f t="shared" si="0"/>
        <v>33</v>
      </c>
      <c r="BV17" s="18">
        <f t="shared" si="1"/>
        <v>5.7727272727272725</v>
      </c>
      <c r="BW17">
        <f t="shared" si="2"/>
        <v>0.84862857278402615</v>
      </c>
      <c r="BX17">
        <v>1</v>
      </c>
    </row>
    <row r="18" spans="1:76" x14ac:dyDescent="0.35">
      <c r="A18" t="s">
        <v>84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>
        <v>4.5</v>
      </c>
      <c r="AC18">
        <v>6</v>
      </c>
      <c r="AD18" t="s">
        <v>26</v>
      </c>
      <c r="AE18">
        <v>6.5</v>
      </c>
      <c r="AF18">
        <v>6</v>
      </c>
      <c r="AG18">
        <v>6.5</v>
      </c>
      <c r="AH18">
        <v>5</v>
      </c>
      <c r="AI18">
        <v>5.5</v>
      </c>
      <c r="AL18">
        <v>5</v>
      </c>
      <c r="AO18">
        <v>5.5</v>
      </c>
      <c r="AP18">
        <v>6</v>
      </c>
      <c r="AQ18">
        <v>5.5</v>
      </c>
      <c r="AT18">
        <v>4.5</v>
      </c>
      <c r="AU18">
        <v>5</v>
      </c>
      <c r="AV18">
        <v>5</v>
      </c>
      <c r="AW18">
        <v>4.5</v>
      </c>
      <c r="AX18">
        <v>5</v>
      </c>
      <c r="AZ18">
        <v>5</v>
      </c>
      <c r="BA18">
        <v>5.5</v>
      </c>
      <c r="BB18">
        <v>5.5</v>
      </c>
      <c r="BC18">
        <v>4</v>
      </c>
      <c r="BD18">
        <v>4.5</v>
      </c>
      <c r="BE18">
        <v>4.5</v>
      </c>
      <c r="BF18">
        <v>4.5</v>
      </c>
      <c r="BG18">
        <v>5</v>
      </c>
      <c r="BI18">
        <v>4.5</v>
      </c>
      <c r="BL18">
        <v>5</v>
      </c>
      <c r="BM18">
        <v>5</v>
      </c>
      <c r="BN18">
        <v>5.5</v>
      </c>
      <c r="BO18">
        <v>5</v>
      </c>
      <c r="BQ18">
        <v>5</v>
      </c>
      <c r="BR18">
        <v>4.5</v>
      </c>
      <c r="BU18">
        <f t="shared" si="0"/>
        <v>31</v>
      </c>
      <c r="BV18" s="18">
        <f t="shared" si="1"/>
        <v>5.129032258064516</v>
      </c>
      <c r="BW18">
        <f t="shared" si="2"/>
        <v>0.61870485607010695</v>
      </c>
      <c r="BX18">
        <v>0</v>
      </c>
    </row>
    <row r="19" spans="1:76" x14ac:dyDescent="0.35">
      <c r="A19" t="s">
        <v>44</v>
      </c>
      <c r="B19" t="s">
        <v>26</v>
      </c>
      <c r="C19" t="s">
        <v>26</v>
      </c>
      <c r="D19" t="s">
        <v>26</v>
      </c>
      <c r="E19" t="s">
        <v>26</v>
      </c>
      <c r="F19">
        <v>5.5</v>
      </c>
      <c r="G19">
        <v>4.5</v>
      </c>
      <c r="H19">
        <v>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>
        <v>6</v>
      </c>
      <c r="R19" t="s">
        <v>26</v>
      </c>
      <c r="S19">
        <v>6</v>
      </c>
      <c r="T19">
        <v>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G19">
        <v>6.5</v>
      </c>
      <c r="AI19">
        <v>4</v>
      </c>
      <c r="AJ19">
        <v>3.5</v>
      </c>
      <c r="AK19">
        <v>3</v>
      </c>
      <c r="AL19">
        <v>5</v>
      </c>
      <c r="AN19">
        <v>5</v>
      </c>
      <c r="AO19">
        <v>5</v>
      </c>
      <c r="AW19">
        <v>4.5</v>
      </c>
      <c r="AX19">
        <v>4.5</v>
      </c>
      <c r="AY19">
        <v>4.5</v>
      </c>
      <c r="AZ19">
        <v>4.5</v>
      </c>
      <c r="BB19">
        <v>5.5</v>
      </c>
      <c r="BC19">
        <v>2.5</v>
      </c>
      <c r="BE19">
        <v>4</v>
      </c>
      <c r="BF19">
        <v>5</v>
      </c>
      <c r="BG19">
        <v>3.5</v>
      </c>
      <c r="BH19">
        <v>4</v>
      </c>
      <c r="BI19">
        <v>5</v>
      </c>
      <c r="BJ19">
        <v>4.5</v>
      </c>
      <c r="BK19">
        <v>5</v>
      </c>
      <c r="BL19">
        <v>4.5</v>
      </c>
      <c r="BO19">
        <v>4</v>
      </c>
      <c r="BP19">
        <v>5</v>
      </c>
      <c r="BQ19">
        <v>4.5</v>
      </c>
      <c r="BS19">
        <v>4.5</v>
      </c>
      <c r="BU19">
        <f t="shared" si="0"/>
        <v>31</v>
      </c>
      <c r="BV19" s="18">
        <f t="shared" si="1"/>
        <v>4.693548387096774</v>
      </c>
      <c r="BW19">
        <f t="shared" si="2"/>
        <v>0.90992141927053949</v>
      </c>
      <c r="BX19">
        <v>1</v>
      </c>
    </row>
    <row r="20" spans="1:76" x14ac:dyDescent="0.35">
      <c r="A20" t="s">
        <v>15</v>
      </c>
      <c r="B20">
        <v>7</v>
      </c>
      <c r="C20">
        <v>5.5</v>
      </c>
      <c r="D20" t="s">
        <v>26</v>
      </c>
      <c r="E20" t="s">
        <v>26</v>
      </c>
      <c r="F20" t="s">
        <v>26</v>
      </c>
      <c r="G20">
        <v>6</v>
      </c>
      <c r="H20">
        <v>4.5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>
        <v>6</v>
      </c>
      <c r="Q20">
        <v>5.5</v>
      </c>
      <c r="R20">
        <v>7</v>
      </c>
      <c r="S20">
        <v>6</v>
      </c>
      <c r="T20">
        <v>6</v>
      </c>
      <c r="U20">
        <v>7</v>
      </c>
      <c r="V20">
        <v>5.5</v>
      </c>
      <c r="W20">
        <v>6</v>
      </c>
      <c r="X20">
        <v>5.5</v>
      </c>
      <c r="Y20">
        <v>7</v>
      </c>
      <c r="Z20" t="s">
        <v>26</v>
      </c>
      <c r="AA20">
        <v>7</v>
      </c>
      <c r="AB20">
        <v>6</v>
      </c>
      <c r="AC20" t="s">
        <v>26</v>
      </c>
      <c r="AD20">
        <v>6</v>
      </c>
      <c r="BB20">
        <v>3.5</v>
      </c>
      <c r="BC20">
        <v>4</v>
      </c>
      <c r="BD20">
        <v>5</v>
      </c>
      <c r="BE20">
        <v>7</v>
      </c>
      <c r="BH20">
        <v>5</v>
      </c>
      <c r="BJ20">
        <v>4.5</v>
      </c>
      <c r="BK20">
        <v>5.5</v>
      </c>
      <c r="BL20">
        <v>5</v>
      </c>
      <c r="BM20">
        <v>5</v>
      </c>
      <c r="BN20">
        <v>5.5</v>
      </c>
      <c r="BR20">
        <v>5</v>
      </c>
      <c r="BS20">
        <v>5</v>
      </c>
      <c r="BU20">
        <f t="shared" si="0"/>
        <v>29</v>
      </c>
      <c r="BV20" s="18">
        <f t="shared" si="1"/>
        <v>5.6379310344827589</v>
      </c>
      <c r="BW20">
        <f t="shared" si="2"/>
        <v>0.9344264066043968</v>
      </c>
      <c r="BX20">
        <v>1</v>
      </c>
    </row>
    <row r="21" spans="1:76" x14ac:dyDescent="0.35">
      <c r="A21" t="s">
        <v>56</v>
      </c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>
        <v>5.5</v>
      </c>
      <c r="R21" t="s">
        <v>26</v>
      </c>
      <c r="S21">
        <v>7</v>
      </c>
      <c r="T21" t="s">
        <v>26</v>
      </c>
      <c r="U21" t="s">
        <v>26</v>
      </c>
      <c r="V21">
        <v>7</v>
      </c>
      <c r="W21" t="s">
        <v>26</v>
      </c>
      <c r="X21">
        <v>6</v>
      </c>
      <c r="Y21">
        <v>7</v>
      </c>
      <c r="Z21">
        <v>7</v>
      </c>
      <c r="AA21" t="s">
        <v>26</v>
      </c>
      <c r="AB21">
        <v>7</v>
      </c>
      <c r="AC21">
        <v>4.5</v>
      </c>
      <c r="AD21">
        <v>7</v>
      </c>
      <c r="AE21">
        <v>6</v>
      </c>
      <c r="AF21">
        <v>5</v>
      </c>
      <c r="AG21">
        <v>6.5</v>
      </c>
      <c r="AH21">
        <v>6.5</v>
      </c>
      <c r="AI21">
        <v>6.5</v>
      </c>
      <c r="AJ21">
        <v>5</v>
      </c>
      <c r="AK21">
        <v>5</v>
      </c>
      <c r="AL21">
        <v>6</v>
      </c>
      <c r="AM21">
        <v>5</v>
      </c>
      <c r="AO21">
        <v>5</v>
      </c>
      <c r="AP21">
        <v>5.5</v>
      </c>
      <c r="AQ21">
        <v>4.5</v>
      </c>
      <c r="AR21">
        <v>5</v>
      </c>
      <c r="AS21">
        <v>5</v>
      </c>
      <c r="AT21">
        <v>5</v>
      </c>
      <c r="AU21">
        <v>6</v>
      </c>
      <c r="AV21">
        <v>4.5</v>
      </c>
      <c r="AW21">
        <v>5</v>
      </c>
      <c r="BP21">
        <v>5</v>
      </c>
      <c r="BQ21">
        <v>5</v>
      </c>
      <c r="BR21">
        <v>5.5</v>
      </c>
      <c r="BS21">
        <v>5.5</v>
      </c>
      <c r="BU21">
        <f t="shared" si="0"/>
        <v>31</v>
      </c>
      <c r="BV21" s="18">
        <f t="shared" si="1"/>
        <v>5.67741935483871</v>
      </c>
      <c r="BW21">
        <f t="shared" si="2"/>
        <v>0.86166879848325084</v>
      </c>
      <c r="BX21">
        <v>0</v>
      </c>
    </row>
    <row r="22" spans="1:76" x14ac:dyDescent="0.35">
      <c r="A22" t="s">
        <v>46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>
        <v>6</v>
      </c>
      <c r="I22">
        <v>5.5</v>
      </c>
      <c r="J22">
        <v>5.5</v>
      </c>
      <c r="K22">
        <v>4</v>
      </c>
      <c r="L22" t="s">
        <v>26</v>
      </c>
      <c r="M22">
        <v>4</v>
      </c>
      <c r="N22">
        <v>4.5</v>
      </c>
      <c r="O22">
        <v>7.5</v>
      </c>
      <c r="P22">
        <v>7</v>
      </c>
      <c r="Q22">
        <v>4.5</v>
      </c>
      <c r="R22" t="s">
        <v>26</v>
      </c>
      <c r="S22" t="s">
        <v>26</v>
      </c>
      <c r="T22" t="s">
        <v>26</v>
      </c>
      <c r="U22">
        <v>5.5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H22">
        <v>5</v>
      </c>
      <c r="AI22">
        <v>5.5</v>
      </c>
      <c r="AJ22">
        <v>3.5</v>
      </c>
      <c r="BF22">
        <v>3.5</v>
      </c>
      <c r="BG22">
        <v>4.5</v>
      </c>
      <c r="BH22">
        <v>4</v>
      </c>
      <c r="BI22">
        <v>5</v>
      </c>
      <c r="BJ22">
        <v>3.5</v>
      </c>
      <c r="BK22">
        <v>4</v>
      </c>
      <c r="BL22">
        <v>5</v>
      </c>
      <c r="BO22">
        <v>5</v>
      </c>
      <c r="BQ22">
        <v>7</v>
      </c>
      <c r="BR22">
        <v>4.5</v>
      </c>
      <c r="BU22">
        <f t="shared" si="0"/>
        <v>23</v>
      </c>
      <c r="BV22" s="18">
        <f t="shared" si="1"/>
        <v>4.9565217391304346</v>
      </c>
      <c r="BW22">
        <f t="shared" si="2"/>
        <v>1.1272759148240017</v>
      </c>
      <c r="BX22">
        <v>0</v>
      </c>
    </row>
    <row r="23" spans="1:76" x14ac:dyDescent="0.35">
      <c r="A23" t="s">
        <v>66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>
        <v>6</v>
      </c>
      <c r="W23">
        <v>6</v>
      </c>
      <c r="X23" t="s">
        <v>26</v>
      </c>
      <c r="Y23">
        <v>6</v>
      </c>
      <c r="Z23" t="s">
        <v>26</v>
      </c>
      <c r="AA23" t="s">
        <v>26</v>
      </c>
      <c r="AB23">
        <v>7</v>
      </c>
      <c r="AC23">
        <v>6</v>
      </c>
      <c r="AD23" t="s">
        <v>26</v>
      </c>
      <c r="AE23">
        <v>6</v>
      </c>
      <c r="AF23">
        <v>5</v>
      </c>
      <c r="AM23">
        <v>4.5</v>
      </c>
      <c r="AP23">
        <v>5</v>
      </c>
      <c r="AQ23">
        <v>4.5</v>
      </c>
      <c r="AR23">
        <v>5</v>
      </c>
      <c r="AS23">
        <v>4.5</v>
      </c>
      <c r="AT23">
        <v>4.5</v>
      </c>
      <c r="AU23">
        <v>4</v>
      </c>
      <c r="AV23">
        <v>5</v>
      </c>
      <c r="AW23">
        <v>4.5</v>
      </c>
      <c r="AX23">
        <v>5</v>
      </c>
      <c r="AY23">
        <v>5</v>
      </c>
      <c r="AZ23">
        <v>5</v>
      </c>
      <c r="BA23">
        <v>4.5</v>
      </c>
      <c r="BB23">
        <v>4.5</v>
      </c>
      <c r="BU23">
        <f t="shared" si="0"/>
        <v>21</v>
      </c>
      <c r="BV23" s="18">
        <f t="shared" si="1"/>
        <v>5.1190476190476186</v>
      </c>
      <c r="BW23">
        <f t="shared" si="2"/>
        <v>0.75671596231284044</v>
      </c>
      <c r="BX23">
        <v>0</v>
      </c>
    </row>
    <row r="24" spans="1:76" x14ac:dyDescent="0.35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U24">
        <v>5</v>
      </c>
      <c r="BA24">
        <v>5</v>
      </c>
      <c r="BU24">
        <f t="shared" si="0"/>
        <v>19</v>
      </c>
      <c r="BV24" s="18">
        <f t="shared" si="1"/>
        <v>5.8421052631578947</v>
      </c>
      <c r="BW24">
        <f t="shared" si="2"/>
        <v>0.95819030206465661</v>
      </c>
      <c r="BX24">
        <v>0</v>
      </c>
    </row>
    <row r="25" spans="1:76" x14ac:dyDescent="0.35">
      <c r="A25" t="s">
        <v>8</v>
      </c>
      <c r="B25">
        <v>6</v>
      </c>
      <c r="C25" t="s">
        <v>26</v>
      </c>
      <c r="D25">
        <v>4</v>
      </c>
      <c r="E25" t="s">
        <v>26</v>
      </c>
      <c r="F25" t="s">
        <v>26</v>
      </c>
      <c r="G25">
        <v>5.5</v>
      </c>
      <c r="H25">
        <v>4</v>
      </c>
      <c r="I25">
        <v>4.5</v>
      </c>
      <c r="J25">
        <v>7</v>
      </c>
      <c r="K25">
        <v>7</v>
      </c>
      <c r="L25" t="s">
        <v>26</v>
      </c>
      <c r="M25" t="s">
        <v>26</v>
      </c>
      <c r="N25" t="s">
        <v>26</v>
      </c>
      <c r="O25">
        <v>5.5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>
        <v>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>
        <v>7</v>
      </c>
      <c r="AB25" t="s">
        <v>26</v>
      </c>
      <c r="AC25">
        <v>7</v>
      </c>
      <c r="AD25" t="s">
        <v>26</v>
      </c>
      <c r="AI25">
        <v>5</v>
      </c>
      <c r="AJ25">
        <v>5</v>
      </c>
      <c r="AN25">
        <v>5</v>
      </c>
      <c r="AP25">
        <v>5.5</v>
      </c>
      <c r="AQ25">
        <v>4</v>
      </c>
      <c r="AV25">
        <v>4.5</v>
      </c>
      <c r="BU25">
        <f t="shared" si="0"/>
        <v>17</v>
      </c>
      <c r="BV25" s="18">
        <f t="shared" si="1"/>
        <v>5.4411764705882355</v>
      </c>
      <c r="BW25">
        <f t="shared" si="2"/>
        <v>1.0880365478290537</v>
      </c>
      <c r="BX25">
        <v>0</v>
      </c>
    </row>
    <row r="26" spans="1:76" x14ac:dyDescent="0.35">
      <c r="A26" t="s">
        <v>48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>
        <v>7</v>
      </c>
      <c r="J26" t="s">
        <v>26</v>
      </c>
      <c r="K26">
        <v>7</v>
      </c>
      <c r="L26">
        <v>7.5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>
        <v>7</v>
      </c>
      <c r="S26" t="s">
        <v>26</v>
      </c>
      <c r="T26" t="s">
        <v>26</v>
      </c>
      <c r="U26">
        <v>7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>
        <v>6</v>
      </c>
      <c r="AS26">
        <v>5</v>
      </c>
      <c r="AT26">
        <v>5</v>
      </c>
      <c r="AX26">
        <v>6</v>
      </c>
      <c r="AY26">
        <v>4.5</v>
      </c>
      <c r="BB26">
        <v>5</v>
      </c>
      <c r="BD26">
        <v>5.5</v>
      </c>
      <c r="BI26">
        <v>4.5</v>
      </c>
      <c r="BJ26">
        <v>5.5</v>
      </c>
      <c r="BN26">
        <v>5</v>
      </c>
      <c r="BU26">
        <f t="shared" si="0"/>
        <v>15</v>
      </c>
      <c r="BV26" s="18">
        <f t="shared" si="1"/>
        <v>5.833333333333333</v>
      </c>
      <c r="BW26">
        <f t="shared" si="2"/>
        <v>1.029331729581775</v>
      </c>
      <c r="BX26">
        <v>0</v>
      </c>
    </row>
    <row r="27" spans="1:76" x14ac:dyDescent="0.35">
      <c r="A27" t="s">
        <v>68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>
        <v>6</v>
      </c>
      <c r="Y27" t="s">
        <v>26</v>
      </c>
      <c r="Z27">
        <v>5.5</v>
      </c>
      <c r="AA27">
        <v>4</v>
      </c>
      <c r="AB27">
        <v>3</v>
      </c>
      <c r="AC27" t="s">
        <v>26</v>
      </c>
      <c r="AD27" t="s">
        <v>26</v>
      </c>
      <c r="AG27">
        <v>6</v>
      </c>
      <c r="AH27">
        <v>5</v>
      </c>
      <c r="AJ27">
        <v>4.5</v>
      </c>
      <c r="AK27">
        <v>5</v>
      </c>
      <c r="AO27">
        <v>4</v>
      </c>
      <c r="AP27">
        <v>5.5</v>
      </c>
      <c r="AR27">
        <v>3.5</v>
      </c>
      <c r="AW27">
        <v>3.5</v>
      </c>
      <c r="BA27">
        <v>3</v>
      </c>
      <c r="BJ27">
        <v>5.5</v>
      </c>
      <c r="BK27">
        <v>4</v>
      </c>
      <c r="BU27">
        <f t="shared" si="0"/>
        <v>15</v>
      </c>
      <c r="BV27" s="18">
        <f t="shared" si="1"/>
        <v>4.5333333333333332</v>
      </c>
      <c r="BW27">
        <f t="shared" si="2"/>
        <v>1.0431180365113237</v>
      </c>
      <c r="BX27">
        <v>0</v>
      </c>
    </row>
    <row r="28" spans="1:76" x14ac:dyDescent="0.35">
      <c r="A28" t="s">
        <v>346</v>
      </c>
      <c r="AN28">
        <v>5.5</v>
      </c>
      <c r="AO28">
        <v>5</v>
      </c>
      <c r="AQ28">
        <v>6</v>
      </c>
      <c r="AS28">
        <v>5</v>
      </c>
      <c r="AT28">
        <v>5</v>
      </c>
      <c r="AU28">
        <v>6</v>
      </c>
      <c r="AW28">
        <v>5</v>
      </c>
      <c r="AX28">
        <v>4.5</v>
      </c>
      <c r="AY28">
        <v>6</v>
      </c>
      <c r="AZ28">
        <v>5.5</v>
      </c>
      <c r="BA28">
        <v>5</v>
      </c>
      <c r="BC28">
        <v>4.5</v>
      </c>
      <c r="BE28">
        <v>4.5</v>
      </c>
      <c r="BF28">
        <v>5.5</v>
      </c>
      <c r="BG28">
        <v>5</v>
      </c>
      <c r="BU28">
        <f t="shared" si="0"/>
        <v>15</v>
      </c>
      <c r="BV28" s="18">
        <f t="shared" si="1"/>
        <v>5.2</v>
      </c>
      <c r="BW28">
        <f t="shared" si="2"/>
        <v>0.5277986629117476</v>
      </c>
      <c r="BX28">
        <v>0</v>
      </c>
    </row>
    <row r="29" spans="1:76" x14ac:dyDescent="0.35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R29">
        <v>5.5</v>
      </c>
      <c r="AU29">
        <v>5.5</v>
      </c>
      <c r="AW29">
        <v>4.5</v>
      </c>
      <c r="BB29">
        <v>5.5</v>
      </c>
      <c r="BK29">
        <v>6</v>
      </c>
      <c r="BO29">
        <v>5.5</v>
      </c>
      <c r="BU29">
        <f t="shared" si="0"/>
        <v>13</v>
      </c>
      <c r="BV29" s="18">
        <f t="shared" si="1"/>
        <v>6.1923076923076925</v>
      </c>
      <c r="BW29">
        <f t="shared" si="2"/>
        <v>0.92507795929274583</v>
      </c>
      <c r="BX29">
        <v>0</v>
      </c>
    </row>
    <row r="30" spans="1:76" x14ac:dyDescent="0.35">
      <c r="A30" t="s">
        <v>7</v>
      </c>
      <c r="B30">
        <v>6</v>
      </c>
      <c r="C30">
        <v>1.5</v>
      </c>
      <c r="D30">
        <v>4.5</v>
      </c>
      <c r="E30">
        <v>4</v>
      </c>
      <c r="F30">
        <v>7.5</v>
      </c>
      <c r="G30">
        <v>5.5</v>
      </c>
      <c r="H30">
        <v>6</v>
      </c>
      <c r="I30">
        <v>4.5</v>
      </c>
      <c r="J30">
        <v>3</v>
      </c>
      <c r="K30">
        <v>5.5</v>
      </c>
      <c r="L30">
        <v>2.5</v>
      </c>
      <c r="M30">
        <v>1.5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BU30">
        <f t="shared" si="0"/>
        <v>13</v>
      </c>
      <c r="BV30" s="18">
        <f t="shared" si="1"/>
        <v>4.4615384615384617</v>
      </c>
      <c r="BW30">
        <f t="shared" si="2"/>
        <v>1.875961292039569</v>
      </c>
      <c r="BX30">
        <v>0</v>
      </c>
    </row>
    <row r="31" spans="1:76" x14ac:dyDescent="0.35">
      <c r="A31" t="s">
        <v>12</v>
      </c>
      <c r="B31">
        <v>8.5</v>
      </c>
      <c r="C31" t="s">
        <v>26</v>
      </c>
      <c r="D31">
        <v>7.5</v>
      </c>
      <c r="E31">
        <v>7.5</v>
      </c>
      <c r="F31" t="s">
        <v>26</v>
      </c>
      <c r="G31" t="s">
        <v>26</v>
      </c>
      <c r="H31">
        <v>6</v>
      </c>
      <c r="I31">
        <v>7.5</v>
      </c>
      <c r="J31" t="s">
        <v>26</v>
      </c>
      <c r="K31">
        <v>6</v>
      </c>
      <c r="L31">
        <v>7.5</v>
      </c>
      <c r="M31">
        <v>7</v>
      </c>
      <c r="N31">
        <v>6</v>
      </c>
      <c r="O31" t="s">
        <v>26</v>
      </c>
      <c r="P31" t="s">
        <v>26</v>
      </c>
      <c r="Q31" t="s">
        <v>26</v>
      </c>
      <c r="R31">
        <v>9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G31">
        <v>6.5</v>
      </c>
      <c r="AN31">
        <v>6</v>
      </c>
      <c r="BB31">
        <v>5</v>
      </c>
      <c r="BU31">
        <f t="shared" si="0"/>
        <v>13</v>
      </c>
      <c r="BV31" s="18">
        <f t="shared" si="1"/>
        <v>6.9230769230769234</v>
      </c>
      <c r="BW31">
        <f t="shared" si="2"/>
        <v>1.1336914969498575</v>
      </c>
      <c r="BX31">
        <v>0</v>
      </c>
    </row>
    <row r="32" spans="1:76" x14ac:dyDescent="0.35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U32">
        <f t="shared" si="0"/>
        <v>10</v>
      </c>
      <c r="BV32" s="18">
        <f t="shared" si="1"/>
        <v>4.95</v>
      </c>
      <c r="BW32">
        <f t="shared" si="2"/>
        <v>0.64334196885395889</v>
      </c>
      <c r="BX32">
        <v>0</v>
      </c>
    </row>
    <row r="33" spans="1:76" x14ac:dyDescent="0.35">
      <c r="A33" t="s">
        <v>63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>
        <v>4.5</v>
      </c>
      <c r="T33" t="s">
        <v>26</v>
      </c>
      <c r="U33">
        <v>4.5</v>
      </c>
      <c r="V33" t="s">
        <v>26</v>
      </c>
      <c r="W33">
        <v>5.5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K33">
        <v>3.5</v>
      </c>
      <c r="AY33">
        <v>4.5</v>
      </c>
      <c r="BI33">
        <v>4.5</v>
      </c>
      <c r="BJ33">
        <v>5.5</v>
      </c>
      <c r="BL33">
        <v>4.5</v>
      </c>
      <c r="BN33">
        <v>4.5</v>
      </c>
      <c r="BP33">
        <v>4.5</v>
      </c>
      <c r="BU33">
        <f t="shared" si="0"/>
        <v>10</v>
      </c>
      <c r="BV33" s="18">
        <f t="shared" si="1"/>
        <v>4.5999999999999996</v>
      </c>
      <c r="BW33">
        <f t="shared" si="2"/>
        <v>0.5676462121975473</v>
      </c>
      <c r="BX33">
        <v>0</v>
      </c>
    </row>
    <row r="34" spans="1:76" x14ac:dyDescent="0.35">
      <c r="A34" t="s">
        <v>45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>
        <v>7.5</v>
      </c>
      <c r="H34">
        <v>7.5</v>
      </c>
      <c r="I34" t="s">
        <v>26</v>
      </c>
      <c r="J34">
        <v>8.5</v>
      </c>
      <c r="K34">
        <v>8.5</v>
      </c>
      <c r="L34">
        <v>7.5</v>
      </c>
      <c r="M34">
        <v>7.5</v>
      </c>
      <c r="N34">
        <v>7.5</v>
      </c>
      <c r="O34">
        <v>9</v>
      </c>
      <c r="P34">
        <v>8.5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BU34">
        <f t="shared" si="0"/>
        <v>9</v>
      </c>
      <c r="BV34" s="18">
        <f t="shared" si="1"/>
        <v>8</v>
      </c>
      <c r="BW34">
        <f t="shared" si="2"/>
        <v>0.61237243569579447</v>
      </c>
      <c r="BX34">
        <v>0</v>
      </c>
    </row>
    <row r="35" spans="1:76" x14ac:dyDescent="0.35">
      <c r="A35" t="s">
        <v>343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>
        <v>2.5</v>
      </c>
      <c r="K35" t="s">
        <v>26</v>
      </c>
      <c r="L35" t="s">
        <v>26</v>
      </c>
      <c r="M35">
        <v>4.5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N35">
        <v>2.5</v>
      </c>
      <c r="BG35">
        <v>5</v>
      </c>
      <c r="BH35">
        <v>4.5</v>
      </c>
      <c r="BI35">
        <v>4.5</v>
      </c>
      <c r="BM35">
        <v>5</v>
      </c>
      <c r="BN35">
        <v>5</v>
      </c>
      <c r="BU35">
        <f t="shared" si="0"/>
        <v>8</v>
      </c>
      <c r="BV35" s="18">
        <f t="shared" si="1"/>
        <v>4.1875</v>
      </c>
      <c r="BW35">
        <f t="shared" si="2"/>
        <v>1.0669549461635468</v>
      </c>
      <c r="BX35">
        <v>0</v>
      </c>
    </row>
    <row r="36" spans="1:76" x14ac:dyDescent="0.35">
      <c r="A36" t="s">
        <v>340</v>
      </c>
      <c r="AJ36">
        <v>5</v>
      </c>
      <c r="AN36">
        <v>5.5</v>
      </c>
      <c r="AO36">
        <v>4.5</v>
      </c>
      <c r="AP36">
        <v>5</v>
      </c>
      <c r="AQ36">
        <v>5.5</v>
      </c>
      <c r="AR36">
        <v>5</v>
      </c>
      <c r="AS36">
        <v>5</v>
      </c>
      <c r="BU36">
        <f t="shared" si="0"/>
        <v>7</v>
      </c>
      <c r="BV36" s="18">
        <f t="shared" si="1"/>
        <v>5.0714285714285712</v>
      </c>
      <c r="BW36">
        <f t="shared" si="2"/>
        <v>0.34503277967117707</v>
      </c>
      <c r="BX36">
        <v>0</v>
      </c>
    </row>
    <row r="37" spans="1:76" x14ac:dyDescent="0.35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U37">
        <f t="shared" si="0"/>
        <v>4</v>
      </c>
      <c r="BV37" s="18">
        <f t="shared" si="1"/>
        <v>7.625</v>
      </c>
      <c r="BW37">
        <f t="shared" si="2"/>
        <v>0.62915286960589578</v>
      </c>
      <c r="BX37">
        <v>0</v>
      </c>
    </row>
    <row r="38" spans="1:76" x14ac:dyDescent="0.35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U38">
        <f t="shared" si="0"/>
        <v>4</v>
      </c>
      <c r="BV38" s="18">
        <f t="shared" si="1"/>
        <v>6</v>
      </c>
      <c r="BW38">
        <f t="shared" si="2"/>
        <v>0.70710678118654757</v>
      </c>
      <c r="BX38">
        <v>0</v>
      </c>
    </row>
    <row r="39" spans="1:76" x14ac:dyDescent="0.35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U39">
        <f t="shared" si="0"/>
        <v>4</v>
      </c>
      <c r="BV39" s="18">
        <f t="shared" si="1"/>
        <v>6.5</v>
      </c>
      <c r="BW39">
        <f t="shared" si="2"/>
        <v>0.9128709291752769</v>
      </c>
      <c r="BX39">
        <v>0</v>
      </c>
    </row>
    <row r="40" spans="1:76" x14ac:dyDescent="0.35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U40">
        <f t="shared" si="0"/>
        <v>4</v>
      </c>
      <c r="BV40" s="18">
        <f t="shared" si="1"/>
        <v>2.375</v>
      </c>
      <c r="BW40">
        <f t="shared" si="2"/>
        <v>1.3768926368215255</v>
      </c>
      <c r="BX40">
        <v>0</v>
      </c>
    </row>
    <row r="41" spans="1:76" x14ac:dyDescent="0.35">
      <c r="A41" t="s">
        <v>344</v>
      </c>
      <c r="AJ41">
        <v>4.5</v>
      </c>
      <c r="AQ41">
        <v>3.5</v>
      </c>
      <c r="AR41">
        <v>3.5</v>
      </c>
      <c r="AY41">
        <v>5.5</v>
      </c>
      <c r="BU41">
        <f t="shared" si="0"/>
        <v>4</v>
      </c>
      <c r="BV41" s="18">
        <f t="shared" si="1"/>
        <v>4.25</v>
      </c>
      <c r="BW41">
        <f t="shared" si="2"/>
        <v>0.9574271077563381</v>
      </c>
      <c r="BX41">
        <v>0</v>
      </c>
    </row>
    <row r="42" spans="1:76" x14ac:dyDescent="0.35">
      <c r="A42" t="s">
        <v>361</v>
      </c>
      <c r="AW42">
        <v>5</v>
      </c>
      <c r="BF42">
        <v>5</v>
      </c>
      <c r="BN42">
        <v>6</v>
      </c>
      <c r="BU42">
        <f t="shared" si="0"/>
        <v>3</v>
      </c>
      <c r="BV42" s="18">
        <f t="shared" si="1"/>
        <v>5.333333333333333</v>
      </c>
      <c r="BW42">
        <f t="shared" si="2"/>
        <v>0.57735026918962584</v>
      </c>
      <c r="BX42">
        <v>0</v>
      </c>
    </row>
    <row r="43" spans="1:76" x14ac:dyDescent="0.35">
      <c r="A43" t="s">
        <v>43</v>
      </c>
      <c r="B43" t="s">
        <v>26</v>
      </c>
      <c r="C43">
        <v>1.5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>
        <v>2.5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J43">
        <v>5</v>
      </c>
      <c r="BU43">
        <f t="shared" si="0"/>
        <v>3</v>
      </c>
      <c r="BV43" s="18">
        <f t="shared" si="1"/>
        <v>3</v>
      </c>
      <c r="BW43">
        <f t="shared" si="2"/>
        <v>1.8027756377319946</v>
      </c>
      <c r="BX43">
        <v>0</v>
      </c>
    </row>
    <row r="44" spans="1:76" x14ac:dyDescent="0.35">
      <c r="A44" t="s">
        <v>18</v>
      </c>
      <c r="B44" t="s">
        <v>26</v>
      </c>
      <c r="C44">
        <v>4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>
        <v>6</v>
      </c>
      <c r="R44">
        <v>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BU44">
        <f t="shared" si="0"/>
        <v>3</v>
      </c>
      <c r="BV44" s="18">
        <f t="shared" si="1"/>
        <v>5.333333333333333</v>
      </c>
      <c r="BW44">
        <f t="shared" si="2"/>
        <v>1.1547005383792526</v>
      </c>
      <c r="BX44">
        <v>0</v>
      </c>
    </row>
    <row r="45" spans="1:76" x14ac:dyDescent="0.35">
      <c r="A45" t="s">
        <v>60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>
        <v>4.5</v>
      </c>
      <c r="S45" t="s">
        <v>26</v>
      </c>
      <c r="T45">
        <v>4</v>
      </c>
      <c r="U45">
        <v>4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BU45">
        <f t="shared" si="0"/>
        <v>3</v>
      </c>
      <c r="BV45" s="18">
        <f t="shared" si="1"/>
        <v>4.166666666666667</v>
      </c>
      <c r="BW45">
        <f t="shared" si="2"/>
        <v>0.28867513459481287</v>
      </c>
      <c r="BX45">
        <v>0</v>
      </c>
    </row>
    <row r="46" spans="1:76" x14ac:dyDescent="0.35">
      <c r="A46" t="s">
        <v>85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7</v>
      </c>
      <c r="AE46">
        <v>7</v>
      </c>
      <c r="AF46">
        <v>9</v>
      </c>
      <c r="BU46">
        <f t="shared" si="0"/>
        <v>3</v>
      </c>
      <c r="BV46" s="18">
        <f t="shared" si="1"/>
        <v>7.666666666666667</v>
      </c>
      <c r="BW46">
        <f t="shared" si="2"/>
        <v>1.1547005383792495</v>
      </c>
      <c r="BX46">
        <v>0</v>
      </c>
    </row>
    <row r="47" spans="1:76" x14ac:dyDescent="0.35">
      <c r="A47" t="s">
        <v>49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>
        <v>5.5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5.5</v>
      </c>
      <c r="AA47" t="s">
        <v>26</v>
      </c>
      <c r="AB47" t="s">
        <v>26</v>
      </c>
      <c r="AC47" t="s">
        <v>26</v>
      </c>
      <c r="AD47" t="s">
        <v>26</v>
      </c>
      <c r="AG47">
        <v>2.5</v>
      </c>
      <c r="BU47">
        <f t="shared" si="0"/>
        <v>3</v>
      </c>
      <c r="BV47" s="18">
        <f t="shared" si="1"/>
        <v>4.5</v>
      </c>
      <c r="BW47">
        <f t="shared" si="2"/>
        <v>1.7320508075688772</v>
      </c>
      <c r="BX47">
        <v>0</v>
      </c>
    </row>
    <row r="48" spans="1:76" x14ac:dyDescent="0.35">
      <c r="A48" t="s">
        <v>81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>
        <v>7.5</v>
      </c>
      <c r="AS48">
        <v>5</v>
      </c>
      <c r="BU48">
        <f t="shared" si="0"/>
        <v>3</v>
      </c>
      <c r="BV48" s="18">
        <f t="shared" si="1"/>
        <v>6.5</v>
      </c>
      <c r="BW48">
        <f t="shared" si="2"/>
        <v>1.3228756555322954</v>
      </c>
      <c r="BX48">
        <v>0</v>
      </c>
    </row>
    <row r="49" spans="1:76" x14ac:dyDescent="0.35">
      <c r="A49" t="s">
        <v>376</v>
      </c>
      <c r="BN49">
        <v>5.5</v>
      </c>
      <c r="BO49">
        <v>5</v>
      </c>
      <c r="BP49">
        <v>5</v>
      </c>
      <c r="BQ49">
        <v>5</v>
      </c>
      <c r="BS49">
        <v>5</v>
      </c>
      <c r="BU49">
        <f t="shared" si="0"/>
        <v>5</v>
      </c>
      <c r="BV49" s="18">
        <f t="shared" si="1"/>
        <v>5.0999999999999996</v>
      </c>
      <c r="BW49">
        <f t="shared" si="2"/>
        <v>0.22360679774997896</v>
      </c>
      <c r="BX49">
        <v>0</v>
      </c>
    </row>
    <row r="50" spans="1:76" x14ac:dyDescent="0.35">
      <c r="A50" t="s">
        <v>364</v>
      </c>
      <c r="BA50">
        <v>5.5</v>
      </c>
      <c r="BJ50">
        <v>5.5</v>
      </c>
      <c r="BU50">
        <f t="shared" si="0"/>
        <v>2</v>
      </c>
      <c r="BV50" s="18">
        <f t="shared" si="1"/>
        <v>5.5</v>
      </c>
      <c r="BW50">
        <f t="shared" si="2"/>
        <v>0</v>
      </c>
      <c r="BX50">
        <v>0</v>
      </c>
    </row>
    <row r="51" spans="1:76" x14ac:dyDescent="0.35">
      <c r="A51" t="s">
        <v>53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>
        <v>5.5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G51">
        <v>5</v>
      </c>
      <c r="BU51">
        <f t="shared" si="0"/>
        <v>2</v>
      </c>
      <c r="BV51" s="18">
        <f t="shared" si="1"/>
        <v>5.25</v>
      </c>
      <c r="BW51">
        <f t="shared" si="2"/>
        <v>0.35355339059327379</v>
      </c>
      <c r="BX51">
        <v>0</v>
      </c>
    </row>
    <row r="52" spans="1:76" x14ac:dyDescent="0.35">
      <c r="A52" t="s">
        <v>339</v>
      </c>
      <c r="AJ52">
        <v>7</v>
      </c>
      <c r="AW52">
        <v>4.5</v>
      </c>
      <c r="BU52">
        <f t="shared" si="0"/>
        <v>2</v>
      </c>
      <c r="BV52" s="18">
        <f t="shared" si="1"/>
        <v>5.75</v>
      </c>
      <c r="BW52">
        <f t="shared" si="2"/>
        <v>1.7677669529663689</v>
      </c>
      <c r="BX52">
        <v>0</v>
      </c>
    </row>
    <row r="53" spans="1:76" x14ac:dyDescent="0.35">
      <c r="A53" t="s">
        <v>342</v>
      </c>
      <c r="AM53">
        <v>6</v>
      </c>
      <c r="BA53">
        <v>4</v>
      </c>
      <c r="BU53">
        <f t="shared" si="0"/>
        <v>2</v>
      </c>
      <c r="BV53" s="18">
        <f t="shared" si="1"/>
        <v>5</v>
      </c>
      <c r="BW53">
        <f t="shared" si="2"/>
        <v>1.4142135623730951</v>
      </c>
      <c r="BX53">
        <v>0</v>
      </c>
    </row>
    <row r="54" spans="1:76" x14ac:dyDescent="0.35">
      <c r="A54" t="s">
        <v>369</v>
      </c>
      <c r="BG54">
        <v>5.5</v>
      </c>
      <c r="BH54">
        <v>4.5</v>
      </c>
      <c r="BU54">
        <f t="shared" si="0"/>
        <v>2</v>
      </c>
      <c r="BV54" s="18">
        <f t="shared" si="1"/>
        <v>5</v>
      </c>
      <c r="BW54">
        <f t="shared" si="2"/>
        <v>0.70710678118654757</v>
      </c>
      <c r="BX54">
        <v>0</v>
      </c>
    </row>
    <row r="55" spans="1:76" x14ac:dyDescent="0.35">
      <c r="A55" t="s">
        <v>86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>
        <v>9</v>
      </c>
      <c r="BU55">
        <f t="shared" si="0"/>
        <v>1</v>
      </c>
      <c r="BV55" s="18">
        <f t="shared" si="1"/>
        <v>9</v>
      </c>
      <c r="BW55" t="str">
        <f t="shared" si="2"/>
        <v/>
      </c>
      <c r="BX55">
        <v>0</v>
      </c>
    </row>
    <row r="56" spans="1:76" x14ac:dyDescent="0.35">
      <c r="A56" t="s">
        <v>77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>
        <v>7</v>
      </c>
      <c r="AA56" t="s">
        <v>26</v>
      </c>
      <c r="AB56" t="s">
        <v>26</v>
      </c>
      <c r="AC56" t="s">
        <v>26</v>
      </c>
      <c r="AD56" t="s">
        <v>26</v>
      </c>
      <c r="BU56">
        <f t="shared" si="0"/>
        <v>1</v>
      </c>
      <c r="BV56" s="18">
        <f t="shared" si="1"/>
        <v>7</v>
      </c>
      <c r="BW56" t="str">
        <f t="shared" si="2"/>
        <v/>
      </c>
      <c r="BX56">
        <v>0</v>
      </c>
    </row>
    <row r="57" spans="1:76" x14ac:dyDescent="0.35">
      <c r="A57" t="s">
        <v>353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>
        <v>7</v>
      </c>
      <c r="AA57" t="s">
        <v>26</v>
      </c>
      <c r="AB57" t="s">
        <v>26</v>
      </c>
      <c r="AC57" t="s">
        <v>26</v>
      </c>
      <c r="AD57" t="s">
        <v>26</v>
      </c>
      <c r="BU57">
        <f t="shared" si="0"/>
        <v>1</v>
      </c>
      <c r="BV57" s="18">
        <f t="shared" si="1"/>
        <v>7</v>
      </c>
      <c r="BW57" t="str">
        <f t="shared" si="2"/>
        <v/>
      </c>
      <c r="BX57">
        <v>0</v>
      </c>
    </row>
    <row r="58" spans="1:76" x14ac:dyDescent="0.35">
      <c r="A58" t="s">
        <v>80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>
        <v>7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U58">
        <f t="shared" si="0"/>
        <v>1</v>
      </c>
      <c r="BV58" s="18">
        <f t="shared" si="1"/>
        <v>7</v>
      </c>
      <c r="BW58" t="str">
        <f t="shared" si="2"/>
        <v/>
      </c>
      <c r="BX58">
        <v>0</v>
      </c>
    </row>
    <row r="59" spans="1:76" x14ac:dyDescent="0.35">
      <c r="A59" t="s">
        <v>52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>
        <v>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BU59">
        <f t="shared" si="0"/>
        <v>1</v>
      </c>
      <c r="BV59" s="18">
        <f t="shared" si="1"/>
        <v>6</v>
      </c>
      <c r="BW59" t="str">
        <f t="shared" si="2"/>
        <v/>
      </c>
      <c r="BX59">
        <v>0</v>
      </c>
    </row>
    <row r="60" spans="1:76" x14ac:dyDescent="0.35">
      <c r="A60" t="s">
        <v>47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>
        <v>4.5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BU60">
        <f t="shared" si="0"/>
        <v>1</v>
      </c>
      <c r="BV60" s="18">
        <f t="shared" si="1"/>
        <v>4.5</v>
      </c>
      <c r="BW60" t="str">
        <f t="shared" si="2"/>
        <v/>
      </c>
      <c r="BX60">
        <v>0</v>
      </c>
    </row>
    <row r="61" spans="1:76" x14ac:dyDescent="0.35">
      <c r="A61" t="s">
        <v>78</v>
      </c>
      <c r="B61" t="s">
        <v>26</v>
      </c>
      <c r="C61" t="s">
        <v>26</v>
      </c>
      <c r="D61" t="s">
        <v>26</v>
      </c>
      <c r="E61" t="s">
        <v>26</v>
      </c>
      <c r="F61" t="s">
        <v>26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Z61">
        <v>4.5</v>
      </c>
      <c r="AA61" t="s">
        <v>26</v>
      </c>
      <c r="AB61" t="s">
        <v>26</v>
      </c>
      <c r="AC61" t="s">
        <v>26</v>
      </c>
      <c r="AD61" t="s">
        <v>26</v>
      </c>
      <c r="BU61">
        <f t="shared" si="0"/>
        <v>1</v>
      </c>
      <c r="BV61" s="18">
        <f t="shared" si="1"/>
        <v>4.5</v>
      </c>
      <c r="BW61" t="str">
        <f t="shared" si="2"/>
        <v/>
      </c>
      <c r="BX61">
        <v>0</v>
      </c>
    </row>
    <row r="62" spans="1:76" x14ac:dyDescent="0.35">
      <c r="A62" t="s">
        <v>83</v>
      </c>
      <c r="B62" t="s">
        <v>26</v>
      </c>
      <c r="C62" t="s">
        <v>26</v>
      </c>
      <c r="D62" t="s">
        <v>26</v>
      </c>
      <c r="E62" t="s">
        <v>26</v>
      </c>
      <c r="F62" t="s">
        <v>26</v>
      </c>
      <c r="G62" t="s">
        <v>26</v>
      </c>
      <c r="H62" t="s">
        <v>26</v>
      </c>
      <c r="I62" t="s">
        <v>26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  <c r="Z62" t="s">
        <v>26</v>
      </c>
      <c r="AA62" t="s">
        <v>26</v>
      </c>
      <c r="AB62">
        <v>4</v>
      </c>
      <c r="AC62" t="s">
        <v>26</v>
      </c>
      <c r="AD62" t="s">
        <v>26</v>
      </c>
      <c r="BU62">
        <f t="shared" si="0"/>
        <v>1</v>
      </c>
      <c r="BV62" s="18">
        <f t="shared" si="1"/>
        <v>4</v>
      </c>
      <c r="BW62" t="str">
        <f t="shared" si="2"/>
        <v/>
      </c>
      <c r="BX62">
        <v>0</v>
      </c>
    </row>
    <row r="63" spans="1:76" x14ac:dyDescent="0.35">
      <c r="A63" t="s">
        <v>345</v>
      </c>
      <c r="AN63">
        <v>3</v>
      </c>
      <c r="BU63">
        <f t="shared" si="0"/>
        <v>1</v>
      </c>
      <c r="BV63" s="18">
        <f t="shared" si="1"/>
        <v>3</v>
      </c>
      <c r="BW63" t="str">
        <f t="shared" si="2"/>
        <v/>
      </c>
      <c r="BX63">
        <v>0</v>
      </c>
    </row>
    <row r="64" spans="1:76" x14ac:dyDescent="0.35">
      <c r="A64" t="s">
        <v>347</v>
      </c>
      <c r="AP64">
        <v>5.5</v>
      </c>
      <c r="BU64">
        <f t="shared" si="0"/>
        <v>1</v>
      </c>
      <c r="BV64" s="18">
        <f t="shared" si="1"/>
        <v>5.5</v>
      </c>
      <c r="BW64" t="str">
        <f t="shared" si="2"/>
        <v/>
      </c>
      <c r="BX64">
        <v>0</v>
      </c>
    </row>
    <row r="65" spans="1:76" x14ac:dyDescent="0.35">
      <c r="A65" t="s">
        <v>350</v>
      </c>
      <c r="AR65">
        <v>4</v>
      </c>
      <c r="BU65">
        <f t="shared" si="0"/>
        <v>1</v>
      </c>
      <c r="BV65" s="18">
        <f t="shared" si="1"/>
        <v>4</v>
      </c>
      <c r="BW65" t="str">
        <f t="shared" si="2"/>
        <v/>
      </c>
      <c r="BX65">
        <v>0</v>
      </c>
    </row>
    <row r="66" spans="1:76" x14ac:dyDescent="0.35">
      <c r="A66" t="s">
        <v>351</v>
      </c>
      <c r="AS66">
        <v>5.5</v>
      </c>
      <c r="BU66">
        <f t="shared" si="0"/>
        <v>1</v>
      </c>
      <c r="BV66" s="18">
        <f t="shared" si="1"/>
        <v>5.5</v>
      </c>
      <c r="BW66" t="str">
        <f t="shared" si="2"/>
        <v/>
      </c>
      <c r="BX66">
        <v>0</v>
      </c>
    </row>
    <row r="67" spans="1:76" x14ac:dyDescent="0.35">
      <c r="A67" t="s">
        <v>352</v>
      </c>
      <c r="AS67">
        <v>4.5</v>
      </c>
      <c r="BU67">
        <f t="shared" ref="BU67:BU75" si="3">COUNT(B67:BT67)</f>
        <v>1</v>
      </c>
      <c r="BV67" s="18">
        <f t="shared" ref="BV67:BV75" si="4">AVERAGE(B67:BT67)</f>
        <v>4.5</v>
      </c>
      <c r="BW67" t="str">
        <f t="shared" ref="BW67:BW75" si="5">IF(BU67&gt;1,_xlfn.STDEV.S(B67:BT67),"")</f>
        <v/>
      </c>
      <c r="BX67">
        <v>0</v>
      </c>
    </row>
    <row r="68" spans="1:76" x14ac:dyDescent="0.35">
      <c r="A68" t="s">
        <v>354</v>
      </c>
      <c r="AU68">
        <v>5</v>
      </c>
      <c r="BU68">
        <f t="shared" si="3"/>
        <v>1</v>
      </c>
      <c r="BV68" s="18">
        <f t="shared" si="4"/>
        <v>5</v>
      </c>
      <c r="BW68" t="str">
        <f t="shared" si="5"/>
        <v/>
      </c>
      <c r="BX68">
        <v>0</v>
      </c>
    </row>
    <row r="69" spans="1:76" x14ac:dyDescent="0.35">
      <c r="A69" t="s">
        <v>362</v>
      </c>
      <c r="AW69">
        <v>4.5</v>
      </c>
      <c r="BU69">
        <f t="shared" si="3"/>
        <v>1</v>
      </c>
      <c r="BV69" s="18">
        <f t="shared" si="4"/>
        <v>4.5</v>
      </c>
      <c r="BW69" t="str">
        <f t="shared" si="5"/>
        <v/>
      </c>
      <c r="BX69">
        <v>0</v>
      </c>
    </row>
    <row r="70" spans="1:76" x14ac:dyDescent="0.35">
      <c r="A70" t="s">
        <v>365</v>
      </c>
      <c r="AZ70">
        <v>2.5</v>
      </c>
      <c r="BU70">
        <f t="shared" si="3"/>
        <v>1</v>
      </c>
      <c r="BV70" s="18">
        <f t="shared" si="4"/>
        <v>2.5</v>
      </c>
      <c r="BW70" t="str">
        <f t="shared" si="5"/>
        <v/>
      </c>
      <c r="BX70">
        <v>0</v>
      </c>
    </row>
    <row r="71" spans="1:76" x14ac:dyDescent="0.35">
      <c r="A71" t="s">
        <v>366</v>
      </c>
      <c r="BB71">
        <v>3</v>
      </c>
      <c r="BU71">
        <f t="shared" si="3"/>
        <v>1</v>
      </c>
      <c r="BV71" s="18">
        <f t="shared" si="4"/>
        <v>3</v>
      </c>
      <c r="BW71" t="str">
        <f t="shared" si="5"/>
        <v/>
      </c>
      <c r="BX71">
        <v>0</v>
      </c>
    </row>
    <row r="72" spans="1:76" x14ac:dyDescent="0.35">
      <c r="A72" t="s">
        <v>368</v>
      </c>
      <c r="BF72">
        <v>7.5</v>
      </c>
      <c r="BU72">
        <f t="shared" si="3"/>
        <v>1</v>
      </c>
      <c r="BV72" s="18">
        <f t="shared" si="4"/>
        <v>7.5</v>
      </c>
      <c r="BW72" t="str">
        <f t="shared" si="5"/>
        <v/>
      </c>
      <c r="BX72">
        <v>0</v>
      </c>
    </row>
    <row r="73" spans="1:76" x14ac:dyDescent="0.35">
      <c r="A73" t="s">
        <v>374</v>
      </c>
      <c r="BP73">
        <v>6</v>
      </c>
      <c r="BU73">
        <f t="shared" si="3"/>
        <v>1</v>
      </c>
      <c r="BV73" s="18">
        <f t="shared" si="4"/>
        <v>6</v>
      </c>
      <c r="BW73" t="str">
        <f t="shared" si="5"/>
        <v/>
      </c>
      <c r="BX73">
        <v>0</v>
      </c>
    </row>
    <row r="74" spans="1:76" x14ac:dyDescent="0.35">
      <c r="A74" t="s">
        <v>375</v>
      </c>
      <c r="BP74">
        <v>5</v>
      </c>
      <c r="BU74">
        <f t="shared" si="3"/>
        <v>1</v>
      </c>
      <c r="BV74" s="18">
        <f t="shared" si="4"/>
        <v>5</v>
      </c>
      <c r="BW74" t="str">
        <f t="shared" si="5"/>
        <v/>
      </c>
      <c r="BX74">
        <v>0</v>
      </c>
    </row>
    <row r="75" spans="1:76" x14ac:dyDescent="0.35">
      <c r="A75" t="s">
        <v>377</v>
      </c>
      <c r="BS75">
        <v>4.5</v>
      </c>
      <c r="BU75">
        <f t="shared" si="3"/>
        <v>1</v>
      </c>
      <c r="BV75" s="18">
        <f t="shared" si="4"/>
        <v>4.5</v>
      </c>
      <c r="BW75" t="str">
        <f t="shared" si="5"/>
        <v/>
      </c>
      <c r="BX75">
        <v>0</v>
      </c>
    </row>
  </sheetData>
  <autoFilter ref="A1:BX74" xr:uid="{7217F6E2-94B9-43BA-8347-6F8651201F03}">
    <sortState ref="A2:BX74">
      <sortCondition descending="1" ref="BU1:BU74"/>
    </sortState>
  </autoFilter>
  <conditionalFormatting sqref="BU2:BU7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BW75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7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7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7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7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BV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T67 AA2:BT3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T67 AA2:BT4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T67 AA2:BT4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31" sqref="F31"/>
    </sheetView>
  </sheetViews>
  <sheetFormatPr defaultRowHeight="14.5" x14ac:dyDescent="0.35"/>
  <cols>
    <col min="5" max="5" width="0" hidden="1" customWidth="1"/>
    <col min="9" max="9" width="8.90625" hidden="1" customWidth="1"/>
  </cols>
  <sheetData>
    <row r="1" spans="1:10" x14ac:dyDescent="0.35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5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5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5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5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5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5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5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5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5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5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5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5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5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5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5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5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5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5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5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5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5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5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5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5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5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5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5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5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5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5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5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5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5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5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5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5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5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5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U79"/>
  <sheetViews>
    <sheetView workbookViewId="0">
      <pane xSplit="1" topLeftCell="D1" activePane="topRight" state="frozen"/>
      <selection activeCell="A31" sqref="A31"/>
      <selection pane="topRight" activeCell="Q39" sqref="Q39"/>
    </sheetView>
  </sheetViews>
  <sheetFormatPr defaultRowHeight="14.5" x14ac:dyDescent="0.35"/>
  <cols>
    <col min="2" max="2" width="11.90625" bestFit="1" customWidth="1"/>
    <col min="3" max="3" width="15.90625" bestFit="1" customWidth="1"/>
    <col min="4" max="6" width="15.90625" customWidth="1"/>
    <col min="7" max="9" width="15.90625" style="22" customWidth="1"/>
    <col min="10" max="11" width="11.90625" bestFit="1" customWidth="1"/>
    <col min="12" max="12" width="11.90625" style="22" customWidth="1"/>
    <col min="13" max="14" width="11.90625" bestFit="1" customWidth="1"/>
    <col min="15" max="17" width="11.90625" style="22" customWidth="1"/>
    <col min="18" max="18" width="9.08984375" bestFit="1" customWidth="1"/>
    <col min="21" max="21" width="16.6328125" bestFit="1" customWidth="1"/>
  </cols>
  <sheetData>
    <row r="1" spans="1:21" x14ac:dyDescent="0.3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P1" s="22" t="s">
        <v>71</v>
      </c>
      <c r="Q1" s="22" t="s">
        <v>72</v>
      </c>
      <c r="U1" t="s">
        <v>349</v>
      </c>
    </row>
    <row r="2" spans="1:21" x14ac:dyDescent="0.35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P2" s="19">
        <v>85.84</v>
      </c>
      <c r="Q2" s="19">
        <v>82.83</v>
      </c>
      <c r="U2" s="1">
        <v>45929</v>
      </c>
    </row>
    <row r="3" spans="1:21" x14ac:dyDescent="0.35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  <c r="P3" s="19">
        <v>85.84</v>
      </c>
      <c r="Q3" s="19">
        <v>82.83</v>
      </c>
    </row>
    <row r="4" spans="1:21" x14ac:dyDescent="0.35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  <c r="P4" s="19"/>
      <c r="Q4" s="19"/>
    </row>
    <row r="5" spans="1:21" x14ac:dyDescent="0.35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P5" s="19">
        <v>85.84</v>
      </c>
      <c r="Q5" s="19">
        <v>82.83</v>
      </c>
      <c r="T5" t="s">
        <v>370</v>
      </c>
      <c r="U5">
        <v>17</v>
      </c>
    </row>
    <row r="6" spans="1:21" x14ac:dyDescent="0.35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P6" s="19">
        <v>54</v>
      </c>
      <c r="Q6" s="19">
        <v>82.83</v>
      </c>
      <c r="T6" t="s">
        <v>371</v>
      </c>
      <c r="U6">
        <f>27*U5</f>
        <v>459</v>
      </c>
    </row>
    <row r="7" spans="1:21" x14ac:dyDescent="0.35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P7" s="19">
        <v>85.84</v>
      </c>
      <c r="Q7" s="19">
        <v>82.83</v>
      </c>
      <c r="T7" t="s">
        <v>372</v>
      </c>
      <c r="U7">
        <f>1950-U6</f>
        <v>1491</v>
      </c>
    </row>
    <row r="8" spans="1:21" x14ac:dyDescent="0.35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T8" t="s">
        <v>373</v>
      </c>
      <c r="U8">
        <f>U7/18</f>
        <v>82.833333333333329</v>
      </c>
    </row>
    <row r="9" spans="1:21" x14ac:dyDescent="0.35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21" x14ac:dyDescent="0.35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  <c r="P10" s="19">
        <v>85.84</v>
      </c>
      <c r="Q10" s="19">
        <v>82.83</v>
      </c>
    </row>
    <row r="11" spans="1:21" x14ac:dyDescent="0.35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  <c r="P11" s="19">
        <v>85.84</v>
      </c>
      <c r="Q11" s="19">
        <v>82.83</v>
      </c>
    </row>
    <row r="12" spans="1:21" x14ac:dyDescent="0.35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  <c r="P12" s="19">
        <v>85.84</v>
      </c>
      <c r="Q12" s="19">
        <v>82.83</v>
      </c>
    </row>
    <row r="13" spans="1:21" x14ac:dyDescent="0.35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  <c r="P13" s="19">
        <v>85.84</v>
      </c>
      <c r="Q13" s="19">
        <v>82.83</v>
      </c>
    </row>
    <row r="14" spans="1:21" x14ac:dyDescent="0.35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  <c r="P14" s="19">
        <v>85.84</v>
      </c>
      <c r="Q14" s="19">
        <v>82.83</v>
      </c>
    </row>
    <row r="15" spans="1:21" x14ac:dyDescent="0.35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  <c r="P15" s="19">
        <v>85.84</v>
      </c>
      <c r="Q15" s="19">
        <v>82.83</v>
      </c>
    </row>
    <row r="16" spans="1:21" x14ac:dyDescent="0.35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  <c r="P16" s="19">
        <v>85.84</v>
      </c>
      <c r="Q16" s="19">
        <v>82.83</v>
      </c>
    </row>
    <row r="17" spans="1:17" x14ac:dyDescent="0.35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  <c r="P17" s="19">
        <v>85.84</v>
      </c>
      <c r="Q17" s="19">
        <v>82.83</v>
      </c>
    </row>
    <row r="18" spans="1:17" x14ac:dyDescent="0.35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  <c r="P18" s="19">
        <v>85.84</v>
      </c>
      <c r="Q18" s="19">
        <v>82.83</v>
      </c>
    </row>
    <row r="19" spans="1:17" x14ac:dyDescent="0.35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  <c r="P19" s="19">
        <v>85.84</v>
      </c>
      <c r="Q19" s="19">
        <v>82.83</v>
      </c>
    </row>
    <row r="20" spans="1:17" x14ac:dyDescent="0.35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  <c r="P20" s="19">
        <v>85.84</v>
      </c>
      <c r="Q20" s="19">
        <v>82.83</v>
      </c>
    </row>
    <row r="21" spans="1:17" x14ac:dyDescent="0.35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19">
        <v>54</v>
      </c>
      <c r="P21" s="19"/>
      <c r="Q21" s="19"/>
    </row>
    <row r="22" spans="1:17" x14ac:dyDescent="0.35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7" x14ac:dyDescent="0.35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  <c r="P23" s="19">
        <v>27</v>
      </c>
      <c r="Q23" s="19"/>
    </row>
    <row r="24" spans="1:17" x14ac:dyDescent="0.35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  <c r="P24" s="19">
        <v>85.84</v>
      </c>
      <c r="Q24" s="19">
        <v>82.83</v>
      </c>
    </row>
    <row r="25" spans="1:17" x14ac:dyDescent="0.35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7" x14ac:dyDescent="0.35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  <c r="P26" s="21">
        <v>27</v>
      </c>
      <c r="Q26" s="21">
        <v>27</v>
      </c>
    </row>
    <row r="27" spans="1:17" x14ac:dyDescent="0.35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7" x14ac:dyDescent="0.35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  <c r="P28" s="19"/>
      <c r="Q28" s="19"/>
    </row>
    <row r="29" spans="1:17" x14ac:dyDescent="0.35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7" x14ac:dyDescent="0.35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  <c r="P30" s="19">
        <v>85.84</v>
      </c>
      <c r="Q30" s="19">
        <v>27</v>
      </c>
    </row>
    <row r="31" spans="1:17" x14ac:dyDescent="0.35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7" x14ac:dyDescent="0.35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19">
        <v>27</v>
      </c>
      <c r="P32" s="19">
        <v>54</v>
      </c>
      <c r="Q32" s="21">
        <v>27</v>
      </c>
    </row>
    <row r="33" spans="1:18" x14ac:dyDescent="0.35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8" x14ac:dyDescent="0.35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19">
        <v>54</v>
      </c>
      <c r="P34" s="19">
        <v>27</v>
      </c>
      <c r="Q34" s="19">
        <v>54</v>
      </c>
    </row>
    <row r="35" spans="1:18" x14ac:dyDescent="0.35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8" x14ac:dyDescent="0.35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8" x14ac:dyDescent="0.35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  <c r="P37" s="19">
        <v>85.84</v>
      </c>
      <c r="Q37" s="19">
        <v>82.83</v>
      </c>
    </row>
    <row r="38" spans="1:18" x14ac:dyDescent="0.35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8" x14ac:dyDescent="0.35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  <c r="Q39" s="21">
        <v>27</v>
      </c>
    </row>
    <row r="40" spans="1:18" x14ac:dyDescent="0.35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8" x14ac:dyDescent="0.35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8" x14ac:dyDescent="0.35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  <c r="P42" s="19"/>
      <c r="Q42" s="19"/>
    </row>
    <row r="43" spans="1:18" x14ac:dyDescent="0.35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  <c r="P43" s="19">
        <f>3*27</f>
        <v>81</v>
      </c>
      <c r="Q43" s="19">
        <v>54</v>
      </c>
    </row>
    <row r="44" spans="1:18" x14ac:dyDescent="0.35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  <c r="P44" s="19">
        <v>54</v>
      </c>
      <c r="Q44" s="19"/>
      <c r="R44" s="19">
        <v>2</v>
      </c>
    </row>
    <row r="45" spans="1:18" x14ac:dyDescent="0.35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8" x14ac:dyDescent="0.35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8" x14ac:dyDescent="0.35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8" x14ac:dyDescent="0.35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8" x14ac:dyDescent="0.35">
      <c r="A49" t="s">
        <v>80</v>
      </c>
      <c r="G49" s="19">
        <v>25</v>
      </c>
      <c r="H49" s="19"/>
      <c r="I49" s="19"/>
    </row>
    <row r="50" spans="1:18" x14ac:dyDescent="0.35">
      <c r="A50" t="s">
        <v>83</v>
      </c>
      <c r="G50" s="19"/>
      <c r="H50" s="19">
        <v>25</v>
      </c>
      <c r="I50" s="19"/>
    </row>
    <row r="51" spans="1:18" x14ac:dyDescent="0.35">
      <c r="A51" t="s">
        <v>86</v>
      </c>
      <c r="G51" s="19"/>
      <c r="H51" s="19">
        <v>25</v>
      </c>
      <c r="I51" s="19"/>
    </row>
    <row r="52" spans="1:18" x14ac:dyDescent="0.35">
      <c r="A52" t="s">
        <v>85</v>
      </c>
      <c r="G52" s="19"/>
      <c r="H52" s="19">
        <v>25</v>
      </c>
      <c r="I52" s="19">
        <v>50</v>
      </c>
    </row>
    <row r="53" spans="1:18" x14ac:dyDescent="0.35">
      <c r="A53" t="s">
        <v>81</v>
      </c>
      <c r="G53" s="19"/>
      <c r="H53" s="19">
        <v>25</v>
      </c>
      <c r="I53" s="19"/>
    </row>
    <row r="54" spans="1:18" x14ac:dyDescent="0.35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  <c r="P54" s="19">
        <v>54</v>
      </c>
      <c r="Q54" s="19">
        <v>83</v>
      </c>
      <c r="R54" s="19"/>
    </row>
    <row r="55" spans="1:18" x14ac:dyDescent="0.35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8" x14ac:dyDescent="0.35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8" x14ac:dyDescent="0.35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8" x14ac:dyDescent="0.35">
      <c r="A58" t="s">
        <v>342</v>
      </c>
      <c r="G58"/>
      <c r="H58"/>
      <c r="I58"/>
      <c r="K58" s="19">
        <v>25</v>
      </c>
      <c r="L58" s="19"/>
      <c r="N58" s="19">
        <v>27</v>
      </c>
      <c r="O58" s="19"/>
      <c r="P58" s="19"/>
      <c r="Q58" s="19"/>
    </row>
    <row r="59" spans="1:18" x14ac:dyDescent="0.35">
      <c r="A59" t="s">
        <v>345</v>
      </c>
      <c r="G59"/>
      <c r="H59"/>
      <c r="I59"/>
      <c r="K59" s="19">
        <v>25</v>
      </c>
      <c r="L59" s="19"/>
    </row>
    <row r="60" spans="1:18" x14ac:dyDescent="0.35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  <c r="P60" s="19"/>
      <c r="Q60" s="19"/>
    </row>
    <row r="61" spans="1:18" x14ac:dyDescent="0.35">
      <c r="A61" t="s">
        <v>347</v>
      </c>
      <c r="G61"/>
      <c r="H61"/>
      <c r="I61"/>
      <c r="K61" s="19">
        <v>25</v>
      </c>
      <c r="L61" s="19"/>
    </row>
    <row r="62" spans="1:18" x14ac:dyDescent="0.35">
      <c r="A62" t="s">
        <v>354</v>
      </c>
      <c r="G62"/>
      <c r="H62"/>
      <c r="I62"/>
      <c r="K62" s="19"/>
      <c r="L62" s="19">
        <v>25</v>
      </c>
    </row>
    <row r="63" spans="1:18" x14ac:dyDescent="0.35">
      <c r="A63" t="s">
        <v>356</v>
      </c>
      <c r="L63" s="19">
        <v>25</v>
      </c>
    </row>
    <row r="64" spans="1:18" x14ac:dyDescent="0.35">
      <c r="A64" t="s">
        <v>352</v>
      </c>
      <c r="L64" s="19">
        <v>25</v>
      </c>
    </row>
    <row r="65" spans="1:17" x14ac:dyDescent="0.35">
      <c r="A65" t="s">
        <v>350</v>
      </c>
      <c r="L65" s="19">
        <v>25</v>
      </c>
    </row>
    <row r="66" spans="1:17" x14ac:dyDescent="0.35">
      <c r="A66" t="s">
        <v>363</v>
      </c>
      <c r="L66" s="19"/>
      <c r="M66" s="19">
        <v>25</v>
      </c>
    </row>
    <row r="67" spans="1:17" x14ac:dyDescent="0.35">
      <c r="A67" t="s">
        <v>361</v>
      </c>
      <c r="L67" s="19"/>
      <c r="M67" s="19">
        <v>25</v>
      </c>
      <c r="O67" s="19">
        <v>27</v>
      </c>
      <c r="P67" s="19"/>
      <c r="Q67" s="19">
        <v>27</v>
      </c>
    </row>
    <row r="68" spans="1:17" x14ac:dyDescent="0.35">
      <c r="A68" t="s">
        <v>364</v>
      </c>
      <c r="L68" s="19"/>
      <c r="M68" s="19"/>
      <c r="N68" s="19">
        <v>27</v>
      </c>
      <c r="O68" s="19"/>
      <c r="P68" s="19">
        <v>27</v>
      </c>
      <c r="Q68" s="19"/>
    </row>
    <row r="69" spans="1:17" x14ac:dyDescent="0.35">
      <c r="A69" t="s">
        <v>365</v>
      </c>
      <c r="L69" s="19"/>
      <c r="M69" s="19"/>
      <c r="N69" s="19">
        <v>27</v>
      </c>
      <c r="O69" s="19"/>
      <c r="P69" s="19"/>
      <c r="Q69" s="19"/>
    </row>
    <row r="70" spans="1:17" x14ac:dyDescent="0.35">
      <c r="A70" t="s">
        <v>366</v>
      </c>
      <c r="L70" s="19"/>
      <c r="M70" s="19"/>
      <c r="N70" s="19">
        <v>27</v>
      </c>
      <c r="O70" s="19"/>
      <c r="P70" s="19"/>
      <c r="Q70" s="19"/>
    </row>
    <row r="71" spans="1:17" x14ac:dyDescent="0.35">
      <c r="A71" t="s">
        <v>368</v>
      </c>
      <c r="O71" s="19">
        <v>27</v>
      </c>
      <c r="P71" s="19"/>
      <c r="Q71" s="19"/>
    </row>
    <row r="72" spans="1:17" x14ac:dyDescent="0.35">
      <c r="A72" t="s">
        <v>369</v>
      </c>
      <c r="O72" s="19">
        <v>54</v>
      </c>
      <c r="P72" s="19"/>
      <c r="Q72" s="19"/>
    </row>
    <row r="73" spans="1:17" x14ac:dyDescent="0.35">
      <c r="A73" t="s">
        <v>376</v>
      </c>
      <c r="O73" s="19"/>
      <c r="P73" s="19"/>
      <c r="Q73" s="19">
        <v>81</v>
      </c>
    </row>
    <row r="74" spans="1:17" x14ac:dyDescent="0.35">
      <c r="A74" t="s">
        <v>374</v>
      </c>
      <c r="O74" s="19"/>
      <c r="P74" s="19"/>
      <c r="Q74" s="19">
        <v>27</v>
      </c>
    </row>
    <row r="75" spans="1:17" x14ac:dyDescent="0.35">
      <c r="A75" t="s">
        <v>375</v>
      </c>
      <c r="O75" s="19"/>
      <c r="P75" s="19"/>
      <c r="Q75" s="19">
        <v>27</v>
      </c>
    </row>
    <row r="77" spans="1:17" x14ac:dyDescent="0.35">
      <c r="A77" t="s">
        <v>74</v>
      </c>
      <c r="B77" s="20">
        <f>SUM(B3:B28)</f>
        <v>1716.6666666666665</v>
      </c>
      <c r="C77" s="20">
        <f>SUM(C3:C35)</f>
        <v>1729.2800000000002</v>
      </c>
      <c r="D77" s="20">
        <f>SUM(D3:D38)</f>
        <v>1754.2800000000002</v>
      </c>
      <c r="E77" s="20">
        <f>SUM(E3:E41)</f>
        <v>1697.26</v>
      </c>
      <c r="F77" s="20">
        <f>SUM(F3:F44)</f>
        <v>1772.26</v>
      </c>
      <c r="G77" s="20">
        <f>SUM(G3:G49)</f>
        <v>1722.2599999999998</v>
      </c>
      <c r="H77" s="20">
        <f>SUM(H3:H54)</f>
        <v>1715.41</v>
      </c>
      <c r="I77" s="20">
        <f>SUM(I3:I54)</f>
        <v>1722.2599999999998</v>
      </c>
      <c r="J77" s="20">
        <f>SUM(J3:J57)</f>
        <v>1714.0399999999995</v>
      </c>
      <c r="K77" s="20">
        <f>SUM(K3:K60)</f>
        <v>1716.6733333333332</v>
      </c>
      <c r="L77" s="20">
        <f>SUM(L3:L60)</f>
        <v>1620.8900000000003</v>
      </c>
      <c r="M77" s="20">
        <f>SUM(M3:M70)</f>
        <v>1723.6300000000003</v>
      </c>
      <c r="N77" s="20">
        <f>SUM(N3:N70)</f>
        <v>1861.2799999999997</v>
      </c>
      <c r="O77" s="20">
        <f>SUM(O3:O72)</f>
        <v>1865.7799999999997</v>
      </c>
      <c r="P77" s="20">
        <f>SUM(P3:P72)</f>
        <v>1864.2799999999997</v>
      </c>
      <c r="Q77" s="20">
        <f>SUM(Q3:Q75)</f>
        <v>1869.11</v>
      </c>
    </row>
    <row r="78" spans="1:17" x14ac:dyDescent="0.35">
      <c r="A78" t="s">
        <v>75</v>
      </c>
      <c r="B78" s="20">
        <f>25*12+83.34*17</f>
        <v>1716.78</v>
      </c>
      <c r="C78" s="20">
        <f>22*25+70.84*17</f>
        <v>1754.28</v>
      </c>
      <c r="D78" s="20">
        <f>20*25+70.84*17</f>
        <v>1704.28</v>
      </c>
      <c r="E78" s="20">
        <f>15*25+77.78*17</f>
        <v>1697.26</v>
      </c>
      <c r="F78" s="20">
        <f>18*25+77.78*17</f>
        <v>1772.26</v>
      </c>
      <c r="G78" s="23">
        <f>17*77.78+25*16</f>
        <v>1722.26</v>
      </c>
      <c r="H78" s="23">
        <f>11*25+84.73*17</f>
        <v>1715.41</v>
      </c>
      <c r="I78" s="23">
        <f>17*25+77.78*17</f>
        <v>1747.26</v>
      </c>
      <c r="J78" s="23">
        <f>10*25+86.12*17</f>
        <v>1714.04</v>
      </c>
      <c r="K78" s="23">
        <f>13*25+83.33*17</f>
        <v>1741.61</v>
      </c>
      <c r="L78" s="23">
        <f>15*25+79.17*17</f>
        <v>1720.89</v>
      </c>
      <c r="M78" s="23">
        <f>17*25+76.39*17</f>
        <v>1723.63</v>
      </c>
      <c r="N78" s="23">
        <f>13*27+88.84*17</f>
        <v>1861.28</v>
      </c>
      <c r="O78" s="23">
        <f>16*27+84.34*17</f>
        <v>1865.78</v>
      </c>
      <c r="P78" s="23">
        <f>14*27+85.84*17</f>
        <v>1837.28</v>
      </c>
      <c r="Q78" s="23">
        <f>13*27+82.83*17</f>
        <v>1759.11</v>
      </c>
    </row>
    <row r="79" spans="1:17" x14ac:dyDescent="0.35">
      <c r="B79" s="24">
        <f t="shared" ref="B79:G79" si="1">B78/B77</f>
        <v>1.0000660194174757</v>
      </c>
      <c r="C79" s="24">
        <f t="shared" si="1"/>
        <v>1.0144568837897852</v>
      </c>
      <c r="D79" s="24">
        <f t="shared" si="1"/>
        <v>0.97149827849602099</v>
      </c>
      <c r="E79" s="24">
        <f t="shared" si="1"/>
        <v>1</v>
      </c>
      <c r="F79" s="24">
        <f t="shared" si="1"/>
        <v>1</v>
      </c>
      <c r="G79" s="24">
        <f t="shared" si="1"/>
        <v>1.0000000000000002</v>
      </c>
      <c r="H79" s="24">
        <f t="shared" ref="H79:I79" si="2">H78/H77</f>
        <v>1</v>
      </c>
      <c r="I79" s="24">
        <f t="shared" si="2"/>
        <v>1.0145158106209284</v>
      </c>
      <c r="J79" s="24">
        <f t="shared" ref="J79:K79" si="3">J78/J77</f>
        <v>1.0000000000000002</v>
      </c>
      <c r="K79" s="24">
        <f t="shared" si="3"/>
        <v>1.0145261571799722</v>
      </c>
      <c r="L79" s="24">
        <f t="shared" ref="L79:M79" si="4">L78/L77</f>
        <v>1.0616945011691106</v>
      </c>
      <c r="M79" s="24">
        <f t="shared" si="4"/>
        <v>0.99999999999999989</v>
      </c>
      <c r="N79" s="24">
        <f t="shared" ref="N79:O79" si="5">N78/N77</f>
        <v>1.0000000000000002</v>
      </c>
      <c r="O79" s="24">
        <f t="shared" si="5"/>
        <v>1.0000000000000002</v>
      </c>
      <c r="P79" s="24">
        <f t="shared" ref="P79" si="6">P78/P77</f>
        <v>0.98551719698757712</v>
      </c>
      <c r="Q79" s="24">
        <f>Q78/Q77</f>
        <v>0.94114846103225602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9"/>
  <sheetViews>
    <sheetView tabSelected="1" topLeftCell="A180" workbookViewId="0">
      <selection activeCell="A207" sqref="A207:A209"/>
    </sheetView>
  </sheetViews>
  <sheetFormatPr defaultRowHeight="14.5" x14ac:dyDescent="0.35"/>
  <cols>
    <col min="1" max="1" width="10.54296875" bestFit="1" customWidth="1"/>
  </cols>
  <sheetData>
    <row r="1" spans="1:16" x14ac:dyDescent="0.35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5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5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5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5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5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5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5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5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5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5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5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5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5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5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5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5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5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5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5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5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5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5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5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5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5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5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5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5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5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5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5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5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5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5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5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5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5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5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5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5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5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5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5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5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5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5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5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5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5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5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5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5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5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5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5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5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5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5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5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5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5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5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5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5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5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5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5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5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5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5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5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5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5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5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5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5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5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5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5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5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5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5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5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5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5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5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5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5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5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5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5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5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5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5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5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5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5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5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5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5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5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5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5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5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5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5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5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5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5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5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5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5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5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5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5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5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5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5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5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5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5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5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5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5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5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5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5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5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5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5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5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5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5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5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5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5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5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5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5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5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5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5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5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5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5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5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5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5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5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5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5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5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5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5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5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5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5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5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5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5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5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5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5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5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5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5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5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5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5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5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5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5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5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5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5">
      <c r="A176" s="14">
        <v>45868</v>
      </c>
      <c r="B176" s="5">
        <v>3</v>
      </c>
      <c r="C176" s="2" t="s">
        <v>1</v>
      </c>
      <c r="D176" s="2" t="s">
        <v>19</v>
      </c>
      <c r="E176" s="2" t="s">
        <v>16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5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5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5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5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5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5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5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5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5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  <row r="186" spans="1:16" x14ac:dyDescent="0.35">
      <c r="A186" s="14">
        <v>45896</v>
      </c>
      <c r="B186" s="3">
        <v>5</v>
      </c>
      <c r="C186" s="8" t="s">
        <v>1</v>
      </c>
      <c r="D186" s="8" t="s">
        <v>16</v>
      </c>
      <c r="E186" s="8" t="s">
        <v>14</v>
      </c>
      <c r="F186" s="8" t="s">
        <v>367</v>
      </c>
      <c r="G186" s="8" t="s">
        <v>63</v>
      </c>
      <c r="H186" s="8" t="s">
        <v>84</v>
      </c>
      <c r="I186" s="9">
        <v>2</v>
      </c>
      <c r="J186" s="10">
        <v>3</v>
      </c>
      <c r="K186" s="10" t="s">
        <v>19</v>
      </c>
      <c r="L186" s="10" t="s">
        <v>15</v>
      </c>
      <c r="M186" s="10" t="s">
        <v>6</v>
      </c>
      <c r="N186" s="10" t="s">
        <v>5</v>
      </c>
      <c r="O186" s="10" t="s">
        <v>46</v>
      </c>
      <c r="P186" s="10" t="s">
        <v>44</v>
      </c>
    </row>
    <row r="187" spans="1:16" x14ac:dyDescent="0.35">
      <c r="A187" s="14">
        <v>45896</v>
      </c>
      <c r="B187" s="3">
        <v>4</v>
      </c>
      <c r="C187" s="10" t="s">
        <v>19</v>
      </c>
      <c r="D187" s="10" t="s">
        <v>15</v>
      </c>
      <c r="E187" s="10" t="s">
        <v>6</v>
      </c>
      <c r="F187" s="10" t="s">
        <v>5</v>
      </c>
      <c r="G187" s="10" t="s">
        <v>46</v>
      </c>
      <c r="H187" s="10" t="s">
        <v>44</v>
      </c>
      <c r="I187" s="11">
        <v>6</v>
      </c>
      <c r="J187" s="2">
        <v>3</v>
      </c>
      <c r="K187" s="2" t="s">
        <v>10</v>
      </c>
      <c r="L187" s="2" t="s">
        <v>9</v>
      </c>
      <c r="M187" s="2" t="s">
        <v>25</v>
      </c>
      <c r="N187" s="2" t="s">
        <v>82</v>
      </c>
      <c r="O187" s="2" t="s">
        <v>4</v>
      </c>
      <c r="P187" s="3" t="s">
        <v>2</v>
      </c>
    </row>
    <row r="188" spans="1:16" x14ac:dyDescent="0.35">
      <c r="A188" s="14">
        <v>45896</v>
      </c>
      <c r="B188" s="5">
        <v>3</v>
      </c>
      <c r="C188" s="2" t="s">
        <v>10</v>
      </c>
      <c r="D188" s="2" t="s">
        <v>9</v>
      </c>
      <c r="E188" s="2" t="s">
        <v>25</v>
      </c>
      <c r="F188" s="2" t="s">
        <v>82</v>
      </c>
      <c r="G188" s="2" t="s">
        <v>4</v>
      </c>
      <c r="H188" s="3" t="s">
        <v>2</v>
      </c>
      <c r="I188" s="5">
        <v>2</v>
      </c>
      <c r="J188" s="8">
        <v>4</v>
      </c>
      <c r="K188" s="8" t="s">
        <v>1</v>
      </c>
      <c r="L188" s="8" t="s">
        <v>16</v>
      </c>
      <c r="M188" s="8" t="s">
        <v>14</v>
      </c>
      <c r="N188" s="8" t="s">
        <v>367</v>
      </c>
      <c r="O188" s="8" t="s">
        <v>63</v>
      </c>
      <c r="P188" s="8" t="s">
        <v>84</v>
      </c>
    </row>
    <row r="189" spans="1:16" x14ac:dyDescent="0.35">
      <c r="A189" s="14">
        <v>45903</v>
      </c>
      <c r="B189" s="3">
        <v>4</v>
      </c>
      <c r="C189" s="8" t="s">
        <v>19</v>
      </c>
      <c r="D189" s="8" t="s">
        <v>10</v>
      </c>
      <c r="E189" s="8" t="s">
        <v>15</v>
      </c>
      <c r="F189" s="8" t="s">
        <v>2</v>
      </c>
      <c r="G189" s="8" t="s">
        <v>16</v>
      </c>
      <c r="H189" s="8" t="s">
        <v>4</v>
      </c>
      <c r="I189" s="9">
        <v>3</v>
      </c>
      <c r="J189" s="10">
        <v>3</v>
      </c>
      <c r="K189" s="10" t="s">
        <v>1</v>
      </c>
      <c r="L189" s="10" t="s">
        <v>14</v>
      </c>
      <c r="M189" s="10" t="s">
        <v>343</v>
      </c>
      <c r="N189" s="10" t="s">
        <v>367</v>
      </c>
      <c r="O189" s="10" t="s">
        <v>55</v>
      </c>
      <c r="P189" s="10" t="s">
        <v>6</v>
      </c>
    </row>
    <row r="190" spans="1:16" x14ac:dyDescent="0.35">
      <c r="A190" s="14">
        <v>45903</v>
      </c>
      <c r="B190" s="3">
        <v>3</v>
      </c>
      <c r="C190" s="10" t="s">
        <v>1</v>
      </c>
      <c r="D190" s="10" t="s">
        <v>14</v>
      </c>
      <c r="E190" s="10" t="s">
        <v>343</v>
      </c>
      <c r="F190" s="10" t="s">
        <v>367</v>
      </c>
      <c r="G190" s="10" t="s">
        <v>55</v>
      </c>
      <c r="H190" s="10" t="s">
        <v>6</v>
      </c>
      <c r="I190" s="11">
        <v>3</v>
      </c>
      <c r="J190" s="2">
        <v>0</v>
      </c>
      <c r="K190" s="2" t="s">
        <v>20</v>
      </c>
      <c r="L190" s="2" t="s">
        <v>9</v>
      </c>
      <c r="M190" s="2" t="s">
        <v>11</v>
      </c>
      <c r="N190" s="2" t="s">
        <v>82</v>
      </c>
      <c r="O190" s="2" t="s">
        <v>25</v>
      </c>
      <c r="P190" s="3" t="s">
        <v>84</v>
      </c>
    </row>
    <row r="191" spans="1:16" x14ac:dyDescent="0.35">
      <c r="A191" s="14">
        <v>45903</v>
      </c>
      <c r="B191" s="5">
        <v>3</v>
      </c>
      <c r="C191" s="2" t="s">
        <v>20</v>
      </c>
      <c r="D191" s="2" t="s">
        <v>9</v>
      </c>
      <c r="E191" s="2" t="s">
        <v>11</v>
      </c>
      <c r="F191" s="2" t="s">
        <v>82</v>
      </c>
      <c r="G191" s="2" t="s">
        <v>25</v>
      </c>
      <c r="H191" s="3" t="s">
        <v>84</v>
      </c>
      <c r="I191" s="5">
        <v>4</v>
      </c>
      <c r="J191" s="8">
        <v>2</v>
      </c>
      <c r="K191" s="8" t="s">
        <v>19</v>
      </c>
      <c r="L191" s="8" t="s">
        <v>10</v>
      </c>
      <c r="M191" s="8" t="s">
        <v>15</v>
      </c>
      <c r="N191" s="8" t="s">
        <v>2</v>
      </c>
      <c r="O191" s="8" t="s">
        <v>16</v>
      </c>
      <c r="P191" s="8" t="s">
        <v>4</v>
      </c>
    </row>
    <row r="192" spans="1:16" x14ac:dyDescent="0.35">
      <c r="A192" s="14">
        <v>45910</v>
      </c>
      <c r="B192" s="3">
        <v>5</v>
      </c>
      <c r="C192" s="8" t="s">
        <v>10</v>
      </c>
      <c r="D192" s="8" t="s">
        <v>376</v>
      </c>
      <c r="E192" s="8" t="s">
        <v>367</v>
      </c>
      <c r="F192" s="8" t="s">
        <v>63</v>
      </c>
      <c r="G192" s="8" t="s">
        <v>20</v>
      </c>
      <c r="H192" s="8" t="s">
        <v>16</v>
      </c>
      <c r="I192" s="9">
        <v>4</v>
      </c>
      <c r="J192" s="10">
        <v>5</v>
      </c>
      <c r="K192" s="10" t="s">
        <v>14</v>
      </c>
      <c r="L192" s="10" t="s">
        <v>11</v>
      </c>
      <c r="M192" s="10" t="s">
        <v>82</v>
      </c>
      <c r="N192" s="10" t="s">
        <v>4</v>
      </c>
      <c r="O192" s="10" t="s">
        <v>6</v>
      </c>
      <c r="P192" s="10" t="s">
        <v>2</v>
      </c>
    </row>
    <row r="193" spans="1:16" x14ac:dyDescent="0.35">
      <c r="A193" s="14">
        <v>45910</v>
      </c>
      <c r="B193" s="3">
        <v>4</v>
      </c>
      <c r="C193" s="10" t="s">
        <v>14</v>
      </c>
      <c r="D193" s="10" t="s">
        <v>11</v>
      </c>
      <c r="E193" s="10" t="s">
        <v>82</v>
      </c>
      <c r="F193" s="10" t="s">
        <v>4</v>
      </c>
      <c r="G193" s="10" t="s">
        <v>6</v>
      </c>
      <c r="H193" s="10" t="s">
        <v>2</v>
      </c>
      <c r="I193" s="11">
        <v>4</v>
      </c>
      <c r="J193" s="2">
        <v>3</v>
      </c>
      <c r="K193" s="2" t="s">
        <v>15</v>
      </c>
      <c r="L193" s="2" t="s">
        <v>48</v>
      </c>
      <c r="M193" s="2" t="s">
        <v>361</v>
      </c>
      <c r="N193" s="2" t="s">
        <v>84</v>
      </c>
      <c r="O193" s="2" t="s">
        <v>55</v>
      </c>
      <c r="P193" s="3" t="s">
        <v>343</v>
      </c>
    </row>
    <row r="194" spans="1:16" x14ac:dyDescent="0.35">
      <c r="A194" s="14">
        <v>45910</v>
      </c>
      <c r="B194" s="5">
        <v>4</v>
      </c>
      <c r="C194" s="2" t="s">
        <v>15</v>
      </c>
      <c r="D194" s="2" t="s">
        <v>48</v>
      </c>
      <c r="E194" s="2" t="s">
        <v>361</v>
      </c>
      <c r="F194" s="2" t="s">
        <v>84</v>
      </c>
      <c r="G194" s="2" t="s">
        <v>55</v>
      </c>
      <c r="H194" s="3" t="s">
        <v>343</v>
      </c>
      <c r="I194" s="5">
        <v>6</v>
      </c>
      <c r="J194" s="8">
        <v>2</v>
      </c>
      <c r="K194" s="8" t="s">
        <v>10</v>
      </c>
      <c r="L194" s="8" t="s">
        <v>376</v>
      </c>
      <c r="M194" s="8" t="s">
        <v>367</v>
      </c>
      <c r="N194" s="8" t="s">
        <v>63</v>
      </c>
      <c r="O194" s="8" t="s">
        <v>20</v>
      </c>
      <c r="P194" s="8" t="s">
        <v>16</v>
      </c>
    </row>
    <row r="195" spans="1:16" x14ac:dyDescent="0.35">
      <c r="A195" s="14">
        <v>45918</v>
      </c>
      <c r="B195" s="3">
        <v>4</v>
      </c>
      <c r="C195" s="8" t="s">
        <v>25</v>
      </c>
      <c r="D195" s="8" t="s">
        <v>5</v>
      </c>
      <c r="E195" s="8" t="s">
        <v>22</v>
      </c>
      <c r="F195" s="8" t="s">
        <v>44</v>
      </c>
      <c r="G195" s="8" t="s">
        <v>14</v>
      </c>
      <c r="H195" s="8" t="s">
        <v>20</v>
      </c>
      <c r="I195" s="9">
        <v>2</v>
      </c>
      <c r="J195" s="10">
        <v>5</v>
      </c>
      <c r="K195" s="10" t="s">
        <v>19</v>
      </c>
      <c r="L195" s="10" t="s">
        <v>376</v>
      </c>
      <c r="M195" s="10" t="s">
        <v>367</v>
      </c>
      <c r="N195" s="10" t="s">
        <v>84</v>
      </c>
      <c r="O195" s="10" t="s">
        <v>55</v>
      </c>
      <c r="P195" s="10" t="s">
        <v>11</v>
      </c>
    </row>
    <row r="196" spans="1:16" x14ac:dyDescent="0.35">
      <c r="A196" s="14">
        <v>45918</v>
      </c>
      <c r="B196" s="3">
        <v>5</v>
      </c>
      <c r="C196" s="10" t="s">
        <v>19</v>
      </c>
      <c r="D196" s="10" t="s">
        <v>376</v>
      </c>
      <c r="E196" s="10" t="s">
        <v>367</v>
      </c>
      <c r="F196" s="10" t="s">
        <v>84</v>
      </c>
      <c r="G196" s="10" t="s">
        <v>55</v>
      </c>
      <c r="H196" s="10" t="s">
        <v>11</v>
      </c>
      <c r="I196" s="11">
        <v>1</v>
      </c>
      <c r="J196" s="2">
        <v>6</v>
      </c>
      <c r="K196" s="2" t="s">
        <v>1</v>
      </c>
      <c r="L196" s="2" t="s">
        <v>10</v>
      </c>
      <c r="M196" s="2" t="s">
        <v>82</v>
      </c>
      <c r="N196" s="2" t="s">
        <v>6</v>
      </c>
      <c r="O196" s="2" t="s">
        <v>46</v>
      </c>
      <c r="P196" s="3" t="s">
        <v>4</v>
      </c>
    </row>
    <row r="197" spans="1:16" x14ac:dyDescent="0.35">
      <c r="A197" s="14">
        <v>45918</v>
      </c>
      <c r="B197" s="5">
        <v>3</v>
      </c>
      <c r="C197" s="2" t="s">
        <v>1</v>
      </c>
      <c r="D197" s="2" t="s">
        <v>10</v>
      </c>
      <c r="E197" s="2" t="s">
        <v>82</v>
      </c>
      <c r="F197" s="2" t="s">
        <v>6</v>
      </c>
      <c r="G197" s="2" t="s">
        <v>46</v>
      </c>
      <c r="H197" s="3" t="s">
        <v>4</v>
      </c>
      <c r="I197" s="5">
        <v>4</v>
      </c>
      <c r="J197" s="8">
        <v>4</v>
      </c>
      <c r="K197" s="8" t="s">
        <v>25</v>
      </c>
      <c r="L197" s="8" t="s">
        <v>5</v>
      </c>
      <c r="M197" s="8" t="s">
        <v>22</v>
      </c>
      <c r="N197" s="8" t="s">
        <v>44</v>
      </c>
      <c r="O197" s="8" t="s">
        <v>14</v>
      </c>
      <c r="P197" s="8" t="s">
        <v>20</v>
      </c>
    </row>
    <row r="198" spans="1:16" x14ac:dyDescent="0.35">
      <c r="A198" s="14">
        <v>45924</v>
      </c>
      <c r="B198" s="3">
        <v>4</v>
      </c>
      <c r="C198" s="8" t="s">
        <v>9</v>
      </c>
      <c r="D198" s="8" t="s">
        <v>5</v>
      </c>
      <c r="E198" s="8" t="s">
        <v>375</v>
      </c>
      <c r="F198" s="8" t="s">
        <v>63</v>
      </c>
      <c r="G198" s="8" t="s">
        <v>56</v>
      </c>
      <c r="H198" s="8" t="s">
        <v>20</v>
      </c>
      <c r="I198" s="9">
        <v>4</v>
      </c>
      <c r="J198" s="10">
        <v>6</v>
      </c>
      <c r="K198" s="10" t="s">
        <v>19</v>
      </c>
      <c r="L198" s="10" t="s">
        <v>374</v>
      </c>
      <c r="M198" s="10" t="s">
        <v>44</v>
      </c>
      <c r="N198" s="10" t="s">
        <v>367</v>
      </c>
      <c r="O198" s="10" t="s">
        <v>376</v>
      </c>
      <c r="P198" s="10" t="s">
        <v>16</v>
      </c>
    </row>
    <row r="199" spans="1:16" x14ac:dyDescent="0.35">
      <c r="A199" s="14">
        <v>45924</v>
      </c>
      <c r="B199" s="3">
        <v>4</v>
      </c>
      <c r="C199" s="10" t="s">
        <v>19</v>
      </c>
      <c r="D199" s="10" t="s">
        <v>374</v>
      </c>
      <c r="E199" s="10" t="s">
        <v>44</v>
      </c>
      <c r="F199" s="10" t="s">
        <v>367</v>
      </c>
      <c r="G199" s="10" t="s">
        <v>376</v>
      </c>
      <c r="H199" s="10" t="s">
        <v>16</v>
      </c>
      <c r="I199" s="11">
        <v>5</v>
      </c>
      <c r="J199" s="2">
        <v>3</v>
      </c>
      <c r="K199" s="2" t="s">
        <v>1</v>
      </c>
      <c r="L199" s="2" t="s">
        <v>10</v>
      </c>
      <c r="M199" s="2" t="s">
        <v>14</v>
      </c>
      <c r="N199" s="2" t="s">
        <v>82</v>
      </c>
      <c r="O199" s="2" t="s">
        <v>4</v>
      </c>
      <c r="P199" s="3" t="s">
        <v>6</v>
      </c>
    </row>
    <row r="200" spans="1:16" x14ac:dyDescent="0.35">
      <c r="A200" s="14">
        <v>45924</v>
      </c>
      <c r="B200" s="5">
        <v>3</v>
      </c>
      <c r="C200" s="2" t="s">
        <v>1</v>
      </c>
      <c r="D200" s="2" t="s">
        <v>10</v>
      </c>
      <c r="E200" s="2" t="s">
        <v>14</v>
      </c>
      <c r="F200" s="2" t="s">
        <v>82</v>
      </c>
      <c r="G200" s="2" t="s">
        <v>4</v>
      </c>
      <c r="H200" s="3" t="s">
        <v>6</v>
      </c>
      <c r="I200" s="5">
        <v>2</v>
      </c>
      <c r="J200" s="8">
        <v>2</v>
      </c>
      <c r="K200" s="8" t="s">
        <v>9</v>
      </c>
      <c r="L200" s="8" t="s">
        <v>5</v>
      </c>
      <c r="M200" s="8" t="s">
        <v>375</v>
      </c>
      <c r="N200" s="8" t="s">
        <v>63</v>
      </c>
      <c r="O200" s="8" t="s">
        <v>56</v>
      </c>
      <c r="P200" s="8" t="s">
        <v>20</v>
      </c>
    </row>
    <row r="201" spans="1:16" x14ac:dyDescent="0.35">
      <c r="A201" s="14">
        <v>45931</v>
      </c>
      <c r="B201" s="3">
        <v>4</v>
      </c>
      <c r="C201" s="8" t="s">
        <v>1</v>
      </c>
      <c r="D201" s="8" t="s">
        <v>46</v>
      </c>
      <c r="E201" s="8" t="s">
        <v>5</v>
      </c>
      <c r="F201" s="8" t="s">
        <v>84</v>
      </c>
      <c r="G201" s="8" t="s">
        <v>376</v>
      </c>
      <c r="H201" s="8" t="s">
        <v>367</v>
      </c>
      <c r="I201" s="9">
        <v>4</v>
      </c>
      <c r="J201" s="10">
        <v>1</v>
      </c>
      <c r="K201" s="10" t="s">
        <v>4</v>
      </c>
      <c r="L201" s="10" t="s">
        <v>55</v>
      </c>
      <c r="M201" s="10" t="s">
        <v>44</v>
      </c>
      <c r="N201" s="10" t="s">
        <v>82</v>
      </c>
      <c r="O201" s="10" t="s">
        <v>20</v>
      </c>
      <c r="P201" s="10" t="s">
        <v>6</v>
      </c>
    </row>
    <row r="202" spans="1:16" x14ac:dyDescent="0.35">
      <c r="A202" s="14">
        <v>45931</v>
      </c>
      <c r="B202" s="3">
        <v>3</v>
      </c>
      <c r="C202" s="10" t="s">
        <v>4</v>
      </c>
      <c r="D202" s="10" t="s">
        <v>55</v>
      </c>
      <c r="E202" s="10" t="s">
        <v>44</v>
      </c>
      <c r="F202" s="10" t="s">
        <v>82</v>
      </c>
      <c r="G202" s="10" t="s">
        <v>20</v>
      </c>
      <c r="H202" s="10" t="s">
        <v>6</v>
      </c>
      <c r="I202" s="11">
        <v>3</v>
      </c>
      <c r="J202" s="2">
        <v>2</v>
      </c>
      <c r="K202" s="2" t="s">
        <v>9</v>
      </c>
      <c r="L202" s="2" t="s">
        <v>14</v>
      </c>
      <c r="M202" s="2" t="s">
        <v>10</v>
      </c>
      <c r="N202" s="2" t="s">
        <v>16</v>
      </c>
      <c r="O202" s="2" t="s">
        <v>56</v>
      </c>
      <c r="P202" s="3" t="s">
        <v>2</v>
      </c>
    </row>
    <row r="203" spans="1:16" x14ac:dyDescent="0.35">
      <c r="A203" s="14">
        <v>45931</v>
      </c>
      <c r="B203" s="5">
        <v>5</v>
      </c>
      <c r="C203" s="2" t="s">
        <v>9</v>
      </c>
      <c r="D203" s="2" t="s">
        <v>14</v>
      </c>
      <c r="E203" s="2" t="s">
        <v>10</v>
      </c>
      <c r="F203" s="2" t="s">
        <v>16</v>
      </c>
      <c r="G203" s="2" t="s">
        <v>56</v>
      </c>
      <c r="H203" s="3" t="s">
        <v>2</v>
      </c>
      <c r="I203" s="5">
        <v>5</v>
      </c>
      <c r="J203" s="8">
        <v>8</v>
      </c>
      <c r="K203" s="8" t="s">
        <v>1</v>
      </c>
      <c r="L203" s="8" t="s">
        <v>46</v>
      </c>
      <c r="M203" s="8" t="s">
        <v>5</v>
      </c>
      <c r="N203" s="8" t="s">
        <v>84</v>
      </c>
      <c r="O203" s="8" t="s">
        <v>376</v>
      </c>
      <c r="P203" s="8" t="s">
        <v>367</v>
      </c>
    </row>
    <row r="204" spans="1:16" x14ac:dyDescent="0.35">
      <c r="A204" s="14">
        <v>45938</v>
      </c>
      <c r="B204" s="3">
        <v>4</v>
      </c>
      <c r="C204" s="8" t="s">
        <v>84</v>
      </c>
      <c r="D204" s="8" t="s">
        <v>4</v>
      </c>
      <c r="E204" s="8" t="s">
        <v>6</v>
      </c>
      <c r="F204" s="8" t="s">
        <v>367</v>
      </c>
      <c r="G204" s="8" t="s">
        <v>14</v>
      </c>
      <c r="H204" s="8" t="s">
        <v>10</v>
      </c>
      <c r="I204" s="9">
        <v>2</v>
      </c>
      <c r="J204" s="10">
        <v>5</v>
      </c>
      <c r="K204" s="10" t="s">
        <v>1</v>
      </c>
      <c r="L204" s="10" t="s">
        <v>9</v>
      </c>
      <c r="M204" s="10" t="s">
        <v>56</v>
      </c>
      <c r="N204" s="10" t="s">
        <v>11</v>
      </c>
      <c r="O204" s="10" t="s">
        <v>15</v>
      </c>
      <c r="P204" s="10" t="s">
        <v>82</v>
      </c>
    </row>
    <row r="205" spans="1:16" x14ac:dyDescent="0.35">
      <c r="A205" s="14">
        <v>45938</v>
      </c>
      <c r="B205" s="3">
        <v>4</v>
      </c>
      <c r="C205" s="10" t="s">
        <v>1</v>
      </c>
      <c r="D205" s="10" t="s">
        <v>9</v>
      </c>
      <c r="E205" s="10" t="s">
        <v>56</v>
      </c>
      <c r="F205" s="10" t="s">
        <v>11</v>
      </c>
      <c r="G205" s="10" t="s">
        <v>15</v>
      </c>
      <c r="H205" s="10" t="s">
        <v>82</v>
      </c>
      <c r="I205" s="11">
        <v>3</v>
      </c>
      <c r="J205" s="2">
        <v>4</v>
      </c>
      <c r="K205" s="2" t="s">
        <v>5</v>
      </c>
      <c r="L205" s="2" t="s">
        <v>25</v>
      </c>
      <c r="M205" s="2" t="s">
        <v>46</v>
      </c>
      <c r="N205" s="2" t="s">
        <v>16</v>
      </c>
      <c r="O205" s="2" t="s">
        <v>55</v>
      </c>
      <c r="P205" s="3" t="s">
        <v>20</v>
      </c>
    </row>
    <row r="206" spans="1:16" x14ac:dyDescent="0.35">
      <c r="A206" s="14">
        <v>45938</v>
      </c>
      <c r="B206" s="5">
        <v>3</v>
      </c>
      <c r="C206" s="2" t="s">
        <v>5</v>
      </c>
      <c r="D206" s="2" t="s">
        <v>25</v>
      </c>
      <c r="E206" s="2" t="s">
        <v>46</v>
      </c>
      <c r="F206" s="2" t="s">
        <v>16</v>
      </c>
      <c r="G206" s="2" t="s">
        <v>55</v>
      </c>
      <c r="H206" s="3" t="s">
        <v>20</v>
      </c>
      <c r="I206" s="5">
        <v>4</v>
      </c>
      <c r="J206" s="8">
        <v>2</v>
      </c>
      <c r="K206" s="8" t="s">
        <v>84</v>
      </c>
      <c r="L206" s="8" t="s">
        <v>4</v>
      </c>
      <c r="M206" s="8" t="s">
        <v>6</v>
      </c>
      <c r="N206" s="8" t="s">
        <v>367</v>
      </c>
      <c r="O206" s="8" t="s">
        <v>14</v>
      </c>
      <c r="P206" s="8" t="s">
        <v>10</v>
      </c>
    </row>
    <row r="207" spans="1:16" x14ac:dyDescent="0.35">
      <c r="A207" s="14">
        <v>45945</v>
      </c>
      <c r="B207" s="3">
        <v>4</v>
      </c>
      <c r="C207" s="8" t="s">
        <v>1</v>
      </c>
      <c r="D207" s="8" t="s">
        <v>55</v>
      </c>
      <c r="E207" s="8" t="s">
        <v>82</v>
      </c>
      <c r="F207" s="8" t="s">
        <v>4</v>
      </c>
      <c r="G207" s="8" t="s">
        <v>376</v>
      </c>
      <c r="H207" s="8" t="s">
        <v>50</v>
      </c>
      <c r="I207" s="9">
        <v>3</v>
      </c>
      <c r="J207" s="10">
        <v>4</v>
      </c>
      <c r="K207" s="10" t="s">
        <v>19</v>
      </c>
      <c r="L207" s="10" t="s">
        <v>16</v>
      </c>
      <c r="M207" s="10" t="s">
        <v>367</v>
      </c>
      <c r="N207" s="10" t="s">
        <v>9</v>
      </c>
      <c r="O207" s="10" t="s">
        <v>15</v>
      </c>
      <c r="P207" s="10" t="s">
        <v>377</v>
      </c>
    </row>
    <row r="208" spans="1:16" x14ac:dyDescent="0.35">
      <c r="A208" s="14">
        <v>45945</v>
      </c>
      <c r="B208" s="3">
        <v>3</v>
      </c>
      <c r="C208" s="10" t="s">
        <v>19</v>
      </c>
      <c r="D208" s="10" t="s">
        <v>16</v>
      </c>
      <c r="E208" s="10" t="s">
        <v>367</v>
      </c>
      <c r="F208" s="10" t="s">
        <v>9</v>
      </c>
      <c r="G208" s="10" t="s">
        <v>15</v>
      </c>
      <c r="H208" s="10" t="s">
        <v>377</v>
      </c>
      <c r="I208" s="11">
        <v>1</v>
      </c>
      <c r="J208" s="2">
        <v>4</v>
      </c>
      <c r="K208" s="2" t="s">
        <v>10</v>
      </c>
      <c r="L208" s="2" t="s">
        <v>6</v>
      </c>
      <c r="M208" s="2" t="s">
        <v>11</v>
      </c>
      <c r="N208" s="2" t="s">
        <v>56</v>
      </c>
      <c r="O208" s="2" t="s">
        <v>44</v>
      </c>
      <c r="P208" s="3" t="s">
        <v>5</v>
      </c>
    </row>
    <row r="209" spans="1:16" x14ac:dyDescent="0.35">
      <c r="A209" s="14">
        <v>45945</v>
      </c>
      <c r="B209" s="5">
        <v>5</v>
      </c>
      <c r="C209" s="2" t="s">
        <v>10</v>
      </c>
      <c r="D209" s="2" t="s">
        <v>6</v>
      </c>
      <c r="E209" s="2" t="s">
        <v>11</v>
      </c>
      <c r="F209" s="2" t="s">
        <v>56</v>
      </c>
      <c r="G209" s="2" t="s">
        <v>44</v>
      </c>
      <c r="H209" s="3" t="s">
        <v>5</v>
      </c>
      <c r="I209" s="5">
        <v>3</v>
      </c>
      <c r="J209" s="8">
        <v>6</v>
      </c>
      <c r="K209" s="8" t="s">
        <v>1</v>
      </c>
      <c r="L209" s="8" t="s">
        <v>55</v>
      </c>
      <c r="M209" s="8" t="s">
        <v>82</v>
      </c>
      <c r="N209" s="8" t="s">
        <v>4</v>
      </c>
      <c r="O209" s="8" t="s">
        <v>376</v>
      </c>
      <c r="P209" s="8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Z75"/>
  <sheetViews>
    <sheetView zoomScaleNormal="100" workbookViewId="0">
      <pane xSplit="1" topLeftCell="B1" activePane="topRight" state="frozen"/>
      <selection pane="topRight" activeCell="B44" sqref="B44"/>
    </sheetView>
  </sheetViews>
  <sheetFormatPr defaultRowHeight="14.5" x14ac:dyDescent="0.35"/>
  <cols>
    <col min="2" max="4" width="10.54296875" bestFit="1" customWidth="1"/>
    <col min="5" max="5" width="9.54296875" bestFit="1" customWidth="1"/>
    <col min="6" max="8" width="10.54296875" bestFit="1" customWidth="1"/>
    <col min="9" max="9" width="9.54296875" bestFit="1" customWidth="1"/>
    <col min="10" max="11" width="10.54296875" bestFit="1" customWidth="1"/>
    <col min="13" max="15" width="9.54296875" bestFit="1" customWidth="1"/>
    <col min="17" max="19" width="9.54296875" bestFit="1" customWidth="1"/>
    <col min="21" max="23" width="9.54296875" bestFit="1" customWidth="1"/>
    <col min="26" max="28" width="9.54296875" bestFit="1" customWidth="1"/>
    <col min="30" max="32" width="9.54296875" bestFit="1" customWidth="1"/>
    <col min="34" max="36" width="9.54296875" bestFit="1" customWidth="1"/>
    <col min="39" max="41" width="9.54296875" bestFit="1" customWidth="1"/>
    <col min="43" max="44" width="9.54296875" bestFit="1" customWidth="1"/>
    <col min="45" max="52" width="10.453125" bestFit="1" customWidth="1"/>
  </cols>
  <sheetData>
    <row r="1" spans="1:52" x14ac:dyDescent="0.35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  <c r="AR1" s="1">
        <v>45889</v>
      </c>
      <c r="AS1" s="1">
        <v>45896</v>
      </c>
      <c r="AT1" s="1">
        <v>45903</v>
      </c>
      <c r="AU1" s="1">
        <v>45910</v>
      </c>
      <c r="AV1" s="1">
        <v>45917</v>
      </c>
      <c r="AW1" s="1">
        <v>45924</v>
      </c>
      <c r="AX1" s="1">
        <v>45931</v>
      </c>
      <c r="AY1" s="1">
        <v>45938</v>
      </c>
      <c r="AZ1" s="1">
        <v>45945</v>
      </c>
    </row>
    <row r="2" spans="1:52" x14ac:dyDescent="0.35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  <c r="AS2">
        <v>1</v>
      </c>
    </row>
    <row r="3" spans="1:52" hidden="1" x14ac:dyDescent="0.35">
      <c r="A3" t="s">
        <v>24</v>
      </c>
    </row>
    <row r="4" spans="1:52" x14ac:dyDescent="0.35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52" hidden="1" x14ac:dyDescent="0.35">
      <c r="A5" t="s">
        <v>365</v>
      </c>
    </row>
    <row r="6" spans="1:52" x14ac:dyDescent="0.35">
      <c r="A6" t="s">
        <v>77</v>
      </c>
      <c r="G6">
        <v>3</v>
      </c>
    </row>
    <row r="7" spans="1:52" x14ac:dyDescent="0.35">
      <c r="A7" t="s">
        <v>364</v>
      </c>
      <c r="AH7">
        <v>3</v>
      </c>
      <c r="AQ7">
        <v>2</v>
      </c>
    </row>
    <row r="8" spans="1:52" x14ac:dyDescent="0.35">
      <c r="A8" t="s">
        <v>7</v>
      </c>
      <c r="K8">
        <v>1</v>
      </c>
    </row>
    <row r="9" spans="1:52" x14ac:dyDescent="0.35">
      <c r="A9" t="s">
        <v>353</v>
      </c>
      <c r="G9">
        <v>1</v>
      </c>
    </row>
    <row r="10" spans="1:52" hidden="1" x14ac:dyDescent="0.35">
      <c r="A10" t="s">
        <v>347</v>
      </c>
    </row>
    <row r="11" spans="1:52" x14ac:dyDescent="0.35">
      <c r="A11" t="s">
        <v>48</v>
      </c>
    </row>
    <row r="12" spans="1:52" x14ac:dyDescent="0.35">
      <c r="A12" t="s">
        <v>362</v>
      </c>
    </row>
    <row r="13" spans="1:52" hidden="1" x14ac:dyDescent="0.35">
      <c r="A13" t="s">
        <v>18</v>
      </c>
    </row>
    <row r="14" spans="1:52" x14ac:dyDescent="0.35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  <c r="AS14">
        <v>1</v>
      </c>
      <c r="AT14">
        <v>1</v>
      </c>
    </row>
    <row r="15" spans="1:52" x14ac:dyDescent="0.35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  <c r="AX15">
        <v>1</v>
      </c>
    </row>
    <row r="16" spans="1:52" x14ac:dyDescent="0.35">
      <c r="A16" t="s">
        <v>54</v>
      </c>
      <c r="C16">
        <v>2</v>
      </c>
      <c r="D16">
        <v>3</v>
      </c>
      <c r="V16">
        <v>2</v>
      </c>
    </row>
    <row r="17" spans="1:52" x14ac:dyDescent="0.35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52" x14ac:dyDescent="0.35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  <c r="AU18">
        <v>4</v>
      </c>
      <c r="AV18">
        <v>1</v>
      </c>
      <c r="AX18">
        <v>1</v>
      </c>
    </row>
    <row r="19" spans="1:52" x14ac:dyDescent="0.35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  <c r="AS19">
        <v>2</v>
      </c>
      <c r="AT19">
        <v>1</v>
      </c>
      <c r="AY19">
        <v>1</v>
      </c>
    </row>
    <row r="20" spans="1:52" x14ac:dyDescent="0.35">
      <c r="A20" t="s">
        <v>375</v>
      </c>
      <c r="AW20">
        <v>1</v>
      </c>
    </row>
    <row r="21" spans="1:52" x14ac:dyDescent="0.35">
      <c r="A21" t="s">
        <v>6</v>
      </c>
      <c r="B21">
        <v>3</v>
      </c>
      <c r="E21">
        <v>2</v>
      </c>
      <c r="H21">
        <v>1</v>
      </c>
      <c r="L21">
        <v>2</v>
      </c>
      <c r="M21">
        <v>2</v>
      </c>
      <c r="N21">
        <v>6</v>
      </c>
      <c r="O21">
        <v>1</v>
      </c>
      <c r="Q21">
        <v>3</v>
      </c>
      <c r="R21">
        <v>1</v>
      </c>
      <c r="S21">
        <v>1</v>
      </c>
      <c r="T21">
        <v>3</v>
      </c>
      <c r="U21">
        <v>3</v>
      </c>
      <c r="V21">
        <v>6</v>
      </c>
      <c r="W21">
        <v>2</v>
      </c>
      <c r="X21">
        <v>3</v>
      </c>
      <c r="Y21">
        <v>1</v>
      </c>
      <c r="Z21">
        <v>3.5</v>
      </c>
      <c r="AA21">
        <v>3.5</v>
      </c>
      <c r="AB21">
        <v>3</v>
      </c>
      <c r="AC21">
        <v>1</v>
      </c>
      <c r="AE21">
        <v>10</v>
      </c>
      <c r="AF21">
        <v>3</v>
      </c>
      <c r="AG21">
        <v>3</v>
      </c>
      <c r="AH21">
        <v>2</v>
      </c>
      <c r="AJ21">
        <v>3</v>
      </c>
      <c r="AK21">
        <v>3</v>
      </c>
      <c r="AL21">
        <v>5</v>
      </c>
      <c r="AN21">
        <v>1</v>
      </c>
      <c r="AO21">
        <v>6</v>
      </c>
      <c r="AP21">
        <v>4</v>
      </c>
      <c r="AQ21">
        <v>3</v>
      </c>
      <c r="AR21">
        <v>4</v>
      </c>
      <c r="AS21">
        <v>2</v>
      </c>
      <c r="AT21">
        <v>4</v>
      </c>
      <c r="AU21">
        <v>4</v>
      </c>
      <c r="AV21">
        <v>6</v>
      </c>
      <c r="AW21">
        <v>1</v>
      </c>
      <c r="AY21">
        <v>4</v>
      </c>
      <c r="AZ21">
        <v>1</v>
      </c>
    </row>
    <row r="22" spans="1:52" x14ac:dyDescent="0.35">
      <c r="A22" t="s">
        <v>342</v>
      </c>
      <c r="T22">
        <v>4</v>
      </c>
      <c r="AH22">
        <v>1</v>
      </c>
      <c r="AK22">
        <v>1</v>
      </c>
    </row>
    <row r="23" spans="1:52" hidden="1" x14ac:dyDescent="0.35">
      <c r="A23" t="s">
        <v>52</v>
      </c>
    </row>
    <row r="24" spans="1:52" x14ac:dyDescent="0.35">
      <c r="A24" t="s">
        <v>78</v>
      </c>
    </row>
    <row r="25" spans="1:52" x14ac:dyDescent="0.35">
      <c r="A25" t="s">
        <v>12</v>
      </c>
      <c r="N25">
        <v>2</v>
      </c>
      <c r="U25">
        <v>1</v>
      </c>
      <c r="AI25">
        <v>1</v>
      </c>
    </row>
    <row r="26" spans="1:52" x14ac:dyDescent="0.35">
      <c r="A26" t="s">
        <v>4</v>
      </c>
      <c r="E26">
        <v>1</v>
      </c>
      <c r="F26">
        <v>3</v>
      </c>
      <c r="H26">
        <v>1</v>
      </c>
      <c r="J26">
        <v>1</v>
      </c>
      <c r="K26">
        <v>3</v>
      </c>
      <c r="P26">
        <v>3</v>
      </c>
      <c r="U26">
        <v>3</v>
      </c>
      <c r="W26">
        <v>1</v>
      </c>
      <c r="AD26">
        <v>1</v>
      </c>
      <c r="AF26">
        <v>1</v>
      </c>
      <c r="AH26">
        <v>1</v>
      </c>
      <c r="AI26">
        <v>1</v>
      </c>
      <c r="AJ26">
        <v>2</v>
      </c>
      <c r="AO26">
        <v>2</v>
      </c>
      <c r="AP26">
        <v>2</v>
      </c>
      <c r="AQ26">
        <v>4</v>
      </c>
      <c r="AR26">
        <v>2</v>
      </c>
      <c r="AT26">
        <v>1</v>
      </c>
      <c r="AU26">
        <v>2</v>
      </c>
      <c r="AV26">
        <v>1</v>
      </c>
      <c r="AW26">
        <v>1</v>
      </c>
      <c r="AX26">
        <v>1</v>
      </c>
      <c r="AZ26">
        <v>2</v>
      </c>
    </row>
    <row r="27" spans="1:52" x14ac:dyDescent="0.35">
      <c r="A27" t="s">
        <v>361</v>
      </c>
      <c r="AD27">
        <v>2</v>
      </c>
      <c r="AM27">
        <v>1</v>
      </c>
      <c r="AU27">
        <v>1</v>
      </c>
    </row>
    <row r="28" spans="1:52" x14ac:dyDescent="0.35">
      <c r="A28" t="s">
        <v>1</v>
      </c>
      <c r="B28">
        <v>1</v>
      </c>
      <c r="C28">
        <v>1</v>
      </c>
      <c r="D28">
        <v>1</v>
      </c>
      <c r="E28">
        <v>1</v>
      </c>
      <c r="F28">
        <v>2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1</v>
      </c>
      <c r="P28">
        <v>2</v>
      </c>
      <c r="R28">
        <v>1</v>
      </c>
      <c r="T28">
        <v>1</v>
      </c>
      <c r="U28">
        <v>2</v>
      </c>
      <c r="Y28">
        <v>2</v>
      </c>
      <c r="AB28">
        <v>2</v>
      </c>
      <c r="AD28">
        <v>1</v>
      </c>
      <c r="AH28">
        <v>1</v>
      </c>
      <c r="AJ28">
        <v>1</v>
      </c>
      <c r="AN28">
        <v>2</v>
      </c>
      <c r="AO28">
        <v>1</v>
      </c>
      <c r="AP28">
        <v>2</v>
      </c>
      <c r="AQ28">
        <v>1</v>
      </c>
      <c r="AS28">
        <v>2</v>
      </c>
      <c r="AW28">
        <v>1</v>
      </c>
      <c r="AX28">
        <v>1</v>
      </c>
      <c r="AY28">
        <v>2</v>
      </c>
      <c r="AZ28">
        <v>2</v>
      </c>
    </row>
    <row r="29" spans="1:52" hidden="1" x14ac:dyDescent="0.35">
      <c r="A29" t="s">
        <v>351</v>
      </c>
      <c r="Z29">
        <v>1</v>
      </c>
    </row>
    <row r="30" spans="1:52" x14ac:dyDescent="0.35">
      <c r="A30" t="s">
        <v>9</v>
      </c>
      <c r="C30">
        <v>1</v>
      </c>
      <c r="D30">
        <v>1</v>
      </c>
      <c r="G30">
        <v>2</v>
      </c>
      <c r="H30">
        <v>2</v>
      </c>
      <c r="I30">
        <v>1</v>
      </c>
      <c r="J30">
        <v>1</v>
      </c>
      <c r="K30">
        <v>2</v>
      </c>
      <c r="L30">
        <v>5</v>
      </c>
      <c r="M30">
        <v>1</v>
      </c>
      <c r="O30">
        <v>4</v>
      </c>
      <c r="P30">
        <v>1</v>
      </c>
      <c r="Q30">
        <v>2</v>
      </c>
      <c r="T30">
        <v>6</v>
      </c>
      <c r="X30">
        <v>2</v>
      </c>
      <c r="Y30">
        <v>2</v>
      </c>
      <c r="Z30">
        <v>1</v>
      </c>
      <c r="AA30">
        <v>1</v>
      </c>
      <c r="AB30">
        <v>1</v>
      </c>
      <c r="AC30">
        <v>3</v>
      </c>
      <c r="AF30">
        <v>4</v>
      </c>
      <c r="AI30">
        <v>1</v>
      </c>
      <c r="AL30">
        <v>1</v>
      </c>
      <c r="AN30">
        <v>1</v>
      </c>
      <c r="AR30">
        <v>2</v>
      </c>
      <c r="AS30">
        <v>3</v>
      </c>
      <c r="AT30">
        <v>1</v>
      </c>
      <c r="AW30">
        <v>2</v>
      </c>
      <c r="AX30">
        <v>5</v>
      </c>
      <c r="AY30">
        <v>3</v>
      </c>
      <c r="AZ30">
        <v>1</v>
      </c>
    </row>
    <row r="31" spans="1:52" x14ac:dyDescent="0.35">
      <c r="A31" t="s">
        <v>20</v>
      </c>
      <c r="B31">
        <v>1</v>
      </c>
      <c r="D31">
        <v>1</v>
      </c>
      <c r="F31">
        <v>2</v>
      </c>
      <c r="G31">
        <v>2</v>
      </c>
      <c r="H31">
        <v>4</v>
      </c>
      <c r="J31">
        <v>2</v>
      </c>
      <c r="K31">
        <v>2</v>
      </c>
      <c r="L31">
        <v>1</v>
      </c>
      <c r="M31">
        <v>1</v>
      </c>
      <c r="P31">
        <v>1</v>
      </c>
      <c r="Q31">
        <v>1</v>
      </c>
      <c r="R31">
        <v>3</v>
      </c>
      <c r="S31">
        <v>2</v>
      </c>
      <c r="T31">
        <v>2</v>
      </c>
      <c r="U31">
        <v>2</v>
      </c>
      <c r="W31">
        <v>3</v>
      </c>
      <c r="X31">
        <v>3</v>
      </c>
      <c r="Y31">
        <v>2</v>
      </c>
      <c r="AA31">
        <v>2</v>
      </c>
      <c r="AB31">
        <v>2</v>
      </c>
      <c r="AC31">
        <v>2</v>
      </c>
      <c r="AE31">
        <v>2</v>
      </c>
      <c r="AF31">
        <v>1</v>
      </c>
      <c r="AG31">
        <v>2</v>
      </c>
      <c r="AJ31">
        <v>4</v>
      </c>
      <c r="AK31">
        <v>2</v>
      </c>
      <c r="AM31">
        <v>1</v>
      </c>
      <c r="AN31">
        <v>1</v>
      </c>
      <c r="AO31">
        <v>1</v>
      </c>
      <c r="AP31">
        <v>1</v>
      </c>
      <c r="AU31">
        <v>1</v>
      </c>
      <c r="AV31">
        <v>1</v>
      </c>
      <c r="AW31">
        <v>2</v>
      </c>
    </row>
    <row r="32" spans="1:52" x14ac:dyDescent="0.35">
      <c r="A32" t="s">
        <v>80</v>
      </c>
      <c r="F32">
        <v>1</v>
      </c>
    </row>
    <row r="33" spans="1:52" hidden="1" x14ac:dyDescent="0.35">
      <c r="A33" t="s">
        <v>61</v>
      </c>
      <c r="D33">
        <v>1</v>
      </c>
    </row>
    <row r="34" spans="1:52" x14ac:dyDescent="0.35">
      <c r="A34" t="s">
        <v>374</v>
      </c>
      <c r="AW34">
        <v>2</v>
      </c>
    </row>
    <row r="35" spans="1:52" x14ac:dyDescent="0.35">
      <c r="A35" t="s">
        <v>19</v>
      </c>
      <c r="B35">
        <v>2</v>
      </c>
      <c r="C35">
        <v>1</v>
      </c>
      <c r="D35">
        <v>1</v>
      </c>
      <c r="F35">
        <v>4</v>
      </c>
      <c r="G35">
        <v>3</v>
      </c>
      <c r="H35">
        <v>1</v>
      </c>
      <c r="I35">
        <v>1</v>
      </c>
      <c r="M35">
        <v>2</v>
      </c>
      <c r="N35">
        <v>3</v>
      </c>
      <c r="T35">
        <v>1</v>
      </c>
      <c r="X35">
        <v>1</v>
      </c>
      <c r="AA35">
        <v>2</v>
      </c>
      <c r="AB35">
        <v>2</v>
      </c>
      <c r="AC35">
        <v>1</v>
      </c>
      <c r="AD35">
        <v>2</v>
      </c>
      <c r="AE35">
        <v>1</v>
      </c>
      <c r="AG35">
        <v>1</v>
      </c>
      <c r="AH35">
        <v>2</v>
      </c>
      <c r="AJ35">
        <v>1</v>
      </c>
      <c r="AM35">
        <v>4</v>
      </c>
      <c r="AN35">
        <v>1</v>
      </c>
      <c r="AP35">
        <v>1</v>
      </c>
      <c r="AR35">
        <v>1</v>
      </c>
      <c r="AS35">
        <v>2</v>
      </c>
      <c r="AT35">
        <v>1</v>
      </c>
      <c r="AV35">
        <v>1</v>
      </c>
      <c r="AZ35">
        <v>2</v>
      </c>
    </row>
    <row r="36" spans="1:52" x14ac:dyDescent="0.35">
      <c r="A36" t="s">
        <v>43</v>
      </c>
      <c r="AQ36">
        <v>2</v>
      </c>
    </row>
    <row r="37" spans="1:52" x14ac:dyDescent="0.35">
      <c r="A37" t="s">
        <v>68</v>
      </c>
      <c r="E37">
        <v>1</v>
      </c>
      <c r="I37">
        <v>1</v>
      </c>
      <c r="N37">
        <v>1</v>
      </c>
      <c r="W37">
        <v>2</v>
      </c>
      <c r="AQ37">
        <v>1</v>
      </c>
    </row>
    <row r="38" spans="1:52" hidden="1" x14ac:dyDescent="0.35">
      <c r="A38" t="s">
        <v>53</v>
      </c>
      <c r="N38">
        <v>1</v>
      </c>
    </row>
    <row r="39" spans="1:52" hidden="1" x14ac:dyDescent="0.35">
      <c r="A39" t="s">
        <v>368</v>
      </c>
      <c r="AM39">
        <v>5</v>
      </c>
    </row>
    <row r="40" spans="1:52" x14ac:dyDescent="0.35">
      <c r="A40" t="s">
        <v>345</v>
      </c>
      <c r="U40">
        <v>1</v>
      </c>
    </row>
    <row r="41" spans="1:52" x14ac:dyDescent="0.35">
      <c r="A41" t="s">
        <v>343</v>
      </c>
      <c r="AN41">
        <v>1</v>
      </c>
    </row>
    <row r="42" spans="1:52" x14ac:dyDescent="0.35">
      <c r="A42" t="s">
        <v>344</v>
      </c>
      <c r="X42">
        <v>1</v>
      </c>
      <c r="Y42">
        <v>2</v>
      </c>
      <c r="AF42">
        <v>2</v>
      </c>
    </row>
    <row r="43" spans="1:52" x14ac:dyDescent="0.35">
      <c r="A43" t="s">
        <v>10</v>
      </c>
      <c r="B43">
        <v>2</v>
      </c>
      <c r="C43">
        <v>3</v>
      </c>
      <c r="F43">
        <v>2</v>
      </c>
      <c r="I43">
        <v>2</v>
      </c>
      <c r="J43">
        <v>2</v>
      </c>
      <c r="K43">
        <v>1</v>
      </c>
      <c r="L43">
        <v>1</v>
      </c>
      <c r="M43">
        <v>1</v>
      </c>
      <c r="O43">
        <v>2</v>
      </c>
      <c r="R43">
        <v>3</v>
      </c>
      <c r="S43">
        <v>1</v>
      </c>
      <c r="T43">
        <v>1</v>
      </c>
      <c r="V43">
        <v>1</v>
      </c>
      <c r="W43">
        <v>3</v>
      </c>
      <c r="X43">
        <v>1</v>
      </c>
      <c r="Y43">
        <v>1</v>
      </c>
      <c r="Z43">
        <v>1.5</v>
      </c>
      <c r="AC43">
        <v>1</v>
      </c>
      <c r="AD43">
        <v>2</v>
      </c>
      <c r="AE43">
        <v>1</v>
      </c>
      <c r="AF43">
        <v>2</v>
      </c>
      <c r="AH43">
        <v>2</v>
      </c>
      <c r="AL43">
        <v>3</v>
      </c>
      <c r="AP43">
        <v>2</v>
      </c>
      <c r="AQ43">
        <v>4</v>
      </c>
      <c r="AR43">
        <v>3</v>
      </c>
      <c r="AS43">
        <v>0.5</v>
      </c>
      <c r="AU43">
        <v>2</v>
      </c>
      <c r="AV43">
        <v>1</v>
      </c>
    </row>
    <row r="44" spans="1:52" x14ac:dyDescent="0.35">
      <c r="A44" t="s">
        <v>46</v>
      </c>
      <c r="B44">
        <v>1</v>
      </c>
      <c r="O44">
        <v>3</v>
      </c>
      <c r="P44">
        <v>1</v>
      </c>
      <c r="Q44">
        <v>2</v>
      </c>
      <c r="AM44">
        <v>1</v>
      </c>
      <c r="AN44">
        <v>1</v>
      </c>
      <c r="AP44">
        <v>1</v>
      </c>
      <c r="AS44">
        <v>1</v>
      </c>
      <c r="AV44">
        <v>1</v>
      </c>
      <c r="AX44">
        <v>5</v>
      </c>
      <c r="AY44">
        <v>1</v>
      </c>
    </row>
    <row r="45" spans="1:52" x14ac:dyDescent="0.35">
      <c r="A45" t="s">
        <v>377</v>
      </c>
    </row>
    <row r="46" spans="1:52" x14ac:dyDescent="0.35">
      <c r="A46" t="s">
        <v>3</v>
      </c>
      <c r="F46">
        <v>3</v>
      </c>
      <c r="L46">
        <v>1</v>
      </c>
      <c r="S46">
        <v>3</v>
      </c>
      <c r="AH46">
        <v>1</v>
      </c>
    </row>
    <row r="47" spans="1:52" hidden="1" x14ac:dyDescent="0.35">
      <c r="A47" t="s">
        <v>350</v>
      </c>
    </row>
    <row r="48" spans="1:52" x14ac:dyDescent="0.35">
      <c r="A48" t="s">
        <v>56</v>
      </c>
      <c r="C48">
        <v>3</v>
      </c>
      <c r="E48">
        <v>2</v>
      </c>
      <c r="F48">
        <v>1</v>
      </c>
      <c r="G48">
        <v>2</v>
      </c>
      <c r="I48">
        <v>1</v>
      </c>
      <c r="J48">
        <v>1</v>
      </c>
      <c r="K48">
        <v>1</v>
      </c>
      <c r="L48">
        <v>1</v>
      </c>
      <c r="M48">
        <v>1</v>
      </c>
      <c r="P48">
        <v>1</v>
      </c>
      <c r="R48">
        <v>1</v>
      </c>
      <c r="S48">
        <v>4</v>
      </c>
      <c r="T48">
        <v>1</v>
      </c>
      <c r="V48">
        <v>1</v>
      </c>
      <c r="W48">
        <v>2</v>
      </c>
      <c r="Z48">
        <v>2</v>
      </c>
      <c r="AA48">
        <v>1</v>
      </c>
      <c r="AB48">
        <v>4</v>
      </c>
      <c r="AC48">
        <v>1</v>
      </c>
      <c r="AD48">
        <v>1</v>
      </c>
      <c r="AX48">
        <v>1</v>
      </c>
      <c r="AY48">
        <v>1</v>
      </c>
      <c r="AZ48">
        <v>2</v>
      </c>
    </row>
    <row r="49" spans="1:52" x14ac:dyDescent="0.35">
      <c r="A49" t="s">
        <v>369</v>
      </c>
      <c r="AN49">
        <v>3</v>
      </c>
    </row>
    <row r="50" spans="1:52" x14ac:dyDescent="0.35">
      <c r="A50" t="s">
        <v>60</v>
      </c>
      <c r="B50">
        <v>2</v>
      </c>
    </row>
    <row r="51" spans="1:52" x14ac:dyDescent="0.35">
      <c r="A51" t="s">
        <v>340</v>
      </c>
      <c r="Q51">
        <v>1</v>
      </c>
      <c r="U51">
        <v>1</v>
      </c>
      <c r="W51">
        <v>1</v>
      </c>
      <c r="X51">
        <v>3</v>
      </c>
      <c r="Y51">
        <v>1</v>
      </c>
      <c r="Z51">
        <v>1</v>
      </c>
    </row>
    <row r="52" spans="1:52" x14ac:dyDescent="0.35">
      <c r="A52" t="s">
        <v>339</v>
      </c>
    </row>
    <row r="53" spans="1:52" x14ac:dyDescent="0.35">
      <c r="A53" t="s">
        <v>11</v>
      </c>
    </row>
    <row r="54" spans="1:52" x14ac:dyDescent="0.35">
      <c r="A54" t="s">
        <v>55</v>
      </c>
      <c r="B54">
        <v>2</v>
      </c>
      <c r="C54">
        <v>1</v>
      </c>
      <c r="D54">
        <v>1</v>
      </c>
      <c r="E54">
        <v>1</v>
      </c>
      <c r="F54">
        <v>3</v>
      </c>
      <c r="G54">
        <v>2</v>
      </c>
      <c r="H54">
        <v>3</v>
      </c>
      <c r="J54">
        <v>1</v>
      </c>
      <c r="K54">
        <v>1</v>
      </c>
      <c r="M54">
        <v>3</v>
      </c>
      <c r="N54">
        <v>4</v>
      </c>
      <c r="X54">
        <v>6</v>
      </c>
      <c r="Y54">
        <v>5</v>
      </c>
      <c r="Z54">
        <v>1</v>
      </c>
      <c r="AD54">
        <v>2</v>
      </c>
      <c r="AG54">
        <v>3</v>
      </c>
      <c r="AJ54">
        <v>2</v>
      </c>
      <c r="AM54">
        <v>2</v>
      </c>
      <c r="AO54">
        <v>3</v>
      </c>
      <c r="AQ54">
        <v>2</v>
      </c>
      <c r="AT54">
        <v>1</v>
      </c>
      <c r="AU54">
        <v>4</v>
      </c>
      <c r="AV54">
        <v>2</v>
      </c>
      <c r="AX54">
        <v>1</v>
      </c>
      <c r="AY54">
        <v>2</v>
      </c>
      <c r="AZ54">
        <v>1</v>
      </c>
    </row>
    <row r="55" spans="1:52" x14ac:dyDescent="0.35">
      <c r="A55" t="s">
        <v>21</v>
      </c>
    </row>
    <row r="56" spans="1:52" x14ac:dyDescent="0.35">
      <c r="A56" t="s">
        <v>81</v>
      </c>
      <c r="G56">
        <v>3</v>
      </c>
      <c r="K56">
        <v>1</v>
      </c>
    </row>
    <row r="57" spans="1:52" x14ac:dyDescent="0.35">
      <c r="A57" t="s">
        <v>63</v>
      </c>
      <c r="B57">
        <v>2</v>
      </c>
      <c r="D57">
        <v>1</v>
      </c>
      <c r="AF57">
        <v>2</v>
      </c>
      <c r="AQ57">
        <v>3</v>
      </c>
    </row>
    <row r="58" spans="1:52" hidden="1" x14ac:dyDescent="0.35">
      <c r="A58" t="s">
        <v>83</v>
      </c>
    </row>
    <row r="59" spans="1:52" x14ac:dyDescent="0.35">
      <c r="A59" t="s">
        <v>22</v>
      </c>
      <c r="Y59">
        <v>1</v>
      </c>
      <c r="AB59">
        <v>2</v>
      </c>
      <c r="AD59">
        <v>3</v>
      </c>
      <c r="AI59">
        <v>1</v>
      </c>
      <c r="AR59">
        <v>4</v>
      </c>
      <c r="AV59">
        <v>3</v>
      </c>
    </row>
    <row r="60" spans="1:52" x14ac:dyDescent="0.35">
      <c r="A60" t="s">
        <v>376</v>
      </c>
      <c r="AU60">
        <v>1</v>
      </c>
      <c r="AV60">
        <v>1</v>
      </c>
      <c r="AW60">
        <v>3</v>
      </c>
      <c r="AX60">
        <v>1</v>
      </c>
      <c r="AZ60">
        <v>1</v>
      </c>
    </row>
    <row r="61" spans="1:52" x14ac:dyDescent="0.35">
      <c r="A61" t="s">
        <v>44</v>
      </c>
      <c r="N61">
        <v>3</v>
      </c>
      <c r="S61">
        <v>2</v>
      </c>
      <c r="AG61">
        <v>2</v>
      </c>
      <c r="AI61">
        <v>1</v>
      </c>
      <c r="AP61">
        <v>2</v>
      </c>
      <c r="AQ61">
        <v>1</v>
      </c>
      <c r="AR61">
        <v>3</v>
      </c>
      <c r="AW61">
        <v>1</v>
      </c>
    </row>
    <row r="62" spans="1:52" x14ac:dyDescent="0.35">
      <c r="A62" t="s">
        <v>8</v>
      </c>
      <c r="B62">
        <v>1</v>
      </c>
      <c r="H62">
        <v>1</v>
      </c>
      <c r="J62">
        <v>2</v>
      </c>
      <c r="Q62">
        <v>2</v>
      </c>
    </row>
    <row r="63" spans="1:52" hidden="1" x14ac:dyDescent="0.35">
      <c r="A63" t="s">
        <v>354</v>
      </c>
    </row>
    <row r="64" spans="1:52" x14ac:dyDescent="0.35">
      <c r="A64" t="s">
        <v>82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2</v>
      </c>
      <c r="I64">
        <v>3</v>
      </c>
      <c r="J64">
        <v>4</v>
      </c>
      <c r="L64">
        <v>4</v>
      </c>
      <c r="M64">
        <v>1</v>
      </c>
      <c r="N64">
        <v>2</v>
      </c>
      <c r="O64">
        <v>1</v>
      </c>
      <c r="P64">
        <v>1</v>
      </c>
      <c r="Q64">
        <v>1</v>
      </c>
      <c r="R64">
        <v>3</v>
      </c>
      <c r="S64">
        <v>3</v>
      </c>
      <c r="U64">
        <v>3</v>
      </c>
      <c r="V64">
        <v>1</v>
      </c>
      <c r="W64">
        <v>3</v>
      </c>
      <c r="AC64">
        <v>1</v>
      </c>
      <c r="AF64">
        <v>1</v>
      </c>
      <c r="AH64">
        <v>2</v>
      </c>
      <c r="AI64">
        <v>3</v>
      </c>
      <c r="AJ64">
        <v>1</v>
      </c>
      <c r="AK64">
        <v>4</v>
      </c>
      <c r="AL64">
        <v>3</v>
      </c>
      <c r="AN64">
        <v>1</v>
      </c>
      <c r="AP64">
        <v>2</v>
      </c>
      <c r="AT64">
        <v>2</v>
      </c>
      <c r="AU64">
        <v>3</v>
      </c>
      <c r="AV64">
        <v>1</v>
      </c>
      <c r="AW64">
        <v>1</v>
      </c>
      <c r="AX64">
        <v>1</v>
      </c>
      <c r="AY64">
        <v>1</v>
      </c>
      <c r="AZ64">
        <v>2</v>
      </c>
    </row>
    <row r="65" spans="1:52" x14ac:dyDescent="0.35">
      <c r="A65" t="s">
        <v>49</v>
      </c>
      <c r="G65">
        <v>2</v>
      </c>
    </row>
    <row r="66" spans="1:52" x14ac:dyDescent="0.35">
      <c r="A66" t="s">
        <v>85</v>
      </c>
      <c r="K66">
        <v>4</v>
      </c>
      <c r="L66">
        <v>2</v>
      </c>
      <c r="M66">
        <v>5</v>
      </c>
    </row>
    <row r="67" spans="1:52" x14ac:dyDescent="0.35">
      <c r="A67" t="s">
        <v>5</v>
      </c>
      <c r="B67">
        <v>1</v>
      </c>
      <c r="C67">
        <v>2</v>
      </c>
      <c r="D67">
        <v>2</v>
      </c>
      <c r="E67">
        <v>3</v>
      </c>
      <c r="F67">
        <v>2</v>
      </c>
      <c r="G67">
        <v>3</v>
      </c>
      <c r="H67">
        <v>1</v>
      </c>
      <c r="M67">
        <v>4</v>
      </c>
      <c r="N67">
        <v>6</v>
      </c>
      <c r="P67">
        <v>2</v>
      </c>
      <c r="Q67">
        <v>1</v>
      </c>
      <c r="R67">
        <v>2</v>
      </c>
      <c r="S67">
        <v>3</v>
      </c>
      <c r="V67">
        <v>2</v>
      </c>
      <c r="W67">
        <v>1</v>
      </c>
      <c r="X67">
        <v>1</v>
      </c>
      <c r="Y67">
        <v>4</v>
      </c>
      <c r="Z67">
        <v>5</v>
      </c>
      <c r="AA67">
        <v>1</v>
      </c>
      <c r="AB67">
        <v>3</v>
      </c>
      <c r="AC67">
        <v>4</v>
      </c>
      <c r="AD67">
        <v>3</v>
      </c>
      <c r="AE67">
        <v>3</v>
      </c>
      <c r="AF67">
        <v>2</v>
      </c>
      <c r="AG67">
        <v>5</v>
      </c>
      <c r="AH67">
        <v>7</v>
      </c>
      <c r="AI67">
        <v>3</v>
      </c>
      <c r="AJ67">
        <v>1</v>
      </c>
      <c r="AK67">
        <v>1</v>
      </c>
      <c r="AL67">
        <v>6</v>
      </c>
      <c r="AR67">
        <v>3</v>
      </c>
      <c r="AS67">
        <v>2</v>
      </c>
      <c r="AV67">
        <v>2</v>
      </c>
      <c r="AW67">
        <v>1</v>
      </c>
      <c r="AX67">
        <v>4</v>
      </c>
      <c r="AY67">
        <v>3</v>
      </c>
      <c r="AZ67">
        <v>4</v>
      </c>
    </row>
    <row r="68" spans="1:52" x14ac:dyDescent="0.35">
      <c r="A68" t="s">
        <v>45</v>
      </c>
      <c r="K68">
        <v>1</v>
      </c>
    </row>
    <row r="69" spans="1:52" x14ac:dyDescent="0.35">
      <c r="A69" t="s">
        <v>367</v>
      </c>
      <c r="B69">
        <v>1</v>
      </c>
      <c r="D69">
        <v>1</v>
      </c>
      <c r="E69">
        <v>3</v>
      </c>
      <c r="O69">
        <v>2</v>
      </c>
      <c r="P69">
        <v>2</v>
      </c>
      <c r="Q69">
        <v>1</v>
      </c>
      <c r="R69">
        <v>1</v>
      </c>
      <c r="AD69">
        <v>1</v>
      </c>
      <c r="AE69">
        <v>1</v>
      </c>
      <c r="AG69">
        <v>1</v>
      </c>
      <c r="AH69">
        <v>2</v>
      </c>
      <c r="AL69">
        <v>3</v>
      </c>
      <c r="AM69">
        <v>2</v>
      </c>
      <c r="AN69">
        <v>1</v>
      </c>
      <c r="AO69">
        <v>1</v>
      </c>
      <c r="AR69">
        <v>1</v>
      </c>
      <c r="AS69">
        <v>1</v>
      </c>
      <c r="AT69">
        <v>1</v>
      </c>
      <c r="AV69">
        <v>1</v>
      </c>
      <c r="AW69">
        <v>2</v>
      </c>
    </row>
    <row r="70" spans="1:52" hidden="1" x14ac:dyDescent="0.35">
      <c r="A70" t="s">
        <v>352</v>
      </c>
      <c r="Z70">
        <v>1</v>
      </c>
    </row>
    <row r="71" spans="1:52" hidden="1" x14ac:dyDescent="0.35">
      <c r="A71" t="s">
        <v>366</v>
      </c>
    </row>
    <row r="72" spans="1:52" x14ac:dyDescent="0.35">
      <c r="A72" t="s">
        <v>17</v>
      </c>
      <c r="F72">
        <v>2</v>
      </c>
      <c r="J72">
        <v>1</v>
      </c>
      <c r="K72">
        <v>1</v>
      </c>
    </row>
    <row r="73" spans="1:52" hidden="1" x14ac:dyDescent="0.35">
      <c r="A73" t="s">
        <v>86</v>
      </c>
      <c r="K73">
        <v>5</v>
      </c>
    </row>
    <row r="74" spans="1:52" x14ac:dyDescent="0.35">
      <c r="A74" t="s">
        <v>16</v>
      </c>
      <c r="C74">
        <v>4</v>
      </c>
      <c r="D74">
        <v>3</v>
      </c>
      <c r="F74">
        <v>2</v>
      </c>
      <c r="G74">
        <v>5</v>
      </c>
      <c r="H74">
        <v>3</v>
      </c>
      <c r="I74">
        <v>2</v>
      </c>
      <c r="J74">
        <v>5</v>
      </c>
      <c r="K74">
        <v>3</v>
      </c>
      <c r="L74">
        <v>2</v>
      </c>
      <c r="M74">
        <v>3</v>
      </c>
      <c r="O74">
        <v>5</v>
      </c>
      <c r="P74">
        <v>5</v>
      </c>
      <c r="Q74">
        <v>3</v>
      </c>
      <c r="R74">
        <v>2</v>
      </c>
      <c r="S74">
        <v>3</v>
      </c>
      <c r="T74">
        <v>1</v>
      </c>
      <c r="U74">
        <v>1</v>
      </c>
      <c r="V74">
        <v>3</v>
      </c>
      <c r="W74">
        <v>3</v>
      </c>
      <c r="X74">
        <v>5</v>
      </c>
      <c r="Y74">
        <v>4</v>
      </c>
      <c r="Z74">
        <v>1</v>
      </c>
      <c r="AA74">
        <v>3</v>
      </c>
      <c r="AC74">
        <v>1</v>
      </c>
      <c r="AE74">
        <v>4</v>
      </c>
      <c r="AF74">
        <v>2</v>
      </c>
      <c r="AG74">
        <v>3</v>
      </c>
      <c r="AH74">
        <v>2</v>
      </c>
      <c r="AI74">
        <v>2</v>
      </c>
      <c r="AJ74">
        <v>7</v>
      </c>
      <c r="AK74">
        <v>3</v>
      </c>
      <c r="AL74">
        <v>5</v>
      </c>
      <c r="AM74">
        <v>1</v>
      </c>
      <c r="AN74">
        <v>4</v>
      </c>
      <c r="AO74">
        <v>3</v>
      </c>
      <c r="AP74">
        <v>6</v>
      </c>
      <c r="AQ74">
        <v>4</v>
      </c>
      <c r="AR74">
        <v>5</v>
      </c>
      <c r="AS74">
        <v>3</v>
      </c>
      <c r="AT74">
        <v>2</v>
      </c>
      <c r="AU74">
        <v>2</v>
      </c>
      <c r="AW74">
        <v>3</v>
      </c>
      <c r="AY74">
        <v>1</v>
      </c>
      <c r="AZ74">
        <v>3</v>
      </c>
    </row>
    <row r="75" spans="1:52" hidden="1" x14ac:dyDescent="0.35">
      <c r="A75" t="s">
        <v>47</v>
      </c>
    </row>
  </sheetData>
  <autoFilter ref="A1:AB75" xr:uid="{130C2564-D265-4C41-A3E0-02A62EDAC91D}">
    <sortState ref="A2:AB75">
      <sortCondition ref="A1:A7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topLeftCell="A7" workbookViewId="0">
      <selection activeCell="B170" sqref="B170"/>
    </sheetView>
  </sheetViews>
  <sheetFormatPr defaultRowHeight="14.5" x14ac:dyDescent="0.35"/>
  <cols>
    <col min="2" max="2" width="32.36328125" bestFit="1" customWidth="1"/>
  </cols>
  <sheetData>
    <row r="1" spans="1:3" ht="15.5" x14ac:dyDescent="0.35">
      <c r="A1" s="25" t="s">
        <v>87</v>
      </c>
      <c r="B1" s="26" t="s">
        <v>88</v>
      </c>
      <c r="C1" s="27" t="s">
        <v>89</v>
      </c>
    </row>
    <row r="2" spans="1:3" x14ac:dyDescent="0.35">
      <c r="A2" s="28" t="s">
        <v>90</v>
      </c>
      <c r="B2" s="28" t="s">
        <v>91</v>
      </c>
      <c r="C2" s="29">
        <v>50</v>
      </c>
    </row>
    <row r="3" spans="1:3" x14ac:dyDescent="0.35">
      <c r="A3" s="28" t="s">
        <v>90</v>
      </c>
      <c r="B3" s="28" t="s">
        <v>92</v>
      </c>
      <c r="C3" s="29">
        <v>65</v>
      </c>
    </row>
    <row r="4" spans="1:3" x14ac:dyDescent="0.35">
      <c r="A4" s="28" t="s">
        <v>93</v>
      </c>
      <c r="B4" s="28" t="s">
        <v>94</v>
      </c>
      <c r="C4" s="29">
        <v>25.01</v>
      </c>
    </row>
    <row r="5" spans="1:3" x14ac:dyDescent="0.35">
      <c r="A5" s="28" t="s">
        <v>93</v>
      </c>
      <c r="B5" s="28" t="s">
        <v>95</v>
      </c>
      <c r="C5" s="29">
        <v>25</v>
      </c>
    </row>
    <row r="6" spans="1:3" x14ac:dyDescent="0.35">
      <c r="A6" s="28" t="s">
        <v>96</v>
      </c>
      <c r="B6" s="28" t="s">
        <v>97</v>
      </c>
      <c r="C6" s="29">
        <v>25</v>
      </c>
    </row>
    <row r="7" spans="1:3" x14ac:dyDescent="0.35">
      <c r="A7" s="28" t="s">
        <v>98</v>
      </c>
      <c r="B7" s="28" t="s">
        <v>99</v>
      </c>
      <c r="C7" s="29">
        <v>25</v>
      </c>
    </row>
    <row r="8" spans="1:3" x14ac:dyDescent="0.35">
      <c r="A8" s="28" t="s">
        <v>100</v>
      </c>
      <c r="B8" s="28" t="s">
        <v>101</v>
      </c>
      <c r="C8" s="29">
        <v>25</v>
      </c>
    </row>
    <row r="9" spans="1:3" x14ac:dyDescent="0.35">
      <c r="A9" s="28" t="s">
        <v>100</v>
      </c>
      <c r="B9" s="28" t="s">
        <v>102</v>
      </c>
      <c r="C9" s="29">
        <v>25</v>
      </c>
    </row>
    <row r="10" spans="1:3" x14ac:dyDescent="0.35">
      <c r="A10" s="28" t="s">
        <v>103</v>
      </c>
      <c r="B10" s="28" t="s">
        <v>104</v>
      </c>
      <c r="C10" s="29">
        <v>83.34</v>
      </c>
    </row>
    <row r="11" spans="1:3" x14ac:dyDescent="0.35">
      <c r="A11" s="28" t="s">
        <v>103</v>
      </c>
      <c r="B11" s="28" t="s">
        <v>105</v>
      </c>
      <c r="C11" s="29">
        <v>83.34</v>
      </c>
    </row>
    <row r="12" spans="1:3" x14ac:dyDescent="0.35">
      <c r="A12" s="28" t="s">
        <v>103</v>
      </c>
      <c r="B12" s="28" t="s">
        <v>106</v>
      </c>
      <c r="C12" s="29">
        <v>83.34</v>
      </c>
    </row>
    <row r="13" spans="1:3" x14ac:dyDescent="0.35">
      <c r="A13" s="28" t="s">
        <v>103</v>
      </c>
      <c r="B13" s="28" t="s">
        <v>107</v>
      </c>
      <c r="C13" s="29">
        <v>83.34</v>
      </c>
    </row>
    <row r="14" spans="1:3" x14ac:dyDescent="0.35">
      <c r="A14" s="28" t="s">
        <v>103</v>
      </c>
      <c r="B14" s="28" t="s">
        <v>108</v>
      </c>
      <c r="C14" s="29">
        <v>83.23</v>
      </c>
    </row>
    <row r="15" spans="1:3" x14ac:dyDescent="0.35">
      <c r="A15" s="28" t="s">
        <v>103</v>
      </c>
      <c r="B15" s="28" t="s">
        <v>109</v>
      </c>
      <c r="C15" s="29">
        <v>83.34</v>
      </c>
    </row>
    <row r="16" spans="1:3" x14ac:dyDescent="0.35">
      <c r="A16" s="28" t="s">
        <v>103</v>
      </c>
      <c r="B16" s="28" t="s">
        <v>110</v>
      </c>
      <c r="C16" s="29">
        <v>83.34</v>
      </c>
    </row>
    <row r="17" spans="1:3" x14ac:dyDescent="0.35">
      <c r="A17" s="28" t="s">
        <v>103</v>
      </c>
      <c r="B17" s="28" t="s">
        <v>111</v>
      </c>
      <c r="C17" s="29">
        <v>83.34</v>
      </c>
    </row>
    <row r="18" spans="1:3" x14ac:dyDescent="0.35">
      <c r="A18" s="28" t="s">
        <v>103</v>
      </c>
      <c r="B18" s="28" t="s">
        <v>109</v>
      </c>
      <c r="C18" s="29">
        <v>25</v>
      </c>
    </row>
    <row r="19" spans="1:3" x14ac:dyDescent="0.35">
      <c r="A19" s="28" t="s">
        <v>103</v>
      </c>
      <c r="B19" s="28" t="s">
        <v>112</v>
      </c>
      <c r="C19" s="29">
        <v>83.34</v>
      </c>
    </row>
    <row r="20" spans="1:3" x14ac:dyDescent="0.35">
      <c r="A20" s="28" t="s">
        <v>103</v>
      </c>
      <c r="B20" s="28" t="s">
        <v>113</v>
      </c>
      <c r="C20" s="29">
        <v>83.34</v>
      </c>
    </row>
    <row r="21" spans="1:3" x14ac:dyDescent="0.35">
      <c r="A21" s="28" t="s">
        <v>103</v>
      </c>
      <c r="B21" s="28" t="s">
        <v>114</v>
      </c>
      <c r="C21" s="29">
        <v>83.34</v>
      </c>
    </row>
    <row r="22" spans="1:3" x14ac:dyDescent="0.35">
      <c r="A22" s="28" t="s">
        <v>115</v>
      </c>
      <c r="B22" s="28" t="s">
        <v>116</v>
      </c>
      <c r="C22" s="29">
        <v>83.34</v>
      </c>
    </row>
    <row r="23" spans="1:3" x14ac:dyDescent="0.35">
      <c r="A23" s="28" t="s">
        <v>115</v>
      </c>
      <c r="B23" s="28" t="s">
        <v>117</v>
      </c>
      <c r="C23" s="29">
        <v>83.34</v>
      </c>
    </row>
    <row r="24" spans="1:3" x14ac:dyDescent="0.35">
      <c r="A24" s="28" t="s">
        <v>115</v>
      </c>
      <c r="B24" s="28" t="s">
        <v>118</v>
      </c>
      <c r="C24" s="29">
        <v>83.34</v>
      </c>
    </row>
    <row r="25" spans="1:3" x14ac:dyDescent="0.35">
      <c r="A25" s="28" t="s">
        <v>119</v>
      </c>
      <c r="B25" s="28" t="s">
        <v>120</v>
      </c>
      <c r="C25" s="29">
        <v>83</v>
      </c>
    </row>
    <row r="26" spans="1:3" x14ac:dyDescent="0.35">
      <c r="A26" s="28" t="s">
        <v>121</v>
      </c>
      <c r="B26" s="28" t="s">
        <v>122</v>
      </c>
      <c r="C26" s="29">
        <v>25</v>
      </c>
    </row>
    <row r="27" spans="1:3" x14ac:dyDescent="0.35">
      <c r="A27" s="28" t="s">
        <v>121</v>
      </c>
      <c r="B27" s="28" t="s">
        <v>123</v>
      </c>
      <c r="C27" s="29">
        <v>75</v>
      </c>
    </row>
    <row r="28" spans="1:3" x14ac:dyDescent="0.35">
      <c r="A28" s="28" t="s">
        <v>124</v>
      </c>
      <c r="B28" s="28" t="s">
        <v>125</v>
      </c>
      <c r="C28" s="29">
        <v>50</v>
      </c>
    </row>
    <row r="29" spans="1:3" x14ac:dyDescent="0.35">
      <c r="A29" s="28" t="s">
        <v>126</v>
      </c>
      <c r="B29" s="28" t="s">
        <v>127</v>
      </c>
      <c r="C29" s="29">
        <v>25</v>
      </c>
    </row>
    <row r="30" spans="1:3" x14ac:dyDescent="0.35">
      <c r="A30" s="28" t="s">
        <v>128</v>
      </c>
      <c r="B30" s="28" t="s">
        <v>129</v>
      </c>
      <c r="C30" s="29">
        <v>25</v>
      </c>
    </row>
    <row r="31" spans="1:3" x14ac:dyDescent="0.35">
      <c r="A31" s="28" t="s">
        <v>130</v>
      </c>
      <c r="B31" s="28" t="s">
        <v>131</v>
      </c>
      <c r="C31" s="29">
        <v>25</v>
      </c>
    </row>
    <row r="32" spans="1:3" x14ac:dyDescent="0.35">
      <c r="A32" s="28" t="s">
        <v>132</v>
      </c>
      <c r="B32" s="28" t="s">
        <v>133</v>
      </c>
      <c r="C32" s="29">
        <v>50</v>
      </c>
    </row>
    <row r="33" spans="1:3" x14ac:dyDescent="0.35">
      <c r="A33" s="28" t="s">
        <v>134</v>
      </c>
      <c r="B33" s="28" t="s">
        <v>135</v>
      </c>
      <c r="C33" s="29">
        <v>100</v>
      </c>
    </row>
    <row r="34" spans="1:3" x14ac:dyDescent="0.35">
      <c r="A34" s="28" t="s">
        <v>136</v>
      </c>
      <c r="B34" s="28" t="s">
        <v>137</v>
      </c>
      <c r="C34" s="29">
        <v>25</v>
      </c>
    </row>
    <row r="35" spans="1:3" x14ac:dyDescent="0.35">
      <c r="A35" s="28" t="s">
        <v>138</v>
      </c>
      <c r="B35" s="28" t="s">
        <v>139</v>
      </c>
      <c r="C35" s="29">
        <v>25</v>
      </c>
    </row>
    <row r="36" spans="1:3" x14ac:dyDescent="0.35">
      <c r="A36" s="28" t="s">
        <v>140</v>
      </c>
      <c r="B36" s="28" t="s">
        <v>141</v>
      </c>
      <c r="C36" s="29">
        <v>25</v>
      </c>
    </row>
    <row r="37" spans="1:3" x14ac:dyDescent="0.35">
      <c r="A37" s="28" t="s">
        <v>142</v>
      </c>
      <c r="B37" s="28" t="s">
        <v>143</v>
      </c>
      <c r="C37" s="29">
        <v>141.68</v>
      </c>
    </row>
    <row r="38" spans="1:3" x14ac:dyDescent="0.35">
      <c r="A38" s="28" t="s">
        <v>142</v>
      </c>
      <c r="B38" s="28" t="s">
        <v>144</v>
      </c>
      <c r="C38" s="29">
        <v>70.84</v>
      </c>
    </row>
    <row r="39" spans="1:3" x14ac:dyDescent="0.35">
      <c r="A39" s="28" t="s">
        <v>142</v>
      </c>
      <c r="B39" s="28" t="s">
        <v>145</v>
      </c>
      <c r="C39" s="29">
        <v>70.84</v>
      </c>
    </row>
    <row r="40" spans="1:3" x14ac:dyDescent="0.35">
      <c r="A40" s="28" t="s">
        <v>142</v>
      </c>
      <c r="B40" s="28" t="s">
        <v>145</v>
      </c>
      <c r="C40" s="29">
        <v>25</v>
      </c>
    </row>
    <row r="41" spans="1:3" x14ac:dyDescent="0.35">
      <c r="A41" s="28" t="s">
        <v>142</v>
      </c>
      <c r="B41" s="28" t="s">
        <v>146</v>
      </c>
      <c r="C41" s="29">
        <v>70.84</v>
      </c>
    </row>
    <row r="42" spans="1:3" x14ac:dyDescent="0.35">
      <c r="A42" s="28" t="s">
        <v>142</v>
      </c>
      <c r="B42" s="28" t="s">
        <v>147</v>
      </c>
      <c r="C42" s="29">
        <v>154.16999999999999</v>
      </c>
    </row>
    <row r="43" spans="1:3" x14ac:dyDescent="0.35">
      <c r="A43" s="28" t="s">
        <v>142</v>
      </c>
      <c r="B43" s="28" t="s">
        <v>148</v>
      </c>
      <c r="C43" s="29">
        <v>25</v>
      </c>
    </row>
    <row r="44" spans="1:3" x14ac:dyDescent="0.35">
      <c r="A44" s="28" t="s">
        <v>142</v>
      </c>
      <c r="B44" s="28" t="s">
        <v>149</v>
      </c>
      <c r="C44" s="29">
        <v>70.84</v>
      </c>
    </row>
    <row r="45" spans="1:3" x14ac:dyDescent="0.35">
      <c r="A45" s="28" t="s">
        <v>142</v>
      </c>
      <c r="B45" s="28" t="s">
        <v>150</v>
      </c>
      <c r="C45" s="29">
        <v>25</v>
      </c>
    </row>
    <row r="46" spans="1:3" x14ac:dyDescent="0.35">
      <c r="A46" s="28" t="s">
        <v>142</v>
      </c>
      <c r="B46" s="28" t="s">
        <v>151</v>
      </c>
      <c r="C46" s="29">
        <v>70.84</v>
      </c>
    </row>
    <row r="47" spans="1:3" x14ac:dyDescent="0.35">
      <c r="A47" s="28" t="s">
        <v>142</v>
      </c>
      <c r="B47" s="28" t="s">
        <v>152</v>
      </c>
      <c r="C47" s="29">
        <v>75</v>
      </c>
    </row>
    <row r="48" spans="1:3" x14ac:dyDescent="0.35">
      <c r="A48" s="28" t="s">
        <v>153</v>
      </c>
      <c r="B48" s="28" t="s">
        <v>154</v>
      </c>
      <c r="C48" s="29">
        <v>500</v>
      </c>
    </row>
    <row r="49" spans="1:3" x14ac:dyDescent="0.35">
      <c r="A49" s="28" t="s">
        <v>153</v>
      </c>
      <c r="B49" s="28" t="s">
        <v>155</v>
      </c>
      <c r="C49" s="29">
        <v>25</v>
      </c>
    </row>
    <row r="50" spans="1:3" x14ac:dyDescent="0.35">
      <c r="A50" s="28" t="s">
        <v>156</v>
      </c>
      <c r="B50" s="28" t="s">
        <v>157</v>
      </c>
      <c r="C50" s="29">
        <v>12.49</v>
      </c>
    </row>
    <row r="51" spans="1:3" x14ac:dyDescent="0.35">
      <c r="A51" s="28" t="s">
        <v>156</v>
      </c>
      <c r="B51" s="28" t="s">
        <v>158</v>
      </c>
      <c r="C51" s="29">
        <v>70.84</v>
      </c>
    </row>
    <row r="52" spans="1:3" x14ac:dyDescent="0.35">
      <c r="A52" s="28" t="s">
        <v>156</v>
      </c>
      <c r="B52" s="28" t="s">
        <v>159</v>
      </c>
      <c r="C52" s="29">
        <v>70.84</v>
      </c>
    </row>
    <row r="53" spans="1:3" x14ac:dyDescent="0.35">
      <c r="A53" s="28" t="s">
        <v>156</v>
      </c>
      <c r="B53" s="28" t="s">
        <v>160</v>
      </c>
      <c r="C53" s="29">
        <v>70.84</v>
      </c>
    </row>
    <row r="54" spans="1:3" x14ac:dyDescent="0.35">
      <c r="A54" s="28" t="s">
        <v>161</v>
      </c>
      <c r="B54" s="28" t="s">
        <v>162</v>
      </c>
      <c r="C54" s="29">
        <v>75</v>
      </c>
    </row>
    <row r="55" spans="1:3" x14ac:dyDescent="0.35">
      <c r="A55" s="28" t="s">
        <v>161</v>
      </c>
      <c r="B55" s="28" t="s">
        <v>163</v>
      </c>
      <c r="C55" s="29">
        <v>70.84</v>
      </c>
    </row>
    <row r="56" spans="1:3" x14ac:dyDescent="0.35">
      <c r="A56" s="28" t="s">
        <v>161</v>
      </c>
      <c r="B56" s="28" t="s">
        <v>164</v>
      </c>
      <c r="C56" s="29">
        <v>70.84</v>
      </c>
    </row>
    <row r="57" spans="1:3" x14ac:dyDescent="0.35">
      <c r="A57" s="28" t="s">
        <v>165</v>
      </c>
      <c r="B57" s="28" t="s">
        <v>166</v>
      </c>
      <c r="C57" s="29">
        <v>25</v>
      </c>
    </row>
    <row r="58" spans="1:3" x14ac:dyDescent="0.35">
      <c r="A58" s="28" t="s">
        <v>165</v>
      </c>
      <c r="B58" s="28" t="s">
        <v>167</v>
      </c>
      <c r="C58" s="29">
        <v>25</v>
      </c>
    </row>
    <row r="59" spans="1:3" x14ac:dyDescent="0.35">
      <c r="A59" s="28" t="s">
        <v>168</v>
      </c>
      <c r="B59" s="28" t="s">
        <v>169</v>
      </c>
      <c r="C59" s="29">
        <v>70.84</v>
      </c>
    </row>
    <row r="60" spans="1:3" x14ac:dyDescent="0.35">
      <c r="A60" s="28" t="s">
        <v>168</v>
      </c>
      <c r="B60" s="28" t="s">
        <v>170</v>
      </c>
      <c r="C60" s="29">
        <v>70.84</v>
      </c>
    </row>
    <row r="61" spans="1:3" x14ac:dyDescent="0.35">
      <c r="A61" s="28" t="s">
        <v>171</v>
      </c>
      <c r="B61" s="28" t="s">
        <v>172</v>
      </c>
      <c r="C61" s="29">
        <v>25</v>
      </c>
    </row>
    <row r="62" spans="1:3" x14ac:dyDescent="0.35">
      <c r="A62" s="28" t="s">
        <v>173</v>
      </c>
      <c r="B62" s="28" t="s">
        <v>174</v>
      </c>
      <c r="C62" s="29">
        <v>50</v>
      </c>
    </row>
    <row r="63" spans="1:3" x14ac:dyDescent="0.35">
      <c r="A63" s="28" t="s">
        <v>173</v>
      </c>
      <c r="B63" s="28" t="s">
        <v>175</v>
      </c>
      <c r="C63" s="29">
        <v>25</v>
      </c>
    </row>
    <row r="64" spans="1:3" x14ac:dyDescent="0.35">
      <c r="A64" s="28" t="s">
        <v>176</v>
      </c>
      <c r="B64" s="28" t="s">
        <v>177</v>
      </c>
      <c r="C64" s="29">
        <v>70.84</v>
      </c>
    </row>
    <row r="65" spans="1:3" x14ac:dyDescent="0.35">
      <c r="A65" s="28" t="s">
        <v>176</v>
      </c>
      <c r="B65" s="28" t="s">
        <v>178</v>
      </c>
      <c r="C65" s="29">
        <v>70.84</v>
      </c>
    </row>
    <row r="66" spans="1:3" x14ac:dyDescent="0.35">
      <c r="A66" s="28" t="s">
        <v>176</v>
      </c>
      <c r="B66" s="28" t="s">
        <v>179</v>
      </c>
      <c r="C66" s="29">
        <v>70.84</v>
      </c>
    </row>
    <row r="67" spans="1:3" x14ac:dyDescent="0.35">
      <c r="A67" s="28" t="s">
        <v>176</v>
      </c>
      <c r="B67" s="28" t="s">
        <v>180</v>
      </c>
      <c r="C67" s="29">
        <v>10</v>
      </c>
    </row>
    <row r="68" spans="1:3" x14ac:dyDescent="0.35">
      <c r="A68" s="28" t="s">
        <v>181</v>
      </c>
      <c r="B68" s="28" t="s">
        <v>182</v>
      </c>
      <c r="C68" s="29">
        <v>50</v>
      </c>
    </row>
    <row r="69" spans="1:3" x14ac:dyDescent="0.35">
      <c r="A69" s="28" t="s">
        <v>181</v>
      </c>
      <c r="B69" s="28" t="s">
        <v>183</v>
      </c>
      <c r="C69" s="29">
        <v>25</v>
      </c>
    </row>
    <row r="70" spans="1:3" x14ac:dyDescent="0.35">
      <c r="A70" s="28" t="s">
        <v>184</v>
      </c>
      <c r="B70" s="28" t="s">
        <v>185</v>
      </c>
      <c r="C70" s="29">
        <v>70.84</v>
      </c>
    </row>
    <row r="71" spans="1:3" x14ac:dyDescent="0.35">
      <c r="A71" s="28" t="s">
        <v>184</v>
      </c>
      <c r="B71" s="28" t="s">
        <v>186</v>
      </c>
      <c r="C71" s="29">
        <v>70.84</v>
      </c>
    </row>
    <row r="72" spans="1:3" x14ac:dyDescent="0.35">
      <c r="A72" s="28" t="s">
        <v>184</v>
      </c>
      <c r="B72" s="28" t="s">
        <v>187</v>
      </c>
      <c r="C72" s="29">
        <v>70.84</v>
      </c>
    </row>
    <row r="73" spans="1:3" x14ac:dyDescent="0.35">
      <c r="A73" s="28" t="s">
        <v>184</v>
      </c>
      <c r="B73" s="28" t="s">
        <v>188</v>
      </c>
      <c r="C73" s="29">
        <v>70.84</v>
      </c>
    </row>
    <row r="74" spans="1:3" x14ac:dyDescent="0.35">
      <c r="A74" s="28" t="s">
        <v>184</v>
      </c>
      <c r="B74" s="28" t="s">
        <v>189</v>
      </c>
      <c r="C74" s="29">
        <v>70.84</v>
      </c>
    </row>
    <row r="75" spans="1:3" x14ac:dyDescent="0.35">
      <c r="A75" s="28" t="s">
        <v>184</v>
      </c>
      <c r="B75" s="28" t="s">
        <v>190</v>
      </c>
      <c r="C75" s="29">
        <v>25</v>
      </c>
    </row>
    <row r="76" spans="1:3" x14ac:dyDescent="0.35">
      <c r="A76" s="28" t="s">
        <v>184</v>
      </c>
      <c r="B76" s="28" t="s">
        <v>191</v>
      </c>
      <c r="C76" s="29">
        <v>70.84</v>
      </c>
    </row>
    <row r="77" spans="1:3" x14ac:dyDescent="0.35">
      <c r="A77" s="28" t="s">
        <v>184</v>
      </c>
      <c r="B77" s="28" t="s">
        <v>192</v>
      </c>
      <c r="C77" s="29">
        <v>70.84</v>
      </c>
    </row>
    <row r="78" spans="1:3" x14ac:dyDescent="0.35">
      <c r="A78" s="28" t="s">
        <v>184</v>
      </c>
      <c r="B78" s="28" t="s">
        <v>193</v>
      </c>
      <c r="C78" s="29">
        <v>70.84</v>
      </c>
    </row>
    <row r="79" spans="1:3" x14ac:dyDescent="0.35">
      <c r="A79" s="28" t="s">
        <v>184</v>
      </c>
      <c r="B79" s="28" t="s">
        <v>194</v>
      </c>
      <c r="C79" s="29">
        <v>70.84</v>
      </c>
    </row>
    <row r="80" spans="1:3" x14ac:dyDescent="0.35">
      <c r="A80" s="28" t="s">
        <v>184</v>
      </c>
      <c r="B80" s="28" t="s">
        <v>195</v>
      </c>
      <c r="C80" s="29">
        <v>70.84</v>
      </c>
    </row>
    <row r="81" spans="1:3" x14ac:dyDescent="0.35">
      <c r="A81" s="28" t="s">
        <v>196</v>
      </c>
      <c r="B81" s="28" t="s">
        <v>197</v>
      </c>
      <c r="C81" s="29">
        <v>70.84</v>
      </c>
    </row>
    <row r="82" spans="1:3" x14ac:dyDescent="0.35">
      <c r="A82" s="28" t="s">
        <v>196</v>
      </c>
      <c r="B82" s="28" t="s">
        <v>198</v>
      </c>
      <c r="C82" s="29">
        <v>70.84</v>
      </c>
    </row>
    <row r="83" spans="1:3" x14ac:dyDescent="0.35">
      <c r="A83" s="28" t="s">
        <v>196</v>
      </c>
      <c r="B83" s="28" t="s">
        <v>197</v>
      </c>
      <c r="C83" s="29">
        <v>25</v>
      </c>
    </row>
    <row r="84" spans="1:3" x14ac:dyDescent="0.35">
      <c r="A84" s="28" t="s">
        <v>199</v>
      </c>
      <c r="B84" s="28" t="s">
        <v>200</v>
      </c>
      <c r="C84" s="29">
        <v>70.84</v>
      </c>
    </row>
    <row r="85" spans="1:3" x14ac:dyDescent="0.35">
      <c r="A85" s="28" t="s">
        <v>199</v>
      </c>
      <c r="B85" s="28" t="s">
        <v>201</v>
      </c>
      <c r="C85" s="29">
        <v>70.84</v>
      </c>
    </row>
    <row r="86" spans="1:3" x14ac:dyDescent="0.35">
      <c r="A86" s="28" t="s">
        <v>199</v>
      </c>
      <c r="B86" s="28" t="s">
        <v>202</v>
      </c>
      <c r="C86" s="29">
        <v>74.8</v>
      </c>
    </row>
    <row r="87" spans="1:3" x14ac:dyDescent="0.35">
      <c r="A87" s="28" t="s">
        <v>203</v>
      </c>
      <c r="B87" s="28" t="s">
        <v>204</v>
      </c>
      <c r="C87" s="29">
        <v>75</v>
      </c>
    </row>
    <row r="88" spans="1:3" x14ac:dyDescent="0.35">
      <c r="A88" s="28" t="s">
        <v>205</v>
      </c>
      <c r="B88" s="28" t="s">
        <v>206</v>
      </c>
      <c r="C88" s="29">
        <v>70.84</v>
      </c>
    </row>
    <row r="89" spans="1:3" x14ac:dyDescent="0.35">
      <c r="A89" s="28" t="s">
        <v>205</v>
      </c>
      <c r="B89" s="28" t="s">
        <v>207</v>
      </c>
      <c r="C89" s="29">
        <v>70.84</v>
      </c>
    </row>
    <row r="90" spans="1:3" x14ac:dyDescent="0.35">
      <c r="A90" s="28" t="s">
        <v>208</v>
      </c>
      <c r="B90" s="28" t="s">
        <v>209</v>
      </c>
      <c r="C90" s="29">
        <v>25</v>
      </c>
    </row>
    <row r="91" spans="1:3" x14ac:dyDescent="0.35">
      <c r="A91" s="28" t="s">
        <v>210</v>
      </c>
      <c r="B91" s="28" t="s">
        <v>211</v>
      </c>
      <c r="C91" s="29">
        <v>25</v>
      </c>
    </row>
    <row r="92" spans="1:3" x14ac:dyDescent="0.35">
      <c r="A92" s="28" t="s">
        <v>212</v>
      </c>
      <c r="B92" s="28" t="s">
        <v>213</v>
      </c>
      <c r="C92" s="29">
        <v>15</v>
      </c>
    </row>
    <row r="93" spans="1:3" x14ac:dyDescent="0.35">
      <c r="A93" s="28" t="s">
        <v>214</v>
      </c>
      <c r="B93" s="28" t="s">
        <v>215</v>
      </c>
      <c r="C93" s="29">
        <v>25</v>
      </c>
    </row>
    <row r="94" spans="1:3" x14ac:dyDescent="0.35">
      <c r="A94" s="28" t="s">
        <v>214</v>
      </c>
      <c r="B94" s="28" t="s">
        <v>215</v>
      </c>
      <c r="C94" s="29">
        <v>25</v>
      </c>
    </row>
    <row r="95" spans="1:3" x14ac:dyDescent="0.35">
      <c r="A95" s="28" t="s">
        <v>216</v>
      </c>
      <c r="B95" s="28" t="s">
        <v>217</v>
      </c>
      <c r="C95" s="29">
        <v>25</v>
      </c>
    </row>
    <row r="96" spans="1:3" x14ac:dyDescent="0.35">
      <c r="A96" s="28" t="s">
        <v>218</v>
      </c>
      <c r="B96" s="28" t="s">
        <v>219</v>
      </c>
      <c r="C96" s="29">
        <v>77.78</v>
      </c>
    </row>
    <row r="97" spans="1:3" x14ac:dyDescent="0.35">
      <c r="A97" s="28" t="s">
        <v>218</v>
      </c>
      <c r="B97" s="28" t="s">
        <v>220</v>
      </c>
      <c r="C97" s="29">
        <v>77.78</v>
      </c>
    </row>
    <row r="98" spans="1:3" x14ac:dyDescent="0.35">
      <c r="A98" s="28" t="s">
        <v>218</v>
      </c>
      <c r="B98" s="28" t="s">
        <v>221</v>
      </c>
      <c r="C98" s="29">
        <v>77.78</v>
      </c>
    </row>
    <row r="99" spans="1:3" x14ac:dyDescent="0.35">
      <c r="A99" s="28" t="s">
        <v>218</v>
      </c>
      <c r="B99" s="28" t="s">
        <v>222</v>
      </c>
      <c r="C99" s="29">
        <v>77.78</v>
      </c>
    </row>
    <row r="100" spans="1:3" x14ac:dyDescent="0.35">
      <c r="A100" s="28" t="s">
        <v>218</v>
      </c>
      <c r="B100" s="28" t="s">
        <v>223</v>
      </c>
      <c r="C100" s="29">
        <v>25</v>
      </c>
    </row>
    <row r="101" spans="1:3" x14ac:dyDescent="0.35">
      <c r="A101" s="28" t="s">
        <v>218</v>
      </c>
      <c r="B101" s="28" t="s">
        <v>224</v>
      </c>
      <c r="C101" s="29">
        <v>25</v>
      </c>
    </row>
    <row r="102" spans="1:3" x14ac:dyDescent="0.35">
      <c r="A102" s="28" t="s">
        <v>218</v>
      </c>
      <c r="B102" s="28" t="s">
        <v>225</v>
      </c>
      <c r="C102" s="29">
        <v>25</v>
      </c>
    </row>
    <row r="103" spans="1:3" x14ac:dyDescent="0.35">
      <c r="A103" s="28" t="s">
        <v>218</v>
      </c>
      <c r="B103" s="28" t="s">
        <v>226</v>
      </c>
      <c r="C103" s="29">
        <v>77.78</v>
      </c>
    </row>
    <row r="104" spans="1:3" x14ac:dyDescent="0.35">
      <c r="A104" s="28" t="s">
        <v>218</v>
      </c>
      <c r="B104" s="28" t="s">
        <v>227</v>
      </c>
      <c r="C104" s="29">
        <v>25</v>
      </c>
    </row>
    <row r="105" spans="1:3" x14ac:dyDescent="0.35">
      <c r="A105" s="28" t="s">
        <v>218</v>
      </c>
      <c r="B105" s="28" t="s">
        <v>221</v>
      </c>
      <c r="C105" s="29">
        <v>25</v>
      </c>
    </row>
    <row r="106" spans="1:3" x14ac:dyDescent="0.35">
      <c r="A106" s="28" t="s">
        <v>218</v>
      </c>
      <c r="B106" s="28" t="s">
        <v>220</v>
      </c>
      <c r="C106" s="29">
        <v>77.78</v>
      </c>
    </row>
    <row r="107" spans="1:3" x14ac:dyDescent="0.35">
      <c r="A107" s="28" t="s">
        <v>228</v>
      </c>
      <c r="B107" s="28" t="s">
        <v>229</v>
      </c>
      <c r="C107" s="29">
        <v>75</v>
      </c>
    </row>
    <row r="108" spans="1:3" x14ac:dyDescent="0.35">
      <c r="A108" s="28" t="s">
        <v>230</v>
      </c>
      <c r="B108" s="28" t="s">
        <v>231</v>
      </c>
      <c r="C108" s="29">
        <v>38.89</v>
      </c>
    </row>
    <row r="109" spans="1:3" x14ac:dyDescent="0.35">
      <c r="A109" s="28" t="s">
        <v>230</v>
      </c>
      <c r="B109" s="28" t="s">
        <v>232</v>
      </c>
      <c r="C109" s="29">
        <v>77.78</v>
      </c>
    </row>
    <row r="110" spans="1:3" x14ac:dyDescent="0.35">
      <c r="A110" s="28" t="s">
        <v>230</v>
      </c>
      <c r="B110" s="28" t="s">
        <v>233</v>
      </c>
      <c r="C110" s="29">
        <v>77.78</v>
      </c>
    </row>
    <row r="111" spans="1:3" x14ac:dyDescent="0.35">
      <c r="A111" s="28" t="s">
        <v>230</v>
      </c>
      <c r="B111" s="28" t="s">
        <v>234</v>
      </c>
      <c r="C111" s="29">
        <v>77.78</v>
      </c>
    </row>
    <row r="112" spans="1:3" x14ac:dyDescent="0.35">
      <c r="A112" s="28" t="s">
        <v>230</v>
      </c>
      <c r="B112" s="28" t="s">
        <v>235</v>
      </c>
      <c r="C112" s="29">
        <v>77.78</v>
      </c>
    </row>
    <row r="113" spans="1:3" x14ac:dyDescent="0.35">
      <c r="A113" s="28" t="s">
        <v>230</v>
      </c>
      <c r="B113" s="28" t="s">
        <v>236</v>
      </c>
      <c r="C113" s="29">
        <v>25</v>
      </c>
    </row>
    <row r="114" spans="1:3" x14ac:dyDescent="0.35">
      <c r="A114" s="28" t="s">
        <v>230</v>
      </c>
      <c r="B114" s="28" t="s">
        <v>237</v>
      </c>
      <c r="C114" s="29">
        <v>77.78</v>
      </c>
    </row>
    <row r="115" spans="1:3" x14ac:dyDescent="0.35">
      <c r="A115" s="28" t="s">
        <v>238</v>
      </c>
      <c r="B115" s="28" t="s">
        <v>239</v>
      </c>
      <c r="C115" s="29">
        <v>25</v>
      </c>
    </row>
    <row r="116" spans="1:3" x14ac:dyDescent="0.35">
      <c r="A116" s="28" t="s">
        <v>238</v>
      </c>
      <c r="B116" s="28" t="s">
        <v>240</v>
      </c>
      <c r="C116" s="29">
        <v>25</v>
      </c>
    </row>
    <row r="117" spans="1:3" x14ac:dyDescent="0.35">
      <c r="A117" s="28" t="s">
        <v>238</v>
      </c>
      <c r="B117" s="28" t="s">
        <v>241</v>
      </c>
      <c r="C117" s="29">
        <v>25</v>
      </c>
    </row>
    <row r="118" spans="1:3" x14ac:dyDescent="0.35">
      <c r="A118" s="28" t="s">
        <v>242</v>
      </c>
      <c r="B118" s="28" t="s">
        <v>243</v>
      </c>
      <c r="C118" s="29">
        <v>77.78</v>
      </c>
    </row>
    <row r="119" spans="1:3" x14ac:dyDescent="0.35">
      <c r="A119" s="28" t="s">
        <v>242</v>
      </c>
      <c r="B119" s="28" t="s">
        <v>244</v>
      </c>
      <c r="C119" s="29">
        <v>77.78</v>
      </c>
    </row>
    <row r="120" spans="1:3" x14ac:dyDescent="0.35">
      <c r="A120" s="28" t="s">
        <v>242</v>
      </c>
      <c r="B120" s="28" t="s">
        <v>245</v>
      </c>
      <c r="C120" s="29">
        <v>77.78</v>
      </c>
    </row>
    <row r="121" spans="1:3" x14ac:dyDescent="0.35">
      <c r="A121" s="28" t="s">
        <v>246</v>
      </c>
      <c r="B121" s="28" t="s">
        <v>247</v>
      </c>
      <c r="C121" s="29">
        <v>38.39</v>
      </c>
    </row>
    <row r="122" spans="1:3" x14ac:dyDescent="0.35">
      <c r="A122" s="28" t="s">
        <v>246</v>
      </c>
      <c r="B122" s="28" t="s">
        <v>248</v>
      </c>
      <c r="C122" s="29">
        <v>77.78</v>
      </c>
    </row>
    <row r="123" spans="1:3" x14ac:dyDescent="0.35">
      <c r="A123" s="28" t="s">
        <v>246</v>
      </c>
      <c r="B123" s="28" t="s">
        <v>249</v>
      </c>
      <c r="C123" s="29">
        <v>77.78</v>
      </c>
    </row>
    <row r="124" spans="1:3" x14ac:dyDescent="0.35">
      <c r="A124" s="28" t="s">
        <v>250</v>
      </c>
      <c r="B124" s="28" t="s">
        <v>251</v>
      </c>
      <c r="C124" s="29">
        <v>50</v>
      </c>
    </row>
    <row r="125" spans="1:3" x14ac:dyDescent="0.35">
      <c r="A125" s="28" t="s">
        <v>252</v>
      </c>
      <c r="B125" s="28" t="s">
        <v>253</v>
      </c>
      <c r="C125" s="29">
        <v>25</v>
      </c>
    </row>
    <row r="126" spans="1:3" x14ac:dyDescent="0.35">
      <c r="A126" s="28" t="s">
        <v>254</v>
      </c>
      <c r="B126" s="28" t="s">
        <v>255</v>
      </c>
      <c r="C126" s="29">
        <v>200</v>
      </c>
    </row>
    <row r="127" spans="1:3" x14ac:dyDescent="0.35">
      <c r="A127" s="28" t="s">
        <v>256</v>
      </c>
      <c r="B127" s="28" t="s">
        <v>257</v>
      </c>
      <c r="C127" s="29">
        <v>52.78</v>
      </c>
    </row>
    <row r="128" spans="1:3" x14ac:dyDescent="0.35">
      <c r="A128" s="28" t="s">
        <v>256</v>
      </c>
      <c r="B128" s="28" t="s">
        <v>258</v>
      </c>
      <c r="C128" s="29">
        <v>77.78</v>
      </c>
    </row>
    <row r="129" spans="1:3" x14ac:dyDescent="0.35">
      <c r="A129" s="28" t="s">
        <v>256</v>
      </c>
      <c r="B129" s="28" t="s">
        <v>259</v>
      </c>
      <c r="C129" s="29">
        <v>50</v>
      </c>
    </row>
    <row r="130" spans="1:3" x14ac:dyDescent="0.35">
      <c r="A130" s="28" t="s">
        <v>256</v>
      </c>
      <c r="B130" s="28" t="s">
        <v>257</v>
      </c>
      <c r="C130" s="29">
        <v>25</v>
      </c>
    </row>
    <row r="131" spans="1:3" x14ac:dyDescent="0.35">
      <c r="A131" s="28" t="s">
        <v>256</v>
      </c>
      <c r="B131" s="28" t="s">
        <v>260</v>
      </c>
      <c r="C131" s="29">
        <v>77.78</v>
      </c>
    </row>
    <row r="132" spans="1:3" x14ac:dyDescent="0.35">
      <c r="A132" s="28" t="s">
        <v>256</v>
      </c>
      <c r="B132" s="28" t="s">
        <v>261</v>
      </c>
      <c r="C132" s="29">
        <v>77.78</v>
      </c>
    </row>
    <row r="133" spans="1:3" x14ac:dyDescent="0.35">
      <c r="A133" s="28" t="s">
        <v>256</v>
      </c>
      <c r="B133" s="28" t="s">
        <v>262</v>
      </c>
      <c r="C133" s="29">
        <v>77.78</v>
      </c>
    </row>
    <row r="134" spans="1:3" x14ac:dyDescent="0.35">
      <c r="A134" s="28" t="s">
        <v>256</v>
      </c>
      <c r="B134" s="28" t="s">
        <v>263</v>
      </c>
      <c r="C134" s="29">
        <v>77.78</v>
      </c>
    </row>
    <row r="135" spans="1:3" x14ac:dyDescent="0.35">
      <c r="A135" s="28" t="s">
        <v>256</v>
      </c>
      <c r="B135" s="28" t="s">
        <v>264</v>
      </c>
      <c r="C135" s="29">
        <v>77.78</v>
      </c>
    </row>
    <row r="136" spans="1:3" x14ac:dyDescent="0.35">
      <c r="A136" s="28" t="s">
        <v>265</v>
      </c>
      <c r="B136" s="28" t="s">
        <v>266</v>
      </c>
      <c r="C136" s="29">
        <v>25</v>
      </c>
    </row>
    <row r="137" spans="1:3" x14ac:dyDescent="0.35">
      <c r="A137" s="28" t="s">
        <v>265</v>
      </c>
      <c r="B137" s="28" t="s">
        <v>267</v>
      </c>
      <c r="C137" s="29">
        <v>77.78</v>
      </c>
    </row>
    <row r="138" spans="1:3" x14ac:dyDescent="0.35">
      <c r="A138" s="28" t="s">
        <v>265</v>
      </c>
      <c r="B138" s="28" t="s">
        <v>268</v>
      </c>
      <c r="C138" s="29">
        <v>77.78</v>
      </c>
    </row>
    <row r="139" spans="1:3" x14ac:dyDescent="0.35">
      <c r="A139" s="28" t="s">
        <v>269</v>
      </c>
      <c r="B139" s="28" t="s">
        <v>270</v>
      </c>
      <c r="C139" s="29">
        <v>38.89</v>
      </c>
    </row>
    <row r="140" spans="1:3" x14ac:dyDescent="0.35">
      <c r="A140" s="28" t="s">
        <v>269</v>
      </c>
      <c r="B140" s="28" t="s">
        <v>271</v>
      </c>
      <c r="C140" s="29">
        <v>25</v>
      </c>
    </row>
    <row r="141" spans="1:3" x14ac:dyDescent="0.35">
      <c r="A141" s="28" t="s">
        <v>269</v>
      </c>
      <c r="B141" s="28" t="s">
        <v>272</v>
      </c>
      <c r="C141" s="29">
        <v>200</v>
      </c>
    </row>
    <row r="142" spans="1:3" x14ac:dyDescent="0.35">
      <c r="A142" s="28" t="s">
        <v>269</v>
      </c>
      <c r="B142" s="28" t="s">
        <v>273</v>
      </c>
      <c r="C142" s="29">
        <v>50</v>
      </c>
    </row>
    <row r="143" spans="1:3" x14ac:dyDescent="0.35">
      <c r="A143" s="28" t="s">
        <v>274</v>
      </c>
      <c r="B143" s="28" t="s">
        <v>275</v>
      </c>
      <c r="C143" s="29">
        <v>38.89</v>
      </c>
    </row>
    <row r="144" spans="1:3" x14ac:dyDescent="0.35">
      <c r="A144" s="28" t="s">
        <v>274</v>
      </c>
      <c r="B144" s="28" t="s">
        <v>276</v>
      </c>
      <c r="C144" s="29">
        <v>77.78</v>
      </c>
    </row>
    <row r="145" spans="1:3" x14ac:dyDescent="0.35">
      <c r="A145" s="28" t="s">
        <v>274</v>
      </c>
      <c r="B145" s="28" t="s">
        <v>277</v>
      </c>
      <c r="C145" s="29">
        <v>77.78</v>
      </c>
    </row>
    <row r="146" spans="1:3" x14ac:dyDescent="0.35">
      <c r="A146" s="28" t="s">
        <v>274</v>
      </c>
      <c r="B146" s="28" t="s">
        <v>278</v>
      </c>
      <c r="C146" s="29">
        <v>77.78</v>
      </c>
    </row>
    <row r="147" spans="1:3" x14ac:dyDescent="0.35">
      <c r="A147" s="28" t="s">
        <v>274</v>
      </c>
      <c r="B147" s="28" t="s">
        <v>279</v>
      </c>
      <c r="C147" s="29">
        <v>77.78</v>
      </c>
    </row>
    <row r="148" spans="1:3" x14ac:dyDescent="0.35">
      <c r="A148" s="28" t="s">
        <v>274</v>
      </c>
      <c r="B148" s="28" t="s">
        <v>280</v>
      </c>
      <c r="C148" s="29">
        <v>25</v>
      </c>
    </row>
    <row r="149" spans="1:3" x14ac:dyDescent="0.35">
      <c r="A149" s="28" t="s">
        <v>281</v>
      </c>
      <c r="B149" s="28" t="s">
        <v>282</v>
      </c>
      <c r="C149" s="29">
        <v>77.78</v>
      </c>
    </row>
    <row r="150" spans="1:3" x14ac:dyDescent="0.35">
      <c r="A150" s="28" t="s">
        <v>281</v>
      </c>
      <c r="B150" s="28" t="s">
        <v>283</v>
      </c>
      <c r="C150" s="29">
        <v>77.78</v>
      </c>
    </row>
    <row r="151" spans="1:3" x14ac:dyDescent="0.35">
      <c r="A151" s="28" t="s">
        <v>284</v>
      </c>
      <c r="B151" s="28" t="s">
        <v>285</v>
      </c>
      <c r="C151" s="29">
        <v>25</v>
      </c>
    </row>
    <row r="152" spans="1:3" x14ac:dyDescent="0.35">
      <c r="A152" s="28" t="s">
        <v>286</v>
      </c>
      <c r="B152" s="28" t="s">
        <v>287</v>
      </c>
      <c r="C152" s="29">
        <v>25</v>
      </c>
    </row>
    <row r="153" spans="1:3" x14ac:dyDescent="0.35">
      <c r="A153" s="28" t="s">
        <v>286</v>
      </c>
      <c r="B153" s="28" t="s">
        <v>288</v>
      </c>
      <c r="C153" s="29">
        <v>25</v>
      </c>
    </row>
    <row r="154" spans="1:3" x14ac:dyDescent="0.35">
      <c r="A154" s="28" t="s">
        <v>286</v>
      </c>
      <c r="B154" s="28" t="s">
        <v>289</v>
      </c>
      <c r="C154" s="29">
        <v>25</v>
      </c>
    </row>
    <row r="155" spans="1:3" x14ac:dyDescent="0.35">
      <c r="A155" s="28" t="s">
        <v>290</v>
      </c>
      <c r="B155" s="28" t="s">
        <v>291</v>
      </c>
      <c r="C155" s="29">
        <v>25</v>
      </c>
    </row>
    <row r="156" spans="1:3" x14ac:dyDescent="0.35">
      <c r="A156" s="28" t="s">
        <v>292</v>
      </c>
      <c r="B156" s="28" t="s">
        <v>293</v>
      </c>
      <c r="C156" s="29">
        <v>77.78</v>
      </c>
    </row>
    <row r="157" spans="1:3" x14ac:dyDescent="0.35">
      <c r="A157" s="28" t="s">
        <v>294</v>
      </c>
      <c r="B157" s="28" t="s">
        <v>295</v>
      </c>
      <c r="C157" s="29">
        <v>77.78</v>
      </c>
    </row>
    <row r="158" spans="1:3" x14ac:dyDescent="0.35">
      <c r="A158" s="28" t="s">
        <v>294</v>
      </c>
      <c r="B158" s="28" t="s">
        <v>296</v>
      </c>
      <c r="C158" s="29">
        <v>77.88</v>
      </c>
    </row>
    <row r="159" spans="1:3" x14ac:dyDescent="0.35">
      <c r="A159" s="28" t="s">
        <v>294</v>
      </c>
      <c r="B159" s="28" t="s">
        <v>297</v>
      </c>
      <c r="C159" s="29">
        <v>77.78</v>
      </c>
    </row>
    <row r="160" spans="1:3" x14ac:dyDescent="0.35">
      <c r="A160" s="28" t="s">
        <v>294</v>
      </c>
      <c r="B160" s="28" t="s">
        <v>298</v>
      </c>
      <c r="C160" s="29">
        <v>77.78</v>
      </c>
    </row>
    <row r="161" spans="1:3" x14ac:dyDescent="0.35">
      <c r="A161" s="28" t="s">
        <v>294</v>
      </c>
      <c r="B161" s="28" t="s">
        <v>299</v>
      </c>
      <c r="C161" s="29">
        <v>25</v>
      </c>
    </row>
    <row r="162" spans="1:3" x14ac:dyDescent="0.35">
      <c r="A162" s="28" t="s">
        <v>294</v>
      </c>
      <c r="B162" s="28" t="s">
        <v>300</v>
      </c>
      <c r="C162" s="29">
        <v>25</v>
      </c>
    </row>
    <row r="163" spans="1:3" x14ac:dyDescent="0.35">
      <c r="A163" s="28" t="s">
        <v>294</v>
      </c>
      <c r="B163" s="28" t="s">
        <v>301</v>
      </c>
      <c r="C163" s="29">
        <v>77.78</v>
      </c>
    </row>
    <row r="164" spans="1:3" x14ac:dyDescent="0.35">
      <c r="A164" s="28" t="s">
        <v>294</v>
      </c>
      <c r="B164" s="28" t="s">
        <v>302</v>
      </c>
      <c r="C164" s="29">
        <v>77.78</v>
      </c>
    </row>
    <row r="165" spans="1:3" x14ac:dyDescent="0.35">
      <c r="A165" s="28" t="s">
        <v>294</v>
      </c>
      <c r="B165" s="28" t="s">
        <v>303</v>
      </c>
      <c r="C165" s="29">
        <v>75</v>
      </c>
    </row>
    <row r="166" spans="1:3" x14ac:dyDescent="0.35">
      <c r="A166" s="28" t="s">
        <v>294</v>
      </c>
      <c r="B166" s="28" t="s">
        <v>304</v>
      </c>
      <c r="C166" s="29">
        <v>77.78</v>
      </c>
    </row>
    <row r="167" spans="1:3" x14ac:dyDescent="0.35">
      <c r="A167" s="28" t="s">
        <v>294</v>
      </c>
      <c r="B167" s="28" t="s">
        <v>305</v>
      </c>
      <c r="C167" s="29">
        <v>77.78</v>
      </c>
    </row>
    <row r="168" spans="1:3" x14ac:dyDescent="0.35">
      <c r="A168" s="28" t="s">
        <v>294</v>
      </c>
      <c r="B168" s="28" t="s">
        <v>306</v>
      </c>
      <c r="C168" s="29">
        <v>50</v>
      </c>
    </row>
    <row r="169" spans="1:3" x14ac:dyDescent="0.35">
      <c r="A169" s="28" t="s">
        <v>307</v>
      </c>
      <c r="B169" s="28" t="s">
        <v>308</v>
      </c>
      <c r="C169" s="29">
        <v>77.78</v>
      </c>
    </row>
    <row r="170" spans="1:3" x14ac:dyDescent="0.35">
      <c r="A170" s="28" t="s">
        <v>307</v>
      </c>
      <c r="B170" s="28" t="s">
        <v>309</v>
      </c>
      <c r="C170" s="29">
        <v>77.78</v>
      </c>
    </row>
    <row r="171" spans="1:3" x14ac:dyDescent="0.35">
      <c r="A171" s="28" t="s">
        <v>307</v>
      </c>
      <c r="B171" s="28" t="s">
        <v>310</v>
      </c>
      <c r="C171" s="29">
        <v>25</v>
      </c>
    </row>
    <row r="172" spans="1:3" x14ac:dyDescent="0.35">
      <c r="A172" s="28" t="s">
        <v>307</v>
      </c>
      <c r="B172" s="28" t="s">
        <v>311</v>
      </c>
      <c r="C172" s="29">
        <v>25</v>
      </c>
    </row>
    <row r="173" spans="1:3" x14ac:dyDescent="0.35">
      <c r="A173" s="28" t="s">
        <v>307</v>
      </c>
      <c r="B173" s="28" t="s">
        <v>311</v>
      </c>
      <c r="C173" s="29">
        <v>25</v>
      </c>
    </row>
    <row r="174" spans="1:3" x14ac:dyDescent="0.35">
      <c r="A174" s="28" t="s">
        <v>307</v>
      </c>
      <c r="B174" s="28" t="s">
        <v>312</v>
      </c>
      <c r="C174" s="29">
        <v>50</v>
      </c>
    </row>
    <row r="175" spans="1:3" x14ac:dyDescent="0.35">
      <c r="A175" s="28" t="s">
        <v>307</v>
      </c>
      <c r="B175" s="28" t="s">
        <v>313</v>
      </c>
      <c r="C175" s="29">
        <v>50</v>
      </c>
    </row>
    <row r="176" spans="1:3" x14ac:dyDescent="0.35">
      <c r="A176" s="28" t="s">
        <v>307</v>
      </c>
      <c r="B176" s="28" t="s">
        <v>314</v>
      </c>
      <c r="C176" s="29">
        <v>25</v>
      </c>
    </row>
    <row r="177" spans="1:3" x14ac:dyDescent="0.35">
      <c r="A177" s="28" t="s">
        <v>307</v>
      </c>
      <c r="B177" s="28" t="s">
        <v>315</v>
      </c>
      <c r="C177" s="29">
        <v>77.78</v>
      </c>
    </row>
    <row r="178" spans="1:3" x14ac:dyDescent="0.35">
      <c r="A178" s="28" t="s">
        <v>307</v>
      </c>
      <c r="B178" s="28" t="s">
        <v>316</v>
      </c>
      <c r="C178" s="29">
        <v>50</v>
      </c>
    </row>
    <row r="179" spans="1:3" x14ac:dyDescent="0.35">
      <c r="A179" s="28" t="s">
        <v>317</v>
      </c>
      <c r="B179" s="28" t="s">
        <v>318</v>
      </c>
      <c r="C179" s="29">
        <v>25</v>
      </c>
    </row>
    <row r="180" spans="1:3" x14ac:dyDescent="0.35">
      <c r="A180" s="28" t="s">
        <v>317</v>
      </c>
      <c r="B180" s="28" t="s">
        <v>319</v>
      </c>
      <c r="C180" s="29">
        <v>25</v>
      </c>
    </row>
    <row r="181" spans="1:3" x14ac:dyDescent="0.35">
      <c r="A181" s="28" t="s">
        <v>317</v>
      </c>
      <c r="B181" s="28" t="s">
        <v>320</v>
      </c>
      <c r="C181" s="29">
        <v>25</v>
      </c>
    </row>
    <row r="182" spans="1:3" x14ac:dyDescent="0.35">
      <c r="A182" s="28" t="s">
        <v>317</v>
      </c>
      <c r="B182" s="28" t="s">
        <v>321</v>
      </c>
      <c r="C182" s="29">
        <v>25</v>
      </c>
    </row>
    <row r="183" spans="1:3" x14ac:dyDescent="0.35">
      <c r="A183" s="28" t="s">
        <v>322</v>
      </c>
      <c r="B183" s="28" t="s">
        <v>323</v>
      </c>
      <c r="C183" s="29">
        <v>77.78</v>
      </c>
    </row>
    <row r="184" spans="1:3" x14ac:dyDescent="0.35">
      <c r="A184" s="28" t="s">
        <v>324</v>
      </c>
      <c r="B184" s="28" t="s">
        <v>325</v>
      </c>
      <c r="C184" s="29">
        <v>25</v>
      </c>
    </row>
    <row r="185" spans="1:3" x14ac:dyDescent="0.35">
      <c r="A185" s="28" t="s">
        <v>326</v>
      </c>
      <c r="B185" s="28" t="s">
        <v>327</v>
      </c>
      <c r="C185" s="29">
        <v>25</v>
      </c>
    </row>
    <row r="186" spans="1:3" x14ac:dyDescent="0.35">
      <c r="A186" s="28" t="s">
        <v>326</v>
      </c>
      <c r="B186" s="28" t="s">
        <v>328</v>
      </c>
      <c r="C186" s="29">
        <v>77.78</v>
      </c>
    </row>
    <row r="187" spans="1:3" x14ac:dyDescent="0.35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5" x14ac:dyDescent="0.35"/>
  <sheetData>
    <row r="1" spans="1:13" x14ac:dyDescent="0.35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5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5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5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5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5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5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5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5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5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5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5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5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5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5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5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5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5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topLeftCell="A3" zoomScaleNormal="100" workbookViewId="0">
      <pane xSplit="1" topLeftCell="B1" activePane="topRight" state="frozen"/>
      <selection pane="topRight" activeCell="C32" sqref="C32"/>
    </sheetView>
  </sheetViews>
  <sheetFormatPr defaultRowHeight="14.5" x14ac:dyDescent="0.35"/>
  <cols>
    <col min="7" max="7" width="8.54296875" bestFit="1" customWidth="1"/>
    <col min="8" max="11" width="9.54296875" bestFit="1" customWidth="1"/>
    <col min="12" max="12" width="8.54296875" bestFit="1" customWidth="1"/>
    <col min="13" max="15" width="9.54296875" bestFit="1" customWidth="1"/>
    <col min="16" max="16" width="8.54296875" bestFit="1" customWidth="1"/>
    <col min="17" max="21" width="9.54296875" bestFit="1" customWidth="1"/>
    <col min="22" max="24" width="10.54296875" bestFit="1" customWidth="1"/>
    <col min="25" max="25" width="9.54296875" bestFit="1" customWidth="1"/>
    <col min="26" max="28" width="10.54296875" bestFit="1" customWidth="1"/>
    <col min="29" max="29" width="9.54296875" bestFit="1" customWidth="1"/>
    <col min="30" max="31" width="10.54296875" bestFit="1" customWidth="1"/>
  </cols>
  <sheetData>
    <row r="1" spans="1:35" x14ac:dyDescent="0.35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5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5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5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5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5">
      <c r="A6" t="s">
        <v>48</v>
      </c>
      <c r="AH6">
        <f t="shared" si="0"/>
        <v>0</v>
      </c>
      <c r="AI6">
        <f t="shared" si="1"/>
        <v>0</v>
      </c>
    </row>
    <row r="7" spans="1:35" x14ac:dyDescent="0.35">
      <c r="A7" t="s">
        <v>18</v>
      </c>
      <c r="AH7">
        <f t="shared" si="0"/>
        <v>0</v>
      </c>
      <c r="AI7">
        <f t="shared" si="1"/>
        <v>0</v>
      </c>
    </row>
    <row r="8" spans="1:35" x14ac:dyDescent="0.35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5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5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5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5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5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5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5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5">
      <c r="A16" t="s">
        <v>78</v>
      </c>
      <c r="AH16">
        <f t="shared" si="0"/>
        <v>0</v>
      </c>
      <c r="AI16">
        <f t="shared" si="1"/>
        <v>0</v>
      </c>
    </row>
    <row r="17" spans="1:35" x14ac:dyDescent="0.35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5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5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5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5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5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5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5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5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5">
      <c r="A26" t="s">
        <v>43</v>
      </c>
      <c r="AH26">
        <f t="shared" si="0"/>
        <v>0</v>
      </c>
      <c r="AI26">
        <f t="shared" si="1"/>
        <v>0</v>
      </c>
    </row>
    <row r="27" spans="1:35" x14ac:dyDescent="0.35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5">
      <c r="A28" t="s">
        <v>53</v>
      </c>
      <c r="AH28">
        <f t="shared" si="0"/>
        <v>0</v>
      </c>
      <c r="AI28">
        <f t="shared" si="1"/>
        <v>0</v>
      </c>
    </row>
    <row r="29" spans="1:35" x14ac:dyDescent="0.35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5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5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5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5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5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5">
      <c r="A35" t="s">
        <v>11</v>
      </c>
      <c r="AH35">
        <f t="shared" si="2"/>
        <v>0</v>
      </c>
      <c r="AI35">
        <f t="shared" si="1"/>
        <v>0</v>
      </c>
    </row>
    <row r="36" spans="1:35" x14ac:dyDescent="0.35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5">
      <c r="A37" t="s">
        <v>21</v>
      </c>
      <c r="AH37">
        <f t="shared" si="2"/>
        <v>0</v>
      </c>
      <c r="AI37">
        <f t="shared" si="1"/>
        <v>0</v>
      </c>
    </row>
    <row r="38" spans="1:35" x14ac:dyDescent="0.35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5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5">
      <c r="A40" t="s">
        <v>83</v>
      </c>
      <c r="AH40">
        <f t="shared" si="2"/>
        <v>0</v>
      </c>
      <c r="AI40">
        <f t="shared" si="1"/>
        <v>0</v>
      </c>
    </row>
    <row r="41" spans="1:35" x14ac:dyDescent="0.35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5">
      <c r="A42" t="s">
        <v>44</v>
      </c>
      <c r="AH42">
        <f t="shared" si="2"/>
        <v>0</v>
      </c>
      <c r="AI42">
        <f t="shared" si="1"/>
        <v>0</v>
      </c>
    </row>
    <row r="43" spans="1:35" x14ac:dyDescent="0.35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5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5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5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5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5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5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5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5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5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5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2025-10-16T14:25:12Z</dcterms:modified>
</cp:coreProperties>
</file>