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ta analysis\Tasks\"/>
    </mc:Choice>
  </mc:AlternateContent>
  <bookViews>
    <workbookView xWindow="0" yWindow="0" windowWidth="15345" windowHeight="4545" activeTab="2"/>
  </bookViews>
  <sheets>
    <sheet name="Example 1" sheetId="3" r:id="rId1"/>
    <sheet name="Example 2" sheetId="4" r:id="rId2"/>
    <sheet name="Bonus" sheetId="5" r:id="rId3"/>
    <sheet name="Employee Hours" sheetId="2" state="hidden" r:id="rId4"/>
  </sheets>
  <externalReferences>
    <externalReference r:id="rId5"/>
    <externalReference r:id="rId6"/>
  </externalReferences>
  <definedNames>
    <definedName name="AdventureWorks_SalesData">#REF!</definedName>
    <definedName name="Alaa" localSheetId="2">#REF!</definedName>
    <definedName name="Alaa" localSheetId="1">#REF!</definedName>
    <definedName name="Alaa">#REF!</definedName>
    <definedName name="CARDS_DAILY_APP_SAVE">#REF!</definedName>
    <definedName name="CountryCode" localSheetId="3">#REF!</definedName>
    <definedName name="CountryCode">#REF!</definedName>
    <definedName name="Inventory" localSheetId="3">[1]!_[#Data]</definedName>
    <definedName name="Inventory">[1]!_[#Data]</definedName>
    <definedName name="Quarter1" localSheetId="3">#REF!</definedName>
    <definedName name="Quarter1">#REF!</definedName>
    <definedName name="Quarter2" localSheetId="3">#REF!</definedName>
    <definedName name="Quarter2">#REF!</definedName>
    <definedName name="Quarter3" localSheetId="3">#REF!</definedName>
    <definedName name="Quarter3">#REF!</definedName>
    <definedName name="Quarter4" localSheetId="3">#REF!</definedName>
    <definedName name="Quarter4">#REF!</definedName>
    <definedName name="Sitearea">[2]Lists!$D$6:$D$11</definedName>
    <definedName name="Sitecandidate">[2]Lists!$B$6:$B$36</definedName>
    <definedName name="Sitephase">[2]Lists!$F$6:$F$17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4" i="5"/>
  <c r="L8" i="4"/>
  <c r="L6" i="4"/>
  <c r="L4" i="4"/>
  <c r="L2" i="4"/>
  <c r="L6" i="3"/>
  <c r="L5" i="3"/>
  <c r="L4" i="3"/>
  <c r="L3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4" i="3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I16" i="2" l="1"/>
  <c r="I15" i="2"/>
  <c r="I14" i="2"/>
  <c r="I13" i="2"/>
  <c r="I12" i="2"/>
  <c r="I11" i="2"/>
  <c r="I10" i="2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<sst xmlns="http://schemas.openxmlformats.org/spreadsheetml/2006/main" count="169" uniqueCount="104">
  <si>
    <t>Branch</t>
  </si>
  <si>
    <t>Sales</t>
  </si>
  <si>
    <t>Alex</t>
  </si>
  <si>
    <t>Cairo</t>
  </si>
  <si>
    <t>The Computer Hotline</t>
  </si>
  <si>
    <t>Employee Hours</t>
  </si>
  <si>
    <t>Employee</t>
  </si>
  <si>
    <t>Station</t>
  </si>
  <si>
    <t>Monday</t>
  </si>
  <si>
    <t>Tuesday</t>
  </si>
  <si>
    <t>Wednesday</t>
  </si>
  <si>
    <t>Thursday</t>
  </si>
  <si>
    <t>Friday</t>
  </si>
  <si>
    <t>Overtime</t>
  </si>
  <si>
    <t>Total Hours</t>
  </si>
  <si>
    <t>emilio</t>
  </si>
  <si>
    <t>evan</t>
  </si>
  <si>
    <t>tyler</t>
  </si>
  <si>
    <t>clyde</t>
  </si>
  <si>
    <t>arturro</t>
  </si>
  <si>
    <t>cid</t>
  </si>
  <si>
    <t>leon</t>
  </si>
  <si>
    <t>james</t>
  </si>
  <si>
    <t>carl</t>
  </si>
  <si>
    <t>steven</t>
  </si>
  <si>
    <t>michael</t>
  </si>
  <si>
    <t>patricia</t>
  </si>
  <si>
    <t>jaques</t>
  </si>
  <si>
    <t>Overtime Rates</t>
  </si>
  <si>
    <t>&gt;40</t>
  </si>
  <si>
    <t>40-49 Hours</t>
  </si>
  <si>
    <t>50-59 Hours</t>
  </si>
  <si>
    <t>60+ Hours</t>
  </si>
  <si>
    <t>خصم الشهر</t>
  </si>
  <si>
    <t>الرقم</t>
  </si>
  <si>
    <t>المنتج</t>
  </si>
  <si>
    <t>الفرع</t>
  </si>
  <si>
    <t>السعر</t>
  </si>
  <si>
    <t>الكمية</t>
  </si>
  <si>
    <t>سعر الكمية</t>
  </si>
  <si>
    <t>قيمة الخصم</t>
  </si>
  <si>
    <t>السعر بعد الخصم</t>
  </si>
  <si>
    <t>إجمالي سعر الكمية</t>
  </si>
  <si>
    <t>منتج 1</t>
  </si>
  <si>
    <t>A</t>
  </si>
  <si>
    <t>متسوط سعر الكمية</t>
  </si>
  <si>
    <t>منتج 2</t>
  </si>
  <si>
    <t>B</t>
  </si>
  <si>
    <t>أعلي قيمه في سعر الكمية</t>
  </si>
  <si>
    <t>منتج 3</t>
  </si>
  <si>
    <t>C</t>
  </si>
  <si>
    <t>أقل قيمة في سعر الكمية</t>
  </si>
  <si>
    <t>منتج 4</t>
  </si>
  <si>
    <t>D</t>
  </si>
  <si>
    <t>منتج 5</t>
  </si>
  <si>
    <t>منتج 6</t>
  </si>
  <si>
    <t>منتج 7</t>
  </si>
  <si>
    <t>منتج 8</t>
  </si>
  <si>
    <t>منتج 9</t>
  </si>
  <si>
    <t>منتج 10</t>
  </si>
  <si>
    <t>منتج 11</t>
  </si>
  <si>
    <t>منتج 12</t>
  </si>
  <si>
    <t>منتج 13</t>
  </si>
  <si>
    <t>سعر الكمية = السعر * الكمية
قيمة الخصم = خصم الشهر * سعر الكمية
السعر بعد الخصم = سعر الكمية - قيمة الخصم</t>
  </si>
  <si>
    <t>Code</t>
  </si>
  <si>
    <t>Full Name</t>
  </si>
  <si>
    <t>Arabic = 20</t>
  </si>
  <si>
    <t>English = 20</t>
  </si>
  <si>
    <t>Math = 20</t>
  </si>
  <si>
    <t>History= 20</t>
  </si>
  <si>
    <t>Science = 20</t>
  </si>
  <si>
    <t>Total</t>
  </si>
  <si>
    <t>Ahmed</t>
  </si>
  <si>
    <t>MAX 
Arabic</t>
  </si>
  <si>
    <t>Mohamed</t>
  </si>
  <si>
    <t>Arwa</t>
  </si>
  <si>
    <t>Min 
English</t>
  </si>
  <si>
    <t>Nada</t>
  </si>
  <si>
    <t>Menna</t>
  </si>
  <si>
    <t>Average
Science</t>
  </si>
  <si>
    <t>Khaled</t>
  </si>
  <si>
    <t>Salma</t>
  </si>
  <si>
    <t>Number of students</t>
  </si>
  <si>
    <t>Ali</t>
  </si>
  <si>
    <t>Dalia</t>
  </si>
  <si>
    <t>Mahmoud</t>
  </si>
  <si>
    <t>Wael</t>
  </si>
  <si>
    <t>Haneen</t>
  </si>
  <si>
    <t>Nagham</t>
  </si>
  <si>
    <t>Esraa</t>
  </si>
  <si>
    <t>Huda</t>
  </si>
  <si>
    <t>Essam</t>
  </si>
  <si>
    <t>Nour</t>
  </si>
  <si>
    <t>Gehan</t>
  </si>
  <si>
    <t>Radwa</t>
  </si>
  <si>
    <t>Bonus</t>
  </si>
  <si>
    <t>Name</t>
  </si>
  <si>
    <t>Month</t>
  </si>
  <si>
    <t>البونص هو بيتحسب 10% من المبيعات المحققة</t>
  </si>
  <si>
    <t>January</t>
  </si>
  <si>
    <t>February</t>
  </si>
  <si>
    <t>March</t>
  </si>
  <si>
    <t>Luxor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</si>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</sst>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€-2]\ * #,##0_);_([$€-2]\ * \(#,##0\);_([$€-2]\ * &quot;-&quot;??_);_(@_)"/>
    <numFmt numFmtId="166" formatCode="_([$€-2]\ * #,##0.00_);_([$€-2]\ * \(#,##0.00\);_([$€-2]\ 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28"/>
      <color theme="9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</font>
    <font>
      <b/>
      <sz val="11"/>
      <color rgb="FF3F3F3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1" fillId="4" borderId="0" applyNumberFormat="0" applyBorder="0" applyAlignment="0" applyProtection="0"/>
    <xf numFmtId="0" fontId="14" fillId="2" borderId="2" applyNumberFormat="0" applyAlignment="0" applyProtection="0"/>
    <xf numFmtId="0" fontId="1" fillId="0" borderId="0"/>
    <xf numFmtId="0" fontId="1" fillId="3" borderId="0" applyNumberFormat="0" applyBorder="0" applyAlignment="0" applyProtection="0"/>
  </cellStyleXfs>
  <cellXfs count="48">
    <xf numFmtId="0" fontId="0" fillId="0" borderId="0" xfId="0"/>
    <xf numFmtId="0" fontId="4" fillId="0" borderId="0" xfId="0" applyFont="1"/>
    <xf numFmtId="164" fontId="0" fillId="0" borderId="0" xfId="1" applyNumberFormat="1" applyFont="1"/>
    <xf numFmtId="44" fontId="0" fillId="0" borderId="0" xfId="1" applyFont="1" applyFill="1"/>
    <xf numFmtId="44" fontId="0" fillId="0" borderId="0" xfId="1" applyFont="1"/>
    <xf numFmtId="9" fontId="0" fillId="0" borderId="1" xfId="2" applyFont="1" applyBorder="1"/>
    <xf numFmtId="9" fontId="0" fillId="0" borderId="0" xfId="0" applyNumberFormat="1"/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7" fillId="8" borderId="4" xfId="7" applyFont="1" applyFill="1" applyBorder="1" applyAlignment="1">
      <alignment horizontal="center" vertical="center"/>
    </xf>
    <xf numFmtId="9" fontId="18" fillId="8" borderId="4" xfId="7" applyNumberFormat="1" applyFont="1" applyFill="1" applyBorder="1" applyAlignment="1">
      <alignment horizontal="center" vertical="center"/>
    </xf>
    <xf numFmtId="0" fontId="12" fillId="0" borderId="4" xfId="7" applyFont="1" applyBorder="1" applyAlignment="1">
      <alignment horizontal="center" vertical="center"/>
    </xf>
    <xf numFmtId="165" fontId="12" fillId="0" borderId="4" xfId="7" applyNumberFormat="1" applyFont="1" applyBorder="1" applyAlignment="1">
      <alignment horizontal="center" vertical="center"/>
    </xf>
    <xf numFmtId="164" fontId="8" fillId="6" borderId="4" xfId="1" applyNumberFormat="1" applyFont="1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9" fontId="7" fillId="9" borderId="3" xfId="0" applyNumberFormat="1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6" fontId="15" fillId="0" borderId="4" xfId="7" applyNumberFormat="1" applyFont="1" applyBorder="1" applyAlignment="1">
      <alignment horizontal="center" vertical="center" readingOrder="1"/>
    </xf>
    <xf numFmtId="0" fontId="9" fillId="6" borderId="9" xfId="5" applyFont="1" applyFill="1" applyBorder="1" applyAlignment="1">
      <alignment horizontal="center" vertical="center" wrapText="1"/>
    </xf>
    <xf numFmtId="0" fontId="9" fillId="6" borderId="10" xfId="5" applyFont="1" applyFill="1" applyBorder="1" applyAlignment="1">
      <alignment horizontal="center" vertical="center" wrapText="1"/>
    </xf>
    <xf numFmtId="0" fontId="9" fillId="6" borderId="11" xfId="5" applyFont="1" applyFill="1" applyBorder="1" applyAlignment="1">
      <alignment horizontal="center" vertical="center" wrapText="1"/>
    </xf>
    <xf numFmtId="0" fontId="9" fillId="6" borderId="12" xfId="5" applyFont="1" applyFill="1" applyBorder="1" applyAlignment="1">
      <alignment horizontal="center" vertical="center" wrapText="1"/>
    </xf>
    <xf numFmtId="0" fontId="9" fillId="6" borderId="0" xfId="5" applyFont="1" applyFill="1" applyBorder="1" applyAlignment="1">
      <alignment horizontal="center" vertical="center" wrapText="1"/>
    </xf>
    <xf numFmtId="0" fontId="9" fillId="6" borderId="13" xfId="5" applyFont="1" applyFill="1" applyBorder="1" applyAlignment="1">
      <alignment horizontal="center" vertical="center" wrapText="1"/>
    </xf>
    <xf numFmtId="0" fontId="9" fillId="6" borderId="14" xfId="5" applyFont="1" applyFill="1" applyBorder="1" applyAlignment="1">
      <alignment horizontal="center" vertical="center" wrapText="1"/>
    </xf>
    <xf numFmtId="0" fontId="9" fillId="6" borderId="3" xfId="5" applyFont="1" applyFill="1" applyBorder="1" applyAlignment="1">
      <alignment horizontal="center" vertical="center" wrapText="1"/>
    </xf>
    <xf numFmtId="0" fontId="9" fillId="6" borderId="15" xfId="5" applyFont="1" applyFill="1" applyBorder="1" applyAlignment="1">
      <alignment horizontal="center" vertical="center" wrapText="1"/>
    </xf>
    <xf numFmtId="0" fontId="15" fillId="2" borderId="2" xfId="6" applyFont="1" applyAlignment="1">
      <alignment horizontal="center" vertical="center" wrapText="1"/>
    </xf>
    <xf numFmtId="0" fontId="16" fillId="2" borderId="2" xfId="6" applyFont="1" applyAlignment="1">
      <alignment horizontal="center" vertical="center" wrapText="1"/>
    </xf>
    <xf numFmtId="0" fontId="19" fillId="3" borderId="4" xfId="8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9">
    <cellStyle name="40% - Accent5 2" xfId="8"/>
    <cellStyle name="60% - Accent5 2" xfId="5"/>
    <cellStyle name="Currency" xfId="1" builtinId="4"/>
    <cellStyle name="Normal" xfId="0" builtinId="0"/>
    <cellStyle name="Normal 2" xfId="4"/>
    <cellStyle name="Normal 3" xfId="3"/>
    <cellStyle name="Normal 6" xfId="7"/>
    <cellStyle name="Output 2" xfId="6"/>
    <cellStyle name="Percent" xfId="2" builtinId="5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youth\Excel\Eyouth%20Materials\Materials\Projects%20-%20MOS%20Excel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b-fs-01\Rollout%20Project\Rollout%20Project%20Dashboard\Rollout%202009\Rollout%20Project%20dashboard%20W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 Bonuses"/>
      <sheetName val="Parts"/>
      <sheetName val="Q1 Sales"/>
      <sheetName val="Catalog"/>
      <sheetName val="Carriers and Coolers"/>
      <sheetName val="Tackle"/>
      <sheetName val="Costs"/>
      <sheetName val="Profits"/>
      <sheetName val="Hardware"/>
      <sheetName val="Qtr 1"/>
      <sheetName val="Qtr 2"/>
      <sheetName val="Sheet1"/>
      <sheetName val="Boats"/>
      <sheetName val="New Inventory"/>
      <sheetName val="Average Call Time"/>
      <sheetName val="Employee Hours"/>
      <sheetName val="Computer Rooms"/>
      <sheetName val="Renters"/>
      <sheetName val="Feed Inventory"/>
      <sheetName val="Fencing"/>
      <sheetName val="Home-Made Pet Food"/>
      <sheetName val="Costs Fudge"/>
      <sheetName val="Profits (2)"/>
      <sheetName val="New Releases"/>
      <sheetName val="Pre-Orders"/>
      <sheetName val="Sold"/>
      <sheetName val="Vehicles"/>
      <sheetName val="Qtr 1 TacoStands"/>
      <sheetName val="Qtr 2 TacoStands"/>
      <sheetName val="Fundraiser"/>
      <sheetName val="Cookie Sales"/>
      <sheetName val="Summary"/>
      <sheetName val="Seedling Sales"/>
      <sheetName val="Q1 Sales_Reforestation Nursery"/>
      <sheetName val="Grain Production"/>
      <sheetName val="Sales Commissions"/>
      <sheetName val="Farmers Market"/>
      <sheetName val="Revenue"/>
      <sheetName val="Food Inventory"/>
      <sheetName val="Small Tree Sales"/>
      <sheetName val="Registration Revenues"/>
      <sheetName val="Projects - MOS Excel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Site Status"/>
      <sheetName val="Daily Summary"/>
      <sheetName val="Sites Status"/>
      <sheetName val="D1 Statistics"/>
      <sheetName val="Weekly Targets"/>
      <sheetName val="Lists"/>
      <sheetName val="On Air MS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C0</v>
          </cell>
          <cell r="D6" t="str">
            <v>AL</v>
          </cell>
          <cell r="F6" t="str">
            <v>PH0</v>
          </cell>
        </row>
        <row r="7">
          <cell r="B7" t="str">
            <v>C1</v>
          </cell>
          <cell r="D7" t="str">
            <v>DE</v>
          </cell>
          <cell r="F7" t="str">
            <v>PH1</v>
          </cell>
        </row>
        <row r="8">
          <cell r="B8" t="str">
            <v>C2</v>
          </cell>
          <cell r="D8" t="str">
            <v>CA</v>
          </cell>
          <cell r="F8" t="str">
            <v>PH2</v>
          </cell>
        </row>
        <row r="9">
          <cell r="B9" t="str">
            <v>C3</v>
          </cell>
          <cell r="D9" t="str">
            <v>UP</v>
          </cell>
          <cell r="F9" t="str">
            <v>PH3</v>
          </cell>
        </row>
        <row r="10">
          <cell r="B10" t="str">
            <v>C4</v>
          </cell>
          <cell r="D10" t="str">
            <v>RE</v>
          </cell>
          <cell r="F10" t="str">
            <v>PH4</v>
          </cell>
        </row>
        <row r="11">
          <cell r="B11" t="str">
            <v>C5</v>
          </cell>
          <cell r="D11" t="str">
            <v>SI</v>
          </cell>
          <cell r="F11" t="str">
            <v>PH5</v>
          </cell>
        </row>
        <row r="12">
          <cell r="B12" t="str">
            <v>C6</v>
          </cell>
          <cell r="F12" t="str">
            <v>PH6</v>
          </cell>
        </row>
        <row r="13">
          <cell r="B13" t="str">
            <v>C7</v>
          </cell>
          <cell r="F13" t="str">
            <v>PH7</v>
          </cell>
        </row>
        <row r="14">
          <cell r="B14" t="str">
            <v>C8</v>
          </cell>
          <cell r="F14" t="str">
            <v>PH8</v>
          </cell>
        </row>
        <row r="15">
          <cell r="B15" t="str">
            <v>C9</v>
          </cell>
          <cell r="F15" t="str">
            <v>PH9</v>
          </cell>
        </row>
        <row r="16">
          <cell r="B16" t="str">
            <v>C10</v>
          </cell>
          <cell r="F16" t="str">
            <v>PH10</v>
          </cell>
        </row>
        <row r="17">
          <cell r="B17" t="str">
            <v>C11</v>
          </cell>
          <cell r="F17" t="str">
            <v>PH11</v>
          </cell>
        </row>
        <row r="18">
          <cell r="B18" t="str">
            <v>C12</v>
          </cell>
        </row>
        <row r="19">
          <cell r="B19" t="str">
            <v>C13</v>
          </cell>
        </row>
        <row r="20">
          <cell r="B20" t="str">
            <v>C14</v>
          </cell>
        </row>
        <row r="21">
          <cell r="B21" t="str">
            <v>C15</v>
          </cell>
        </row>
        <row r="22">
          <cell r="B22" t="str">
            <v>C16</v>
          </cell>
        </row>
        <row r="23">
          <cell r="B23" t="str">
            <v>C17</v>
          </cell>
        </row>
        <row r="24">
          <cell r="B24" t="str">
            <v>C18</v>
          </cell>
        </row>
        <row r="25">
          <cell r="B25" t="str">
            <v>C19</v>
          </cell>
        </row>
        <row r="26">
          <cell r="B26" t="str">
            <v>C20</v>
          </cell>
        </row>
        <row r="27">
          <cell r="B27" t="str">
            <v>C21</v>
          </cell>
        </row>
        <row r="28">
          <cell r="B28" t="str">
            <v>C22</v>
          </cell>
        </row>
        <row r="29">
          <cell r="B29" t="str">
            <v>C23</v>
          </cell>
        </row>
        <row r="30">
          <cell r="B30" t="str">
            <v>C24</v>
          </cell>
        </row>
        <row r="31">
          <cell r="B31" t="str">
            <v>C25</v>
          </cell>
        </row>
        <row r="32">
          <cell r="B32" t="str">
            <v>C26</v>
          </cell>
        </row>
        <row r="33">
          <cell r="B33" t="str">
            <v>C27</v>
          </cell>
        </row>
        <row r="34">
          <cell r="B34" t="str">
            <v>C28</v>
          </cell>
        </row>
        <row r="35">
          <cell r="B35" t="str">
            <v>C29</v>
          </cell>
        </row>
        <row r="36">
          <cell r="B36" t="str">
            <v>C30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id="1" name="Rates13" displayName="Rates13" ref="A20:B22" headerRowCount="0" totalsRowShown="0" headerRowBorderDxfId="7" tableBorderDxfId="6" totalsRowBorderDxfId="5">
  <tableColumns count="2">
    <tableColumn id="1" name="Column1" headerRowDxfId="4" dataDxfId="3"/>
    <tableColumn id="2" name="Column2" headerRowDxfId="2"/>
  </tableColumns>
  <tableStyleInfo name="TableStyleLight21" showFirstColumn="1" showLastColumn="0" showRowStripes="0" showColumnStripes="0"/>
</table>
</file>

<file path=xl/tables/table2.xml><?xml version="1.0" encoding="utf-8"?>
<table xmlns="http://schemas.openxmlformats.org/spreadsheetml/2006/main" id="2" name="Table114" displayName="Table114" ref="A3:I16" totalsRowShown="0">
  <autoFilter ref="A3:I16"/>
  <tableColumns count="9">
    <tableColumn id="1" name="Employee"/>
    <tableColumn id="2" name="Station"/>
    <tableColumn id="3" name="Monday"/>
    <tableColumn id="4" name="Tuesday"/>
    <tableColumn id="5" name="Wednesday"/>
    <tableColumn id="6" name="Thursday"/>
    <tableColumn id="7" name="Friday"/>
    <tableColumn id="8" name="Overtime" dataDxfId="1"/>
    <tableColumn id="10" name="Total Hours" dataDxfId="0">
      <calculatedColumnFormula>SUM(Table114[[#This Row],[Monday]:[Friday]])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topLeftCell="B1" zoomScaleNormal="100" workbookViewId="0">
      <selection activeCell="L7" sqref="L7"/>
    </sheetView>
  </sheetViews>
  <sheetFormatPr defaultColWidth="9.140625" defaultRowHeight="15" x14ac:dyDescent="0.25"/>
  <cols>
    <col min="1" max="3" width="19" style="8" customWidth="1"/>
    <col min="4" max="7" width="19" style="9" customWidth="1"/>
    <col min="8" max="8" width="12.7109375" style="9" bestFit="1" customWidth="1"/>
    <col min="9" max="9" width="9.140625" style="8"/>
    <col min="10" max="10" width="10.140625" style="8" customWidth="1"/>
    <col min="11" max="11" width="18.140625" style="8" bestFit="1" customWidth="1"/>
    <col min="12" max="12" width="14.42578125" style="8" customWidth="1"/>
    <col min="13" max="14" width="10.140625" style="8" customWidth="1"/>
    <col min="15" max="15" width="9.140625" style="8"/>
    <col min="16" max="16" width="11.7109375" style="8" customWidth="1"/>
    <col min="17" max="16384" width="9.140625" style="8"/>
  </cols>
  <sheetData>
    <row r="1" spans="1:12" ht="15.75" thickBot="1" x14ac:dyDescent="0.3">
      <c r="A1" s="7" t="s">
        <v>33</v>
      </c>
      <c r="B1" s="30">
        <v>0.2</v>
      </c>
    </row>
    <row r="3" spans="1:12" x14ac:dyDescent="0.25">
      <c r="A3" s="10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K3" s="10" t="s">
        <v>42</v>
      </c>
      <c r="L3" s="28">
        <f>SUM(H4:H16)</f>
        <v>99428</v>
      </c>
    </row>
    <row r="4" spans="1:12" x14ac:dyDescent="0.25">
      <c r="A4" s="11">
        <v>101</v>
      </c>
      <c r="B4" s="12" t="s">
        <v>43</v>
      </c>
      <c r="C4" s="11" t="s">
        <v>44</v>
      </c>
      <c r="D4" s="29">
        <v>6430</v>
      </c>
      <c r="E4" s="11">
        <v>2</v>
      </c>
      <c r="F4" s="31">
        <f>D4*E4</f>
        <v>12860</v>
      </c>
      <c r="G4" s="31">
        <f>F4*$B$1</f>
        <v>2572</v>
      </c>
      <c r="H4" s="31">
        <f>F4-G4</f>
        <v>10288</v>
      </c>
      <c r="K4" s="10" t="s">
        <v>45</v>
      </c>
      <c r="L4" s="28">
        <f>AVERAGE(H4:H16)</f>
        <v>7648.3076923076924</v>
      </c>
    </row>
    <row r="5" spans="1:12" x14ac:dyDescent="0.25">
      <c r="A5" s="11">
        <v>102</v>
      </c>
      <c r="B5" s="12" t="s">
        <v>46</v>
      </c>
      <c r="C5" s="11" t="s">
        <v>47</v>
      </c>
      <c r="D5" s="29">
        <v>120</v>
      </c>
      <c r="E5" s="11">
        <v>20</v>
      </c>
      <c r="F5" s="31">
        <f t="shared" ref="F5:F16" si="0">D5*E5</f>
        <v>2400</v>
      </c>
      <c r="G5" s="31">
        <f t="shared" ref="G5:G16" si="1">F5*$B$1</f>
        <v>480</v>
      </c>
      <c r="H5" s="31">
        <f t="shared" ref="H5:H16" si="2">F5-G5</f>
        <v>1920</v>
      </c>
      <c r="K5" s="10" t="s">
        <v>48</v>
      </c>
      <c r="L5" s="28">
        <f>MAX(H4:H16)</f>
        <v>32640</v>
      </c>
    </row>
    <row r="6" spans="1:12" x14ac:dyDescent="0.25">
      <c r="A6" s="11">
        <v>103</v>
      </c>
      <c r="B6" s="12" t="s">
        <v>49</v>
      </c>
      <c r="C6" s="11" t="s">
        <v>50</v>
      </c>
      <c r="D6" s="29">
        <v>55</v>
      </c>
      <c r="E6" s="11">
        <v>20</v>
      </c>
      <c r="F6" s="31">
        <f t="shared" si="0"/>
        <v>1100</v>
      </c>
      <c r="G6" s="31">
        <f t="shared" si="1"/>
        <v>220</v>
      </c>
      <c r="H6" s="31">
        <f t="shared" si="2"/>
        <v>880</v>
      </c>
      <c r="K6" s="10" t="s">
        <v>51</v>
      </c>
      <c r="L6" s="28">
        <f>MIN(H4:H16)</f>
        <v>520</v>
      </c>
    </row>
    <row r="7" spans="1:12" x14ac:dyDescent="0.25">
      <c r="A7" s="11">
        <v>104</v>
      </c>
      <c r="B7" s="12" t="s">
        <v>52</v>
      </c>
      <c r="C7" s="11" t="s">
        <v>53</v>
      </c>
      <c r="D7" s="29">
        <v>2350</v>
      </c>
      <c r="E7" s="11">
        <v>3</v>
      </c>
      <c r="F7" s="31">
        <f t="shared" si="0"/>
        <v>7050</v>
      </c>
      <c r="G7" s="31">
        <f t="shared" si="1"/>
        <v>1410</v>
      </c>
      <c r="H7" s="31">
        <f t="shared" si="2"/>
        <v>5640</v>
      </c>
    </row>
    <row r="8" spans="1:12" x14ac:dyDescent="0.25">
      <c r="A8" s="11">
        <v>105</v>
      </c>
      <c r="B8" s="12" t="s">
        <v>54</v>
      </c>
      <c r="C8" s="11" t="s">
        <v>44</v>
      </c>
      <c r="D8" s="29">
        <v>6430</v>
      </c>
      <c r="E8" s="11">
        <v>2</v>
      </c>
      <c r="F8" s="31">
        <f t="shared" si="0"/>
        <v>12860</v>
      </c>
      <c r="G8" s="31">
        <f t="shared" si="1"/>
        <v>2572</v>
      </c>
      <c r="H8" s="31">
        <f t="shared" si="2"/>
        <v>10288</v>
      </c>
    </row>
    <row r="9" spans="1:12" x14ac:dyDescent="0.25">
      <c r="A9" s="11">
        <v>106</v>
      </c>
      <c r="B9" s="12" t="s">
        <v>55</v>
      </c>
      <c r="C9" s="11" t="s">
        <v>47</v>
      </c>
      <c r="D9" s="29">
        <v>130</v>
      </c>
      <c r="E9" s="11">
        <v>5</v>
      </c>
      <c r="F9" s="31">
        <f t="shared" si="0"/>
        <v>650</v>
      </c>
      <c r="G9" s="31">
        <f t="shared" si="1"/>
        <v>130</v>
      </c>
      <c r="H9" s="31">
        <f t="shared" si="2"/>
        <v>520</v>
      </c>
    </row>
    <row r="10" spans="1:12" x14ac:dyDescent="0.25">
      <c r="A10" s="11">
        <v>107</v>
      </c>
      <c r="B10" s="12" t="s">
        <v>56</v>
      </c>
      <c r="C10" s="11" t="s">
        <v>50</v>
      </c>
      <c r="D10" s="29">
        <v>4560</v>
      </c>
      <c r="E10" s="11">
        <v>3</v>
      </c>
      <c r="F10" s="31">
        <f t="shared" si="0"/>
        <v>13680</v>
      </c>
      <c r="G10" s="31">
        <f t="shared" si="1"/>
        <v>2736</v>
      </c>
      <c r="H10" s="31">
        <f t="shared" si="2"/>
        <v>10944</v>
      </c>
    </row>
    <row r="11" spans="1:12" x14ac:dyDescent="0.25">
      <c r="A11" s="11">
        <v>108</v>
      </c>
      <c r="B11" s="12" t="s">
        <v>57</v>
      </c>
      <c r="C11" s="11" t="s">
        <v>53</v>
      </c>
      <c r="D11" s="29">
        <v>3400</v>
      </c>
      <c r="E11" s="11">
        <v>1</v>
      </c>
      <c r="F11" s="31">
        <f t="shared" si="0"/>
        <v>3400</v>
      </c>
      <c r="G11" s="31">
        <f t="shared" si="1"/>
        <v>680</v>
      </c>
      <c r="H11" s="31">
        <f t="shared" si="2"/>
        <v>2720</v>
      </c>
    </row>
    <row r="12" spans="1:12" x14ac:dyDescent="0.25">
      <c r="A12" s="11">
        <v>109</v>
      </c>
      <c r="B12" s="12" t="s">
        <v>58</v>
      </c>
      <c r="C12" s="11" t="s">
        <v>44</v>
      </c>
      <c r="D12" s="29">
        <v>6430</v>
      </c>
      <c r="E12" s="11">
        <v>4</v>
      </c>
      <c r="F12" s="31">
        <f t="shared" si="0"/>
        <v>25720</v>
      </c>
      <c r="G12" s="31">
        <f t="shared" si="1"/>
        <v>5144</v>
      </c>
      <c r="H12" s="31">
        <f t="shared" si="2"/>
        <v>20576</v>
      </c>
    </row>
    <row r="13" spans="1:12" x14ac:dyDescent="0.25">
      <c r="A13" s="11">
        <v>110</v>
      </c>
      <c r="B13" s="12" t="s">
        <v>59</v>
      </c>
      <c r="C13" s="11" t="s">
        <v>47</v>
      </c>
      <c r="D13" s="29">
        <v>160</v>
      </c>
      <c r="E13" s="11">
        <v>5</v>
      </c>
      <c r="F13" s="31">
        <f t="shared" si="0"/>
        <v>800</v>
      </c>
      <c r="G13" s="31">
        <f t="shared" si="1"/>
        <v>160</v>
      </c>
      <c r="H13" s="31">
        <f t="shared" si="2"/>
        <v>640</v>
      </c>
    </row>
    <row r="14" spans="1:12" x14ac:dyDescent="0.25">
      <c r="A14" s="11">
        <v>111</v>
      </c>
      <c r="B14" s="12" t="s">
        <v>60</v>
      </c>
      <c r="C14" s="11" t="s">
        <v>50</v>
      </c>
      <c r="D14" s="29">
        <v>180</v>
      </c>
      <c r="E14" s="11">
        <v>6</v>
      </c>
      <c r="F14" s="31">
        <f t="shared" si="0"/>
        <v>1080</v>
      </c>
      <c r="G14" s="31">
        <f t="shared" si="1"/>
        <v>216</v>
      </c>
      <c r="H14" s="31">
        <f t="shared" si="2"/>
        <v>864</v>
      </c>
    </row>
    <row r="15" spans="1:12" x14ac:dyDescent="0.25">
      <c r="A15" s="11">
        <v>112</v>
      </c>
      <c r="B15" s="12" t="s">
        <v>61</v>
      </c>
      <c r="C15" s="11" t="s">
        <v>53</v>
      </c>
      <c r="D15" s="29">
        <v>3400</v>
      </c>
      <c r="E15" s="11">
        <v>12</v>
      </c>
      <c r="F15" s="31">
        <f t="shared" si="0"/>
        <v>40800</v>
      </c>
      <c r="G15" s="31">
        <f t="shared" si="1"/>
        <v>8160</v>
      </c>
      <c r="H15" s="31">
        <f t="shared" si="2"/>
        <v>32640</v>
      </c>
    </row>
    <row r="16" spans="1:12" x14ac:dyDescent="0.25">
      <c r="A16" s="11">
        <v>113</v>
      </c>
      <c r="B16" s="12" t="s">
        <v>62</v>
      </c>
      <c r="C16" s="11" t="s">
        <v>44</v>
      </c>
      <c r="D16" s="29">
        <v>145</v>
      </c>
      <c r="E16" s="11">
        <v>13</v>
      </c>
      <c r="F16" s="31">
        <f t="shared" si="0"/>
        <v>1885</v>
      </c>
      <c r="G16" s="31">
        <f t="shared" si="1"/>
        <v>377</v>
      </c>
      <c r="H16" s="31">
        <f t="shared" si="2"/>
        <v>1508</v>
      </c>
    </row>
    <row r="17" spans="1:7" ht="15.75" thickBot="1" x14ac:dyDescent="0.3"/>
    <row r="18" spans="1:7" ht="15" customHeight="1" x14ac:dyDescent="0.25">
      <c r="A18" s="33" t="s">
        <v>63</v>
      </c>
      <c r="B18" s="34"/>
      <c r="C18" s="34"/>
      <c r="D18" s="34"/>
      <c r="E18" s="34"/>
      <c r="F18" s="34"/>
      <c r="G18" s="35"/>
    </row>
    <row r="19" spans="1:7" ht="15" customHeight="1" x14ac:dyDescent="0.25">
      <c r="A19" s="36"/>
      <c r="B19" s="37"/>
      <c r="C19" s="37"/>
      <c r="D19" s="37"/>
      <c r="E19" s="37"/>
      <c r="F19" s="37"/>
      <c r="G19" s="38"/>
    </row>
    <row r="20" spans="1:7" ht="15" customHeight="1" x14ac:dyDescent="0.25">
      <c r="A20" s="36"/>
      <c r="B20" s="37"/>
      <c r="C20" s="37"/>
      <c r="D20" s="37"/>
      <c r="E20" s="37"/>
      <c r="F20" s="37"/>
      <c r="G20" s="38"/>
    </row>
    <row r="21" spans="1:7" ht="15" customHeight="1" thickBot="1" x14ac:dyDescent="0.3">
      <c r="A21" s="39"/>
      <c r="B21" s="40"/>
      <c r="C21" s="40"/>
      <c r="D21" s="40"/>
      <c r="E21" s="40"/>
      <c r="F21" s="40"/>
      <c r="G21" s="41"/>
    </row>
  </sheetData>
  <mergeCells count="1">
    <mergeCell ref="A18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L23"/>
  <sheetViews>
    <sheetView zoomScale="85" zoomScaleNormal="85" workbookViewId="0">
      <selection activeCell="L12" sqref="L12"/>
    </sheetView>
  </sheetViews>
  <sheetFormatPr defaultColWidth="7.7109375" defaultRowHeight="15" x14ac:dyDescent="0.25"/>
  <cols>
    <col min="1" max="1" width="9.42578125" style="22" customWidth="1"/>
    <col min="2" max="2" width="15.7109375" style="22" customWidth="1"/>
    <col min="3" max="7" width="17.28515625" style="22" customWidth="1"/>
    <col min="8" max="8" width="14.42578125" style="22" customWidth="1"/>
    <col min="9" max="10" width="7.7109375" style="22"/>
    <col min="11" max="11" width="21.85546875" style="22" customWidth="1"/>
    <col min="12" max="12" width="13" style="22" customWidth="1"/>
    <col min="13" max="13" width="11.42578125" style="22" customWidth="1"/>
    <col min="14" max="16384" width="7.7109375" style="22"/>
  </cols>
  <sheetData>
    <row r="1" spans="1:12" s="15" customFormat="1" ht="21.75" thickBot="1" x14ac:dyDescent="0.3">
      <c r="A1" s="13" t="s">
        <v>64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3" t="s">
        <v>70</v>
      </c>
      <c r="H1" s="14" t="s">
        <v>71</v>
      </c>
    </row>
    <row r="2" spans="1:12" s="17" customFormat="1" ht="21" customHeight="1" x14ac:dyDescent="0.25">
      <c r="A2" s="16">
        <v>100</v>
      </c>
      <c r="B2" s="16" t="s">
        <v>72</v>
      </c>
      <c r="C2" s="16">
        <v>18</v>
      </c>
      <c r="D2" s="16">
        <v>19</v>
      </c>
      <c r="E2" s="16">
        <v>20</v>
      </c>
      <c r="F2" s="16">
        <v>17</v>
      </c>
      <c r="G2" s="16">
        <v>18</v>
      </c>
      <c r="H2" s="20">
        <f>C2+D2+E2+F2+G2</f>
        <v>92</v>
      </c>
      <c r="K2" s="42" t="s">
        <v>73</v>
      </c>
      <c r="L2" s="43">
        <f>MAX(C2:C21)</f>
        <v>20</v>
      </c>
    </row>
    <row r="3" spans="1:12" s="17" customFormat="1" ht="21" customHeight="1" x14ac:dyDescent="0.25">
      <c r="A3" s="18">
        <v>101</v>
      </c>
      <c r="B3" s="18" t="s">
        <v>74</v>
      </c>
      <c r="C3" s="18">
        <v>4</v>
      </c>
      <c r="D3" s="18">
        <v>20</v>
      </c>
      <c r="E3" s="18">
        <v>5</v>
      </c>
      <c r="F3" s="18">
        <v>0</v>
      </c>
      <c r="G3" s="18">
        <v>17</v>
      </c>
      <c r="H3" s="20">
        <f t="shared" ref="H3:H22" si="0">C3+D3+E3+F3+G3</f>
        <v>46</v>
      </c>
      <c r="K3" s="42"/>
      <c r="L3" s="43"/>
    </row>
    <row r="4" spans="1:12" s="17" customFormat="1" ht="21" customHeight="1" x14ac:dyDescent="0.25">
      <c r="A4" s="19">
        <v>102</v>
      </c>
      <c r="B4" s="19" t="s">
        <v>75</v>
      </c>
      <c r="C4" s="19">
        <v>17</v>
      </c>
      <c r="D4" s="19">
        <v>19</v>
      </c>
      <c r="E4" s="19">
        <v>18</v>
      </c>
      <c r="F4" s="19">
        <v>17</v>
      </c>
      <c r="G4" s="19">
        <v>20</v>
      </c>
      <c r="H4" s="20">
        <f t="shared" si="0"/>
        <v>91</v>
      </c>
      <c r="K4" s="42" t="s">
        <v>76</v>
      </c>
      <c r="L4" s="43">
        <f>MIN(D2:D22)</f>
        <v>0</v>
      </c>
    </row>
    <row r="5" spans="1:12" s="17" customFormat="1" ht="21" customHeight="1" x14ac:dyDescent="0.25">
      <c r="A5" s="18">
        <v>103</v>
      </c>
      <c r="B5" s="18" t="s">
        <v>77</v>
      </c>
      <c r="C5" s="18">
        <v>5</v>
      </c>
      <c r="D5" s="18">
        <v>7</v>
      </c>
      <c r="E5" s="18">
        <v>8</v>
      </c>
      <c r="F5" s="18">
        <v>0</v>
      </c>
      <c r="G5" s="18">
        <v>15</v>
      </c>
      <c r="H5" s="20">
        <f t="shared" si="0"/>
        <v>35</v>
      </c>
      <c r="K5" s="42"/>
      <c r="L5" s="43"/>
    </row>
    <row r="6" spans="1:12" s="17" customFormat="1" ht="21" customHeight="1" x14ac:dyDescent="0.25">
      <c r="A6" s="19">
        <v>104</v>
      </c>
      <c r="B6" s="19" t="s">
        <v>78</v>
      </c>
      <c r="C6" s="19"/>
      <c r="D6" s="19">
        <v>15</v>
      </c>
      <c r="E6" s="19">
        <v>2</v>
      </c>
      <c r="F6" s="19">
        <v>15</v>
      </c>
      <c r="G6" s="19">
        <v>10</v>
      </c>
      <c r="H6" s="20">
        <f t="shared" si="0"/>
        <v>42</v>
      </c>
      <c r="K6" s="42" t="s">
        <v>79</v>
      </c>
      <c r="L6" s="43">
        <f>AVERAGE(G2:G22)</f>
        <v>14.285714285714286</v>
      </c>
    </row>
    <row r="7" spans="1:12" s="17" customFormat="1" ht="21" customHeight="1" x14ac:dyDescent="0.25">
      <c r="A7" s="18">
        <v>105</v>
      </c>
      <c r="B7" s="18" t="s">
        <v>80</v>
      </c>
      <c r="C7" s="18">
        <v>10</v>
      </c>
      <c r="D7" s="18">
        <v>10</v>
      </c>
      <c r="E7" s="18">
        <v>10</v>
      </c>
      <c r="F7" s="18">
        <v>5</v>
      </c>
      <c r="G7" s="18">
        <v>15</v>
      </c>
      <c r="H7" s="20">
        <f t="shared" si="0"/>
        <v>50</v>
      </c>
      <c r="K7" s="42"/>
      <c r="L7" s="43"/>
    </row>
    <row r="8" spans="1:12" s="17" customFormat="1" ht="21" customHeight="1" x14ac:dyDescent="0.25">
      <c r="A8" s="19">
        <v>106</v>
      </c>
      <c r="B8" s="19" t="s">
        <v>81</v>
      </c>
      <c r="C8" s="19">
        <v>20</v>
      </c>
      <c r="D8" s="19">
        <v>0</v>
      </c>
      <c r="E8" s="19">
        <v>14</v>
      </c>
      <c r="F8" s="19">
        <v>15</v>
      </c>
      <c r="G8" s="19">
        <v>0</v>
      </c>
      <c r="H8" s="20">
        <f t="shared" si="0"/>
        <v>49</v>
      </c>
      <c r="K8" s="42" t="s">
        <v>82</v>
      </c>
      <c r="L8" s="43">
        <f>COUNTA(B2:B22)</f>
        <v>21</v>
      </c>
    </row>
    <row r="9" spans="1:12" s="17" customFormat="1" ht="21" customHeight="1" x14ac:dyDescent="0.25">
      <c r="A9" s="18">
        <v>107</v>
      </c>
      <c r="B9" s="18" t="s">
        <v>80</v>
      </c>
      <c r="C9" s="18">
        <v>10</v>
      </c>
      <c r="D9" s="18">
        <v>10</v>
      </c>
      <c r="E9" s="18">
        <v>10</v>
      </c>
      <c r="F9" s="18">
        <v>5</v>
      </c>
      <c r="G9" s="18">
        <v>15</v>
      </c>
      <c r="H9" s="20">
        <f t="shared" si="0"/>
        <v>50</v>
      </c>
      <c r="K9" s="42"/>
      <c r="L9" s="43"/>
    </row>
    <row r="10" spans="1:12" s="17" customFormat="1" ht="21" customHeight="1" x14ac:dyDescent="0.25">
      <c r="A10" s="19">
        <v>108</v>
      </c>
      <c r="B10" s="19" t="s">
        <v>83</v>
      </c>
      <c r="C10" s="19">
        <v>18</v>
      </c>
      <c r="D10" s="19">
        <v>19</v>
      </c>
      <c r="E10" s="19">
        <v>20</v>
      </c>
      <c r="F10" s="19">
        <v>17</v>
      </c>
      <c r="G10" s="19">
        <v>18</v>
      </c>
      <c r="H10" s="20">
        <f t="shared" si="0"/>
        <v>92</v>
      </c>
    </row>
    <row r="11" spans="1:12" s="17" customFormat="1" ht="21" customHeight="1" x14ac:dyDescent="0.25">
      <c r="A11" s="18">
        <v>109</v>
      </c>
      <c r="B11" s="18" t="s">
        <v>84</v>
      </c>
      <c r="C11" s="18">
        <v>4</v>
      </c>
      <c r="D11" s="18">
        <v>20</v>
      </c>
      <c r="E11" s="18">
        <v>5</v>
      </c>
      <c r="F11" s="18">
        <v>0</v>
      </c>
      <c r="G11" s="18">
        <v>17</v>
      </c>
      <c r="H11" s="20">
        <f t="shared" si="0"/>
        <v>46</v>
      </c>
    </row>
    <row r="12" spans="1:12" s="17" customFormat="1" ht="21" customHeight="1" x14ac:dyDescent="0.25">
      <c r="A12" s="19">
        <v>110</v>
      </c>
      <c r="B12" s="19" t="s">
        <v>85</v>
      </c>
      <c r="C12" s="19">
        <v>17</v>
      </c>
      <c r="D12" s="19">
        <v>19</v>
      </c>
      <c r="E12" s="19">
        <v>18</v>
      </c>
      <c r="F12" s="19">
        <v>17</v>
      </c>
      <c r="G12" s="19">
        <v>20</v>
      </c>
      <c r="H12" s="20">
        <f t="shared" si="0"/>
        <v>91</v>
      </c>
    </row>
    <row r="13" spans="1:12" s="17" customFormat="1" ht="21" customHeight="1" x14ac:dyDescent="0.25">
      <c r="A13" s="18">
        <v>111</v>
      </c>
      <c r="B13" s="18" t="s">
        <v>86</v>
      </c>
      <c r="C13" s="18">
        <v>5</v>
      </c>
      <c r="D13" s="18">
        <v>7</v>
      </c>
      <c r="E13" s="18">
        <v>8</v>
      </c>
      <c r="F13" s="18">
        <v>0</v>
      </c>
      <c r="G13" s="18">
        <v>15</v>
      </c>
      <c r="H13" s="20">
        <f t="shared" si="0"/>
        <v>35</v>
      </c>
    </row>
    <row r="14" spans="1:12" s="17" customFormat="1" ht="21" customHeight="1" x14ac:dyDescent="0.25">
      <c r="A14" s="19">
        <v>112</v>
      </c>
      <c r="B14" s="19" t="s">
        <v>87</v>
      </c>
      <c r="C14" s="19"/>
      <c r="D14" s="19">
        <v>15</v>
      </c>
      <c r="E14" s="19">
        <v>2</v>
      </c>
      <c r="F14" s="19">
        <v>15</v>
      </c>
      <c r="G14" s="19">
        <v>10</v>
      </c>
      <c r="H14" s="20">
        <f t="shared" si="0"/>
        <v>42</v>
      </c>
    </row>
    <row r="15" spans="1:12" s="17" customFormat="1" ht="21" customHeight="1" x14ac:dyDescent="0.25">
      <c r="A15" s="18">
        <v>113</v>
      </c>
      <c r="B15" s="18" t="s">
        <v>81</v>
      </c>
      <c r="C15" s="18">
        <v>10</v>
      </c>
      <c r="D15" s="18">
        <v>10</v>
      </c>
      <c r="E15" s="18">
        <v>10</v>
      </c>
      <c r="F15" s="18">
        <v>5</v>
      </c>
      <c r="G15" s="18">
        <v>15</v>
      </c>
      <c r="H15" s="20">
        <f t="shared" si="0"/>
        <v>50</v>
      </c>
    </row>
    <row r="16" spans="1:12" s="17" customFormat="1" ht="21" customHeight="1" x14ac:dyDescent="0.25">
      <c r="A16" s="19">
        <v>114</v>
      </c>
      <c r="B16" s="19" t="s">
        <v>88</v>
      </c>
      <c r="C16" s="19">
        <v>20</v>
      </c>
      <c r="D16" s="19">
        <v>0</v>
      </c>
      <c r="E16" s="19">
        <v>14</v>
      </c>
      <c r="F16" s="19">
        <v>15</v>
      </c>
      <c r="G16" s="19">
        <v>0</v>
      </c>
      <c r="H16" s="20">
        <f t="shared" si="0"/>
        <v>49</v>
      </c>
    </row>
    <row r="17" spans="1:8" s="17" customFormat="1" ht="21" customHeight="1" x14ac:dyDescent="0.25">
      <c r="A17" s="18">
        <v>115</v>
      </c>
      <c r="B17" s="18" t="s">
        <v>89</v>
      </c>
      <c r="C17" s="18">
        <v>10</v>
      </c>
      <c r="D17" s="18">
        <v>10</v>
      </c>
      <c r="E17" s="18">
        <v>10</v>
      </c>
      <c r="F17" s="18">
        <v>5</v>
      </c>
      <c r="G17" s="18">
        <v>15</v>
      </c>
      <c r="H17" s="20">
        <f t="shared" si="0"/>
        <v>50</v>
      </c>
    </row>
    <row r="18" spans="1:8" s="17" customFormat="1" ht="21" customHeight="1" x14ac:dyDescent="0.25">
      <c r="A18" s="19">
        <v>116</v>
      </c>
      <c r="B18" s="19" t="s">
        <v>90</v>
      </c>
      <c r="C18" s="19">
        <v>18</v>
      </c>
      <c r="D18" s="19">
        <v>19</v>
      </c>
      <c r="E18" s="19">
        <v>20</v>
      </c>
      <c r="F18" s="19">
        <v>17</v>
      </c>
      <c r="G18" s="19">
        <v>18</v>
      </c>
      <c r="H18" s="20">
        <f t="shared" si="0"/>
        <v>92</v>
      </c>
    </row>
    <row r="19" spans="1:8" s="17" customFormat="1" ht="21" customHeight="1" x14ac:dyDescent="0.25">
      <c r="A19" s="18">
        <v>117</v>
      </c>
      <c r="B19" s="18" t="s">
        <v>91</v>
      </c>
      <c r="C19" s="18">
        <v>4</v>
      </c>
      <c r="D19" s="18">
        <v>20</v>
      </c>
      <c r="E19" s="18">
        <v>5</v>
      </c>
      <c r="F19" s="18">
        <v>0</v>
      </c>
      <c r="G19" s="18">
        <v>17</v>
      </c>
      <c r="H19" s="20">
        <f t="shared" si="0"/>
        <v>46</v>
      </c>
    </row>
    <row r="20" spans="1:8" s="17" customFormat="1" ht="21" customHeight="1" x14ac:dyDescent="0.25">
      <c r="A20" s="19">
        <v>118</v>
      </c>
      <c r="B20" s="19" t="s">
        <v>92</v>
      </c>
      <c r="C20" s="19">
        <v>17</v>
      </c>
      <c r="D20" s="19">
        <v>19</v>
      </c>
      <c r="E20" s="19">
        <v>18</v>
      </c>
      <c r="F20" s="19">
        <v>17</v>
      </c>
      <c r="G20" s="19">
        <v>20</v>
      </c>
      <c r="H20" s="20">
        <f t="shared" si="0"/>
        <v>91</v>
      </c>
    </row>
    <row r="21" spans="1:8" s="17" customFormat="1" ht="21" customHeight="1" x14ac:dyDescent="0.25">
      <c r="A21" s="18">
        <v>119</v>
      </c>
      <c r="B21" s="18" t="s">
        <v>93</v>
      </c>
      <c r="C21" s="18">
        <v>5</v>
      </c>
      <c r="D21" s="18">
        <v>7</v>
      </c>
      <c r="E21" s="18">
        <v>8</v>
      </c>
      <c r="F21" s="18">
        <v>0</v>
      </c>
      <c r="G21" s="18">
        <v>15</v>
      </c>
      <c r="H21" s="20">
        <f t="shared" si="0"/>
        <v>35</v>
      </c>
    </row>
    <row r="22" spans="1:8" s="17" customFormat="1" ht="21" customHeight="1" x14ac:dyDescent="0.25">
      <c r="A22" s="21">
        <v>120</v>
      </c>
      <c r="B22" s="21" t="s">
        <v>94</v>
      </c>
      <c r="C22" s="21"/>
      <c r="D22" s="21">
        <v>15</v>
      </c>
      <c r="E22" s="21">
        <v>2</v>
      </c>
      <c r="F22" s="21">
        <v>15</v>
      </c>
      <c r="G22" s="21">
        <v>10</v>
      </c>
      <c r="H22" s="20">
        <f t="shared" si="0"/>
        <v>42</v>
      </c>
    </row>
    <row r="23" spans="1:8" ht="18.75" x14ac:dyDescent="0.25">
      <c r="H23" s="20"/>
    </row>
  </sheetData>
  <mergeCells count="8">
    <mergeCell ref="K8:K9"/>
    <mergeCell ref="L8:L9"/>
    <mergeCell ref="K2:K3"/>
    <mergeCell ref="L2:L3"/>
    <mergeCell ref="K4:K5"/>
    <mergeCell ref="L4:L5"/>
    <mergeCell ref="K6:K7"/>
    <mergeCell ref="L6: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K23"/>
  <sheetViews>
    <sheetView tabSelected="1" zoomScaleNormal="100" workbookViewId="0">
      <selection activeCell="I20" sqref="I20"/>
    </sheetView>
  </sheetViews>
  <sheetFormatPr defaultColWidth="9.140625" defaultRowHeight="18.75" x14ac:dyDescent="0.25"/>
  <cols>
    <col min="1" max="1" width="4.5703125" style="23" customWidth="1"/>
    <col min="2" max="2" width="20.42578125" style="23" customWidth="1"/>
    <col min="3" max="3" width="20.42578125" style="17" customWidth="1"/>
    <col min="4" max="4" width="11.28515625" style="17" bestFit="1" customWidth="1"/>
    <col min="5" max="5" width="17.7109375" style="17" customWidth="1"/>
    <col min="6" max="6" width="20.28515625" style="17" customWidth="1"/>
    <col min="7" max="7" width="12" style="17" customWidth="1"/>
    <col min="8" max="8" width="11.5703125" style="23" bestFit="1" customWidth="1"/>
    <col min="9" max="9" width="13.5703125" style="23" customWidth="1"/>
    <col min="10" max="10" width="9.140625" style="23"/>
    <col min="11" max="14" width="12" style="23" customWidth="1"/>
    <col min="15" max="16384" width="9.140625" style="23"/>
  </cols>
  <sheetData>
    <row r="1" spans="2:11" ht="23.25" x14ac:dyDescent="0.25">
      <c r="C1" s="24" t="s">
        <v>95</v>
      </c>
      <c r="D1" s="25">
        <v>0.1</v>
      </c>
      <c r="E1" s="23"/>
      <c r="F1" s="23"/>
    </row>
    <row r="2" spans="2:11" ht="12" customHeight="1" x14ac:dyDescent="0.25"/>
    <row r="3" spans="2:11" ht="36.75" customHeight="1" x14ac:dyDescent="0.25">
      <c r="B3" s="24" t="s">
        <v>96</v>
      </c>
      <c r="C3" s="24" t="s">
        <v>97</v>
      </c>
      <c r="D3" s="24" t="s">
        <v>0</v>
      </c>
      <c r="E3" s="24" t="s">
        <v>1</v>
      </c>
      <c r="F3" s="24" t="s">
        <v>95</v>
      </c>
      <c r="H3" s="44" t="s">
        <v>98</v>
      </c>
      <c r="I3" s="44"/>
      <c r="J3" s="44"/>
      <c r="K3" s="44"/>
    </row>
    <row r="4" spans="2:11" x14ac:dyDescent="0.25">
      <c r="B4" s="26" t="s">
        <v>72</v>
      </c>
      <c r="C4" s="26" t="s">
        <v>99</v>
      </c>
      <c r="D4" s="26" t="s">
        <v>2</v>
      </c>
      <c r="E4" s="27">
        <v>21792</v>
      </c>
      <c r="F4" s="32">
        <f>E4*$D$1</f>
        <v>2179.2000000000003</v>
      </c>
      <c r="H4" s="44"/>
      <c r="I4" s="44"/>
      <c r="J4" s="44"/>
      <c r="K4" s="44"/>
    </row>
    <row r="5" spans="2:11" x14ac:dyDescent="0.25">
      <c r="B5" s="26" t="s">
        <v>74</v>
      </c>
      <c r="C5" s="26" t="s">
        <v>100</v>
      </c>
      <c r="D5" s="26" t="s">
        <v>3</v>
      </c>
      <c r="E5" s="27">
        <v>70000</v>
      </c>
      <c r="F5" s="32">
        <f t="shared" ref="F5:F23" si="0">E5*$D$1</f>
        <v>7000</v>
      </c>
    </row>
    <row r="6" spans="2:11" x14ac:dyDescent="0.25">
      <c r="B6" s="26" t="s">
        <v>75</v>
      </c>
      <c r="C6" s="26" t="s">
        <v>101</v>
      </c>
      <c r="D6" s="26" t="s">
        <v>102</v>
      </c>
      <c r="E6" s="27">
        <v>17336</v>
      </c>
      <c r="F6" s="32">
        <f t="shared" si="0"/>
        <v>1733.6000000000001</v>
      </c>
    </row>
    <row r="7" spans="2:11" x14ac:dyDescent="0.25">
      <c r="B7" s="26" t="s">
        <v>77</v>
      </c>
      <c r="C7" s="26" t="s">
        <v>103</v>
      </c>
      <c r="D7" s="26" t="s">
        <v>2</v>
      </c>
      <c r="E7" s="27">
        <v>23032</v>
      </c>
      <c r="F7" s="32">
        <f t="shared" si="0"/>
        <v>2303.2000000000003</v>
      </c>
    </row>
    <row r="8" spans="2:11" x14ac:dyDescent="0.25">
      <c r="B8" s="26" t="s">
        <v>78</v>
      </c>
      <c r="C8" s="26" t="s">
        <v>99</v>
      </c>
      <c r="D8" s="26" t="s">
        <v>3</v>
      </c>
      <c r="E8" s="27">
        <v>35096</v>
      </c>
      <c r="F8" s="32">
        <f t="shared" si="0"/>
        <v>3509.6000000000004</v>
      </c>
    </row>
    <row r="9" spans="2:11" x14ac:dyDescent="0.25">
      <c r="B9" s="26" t="s">
        <v>80</v>
      </c>
      <c r="C9" s="26" t="s">
        <v>100</v>
      </c>
      <c r="D9" s="26" t="s">
        <v>102</v>
      </c>
      <c r="E9" s="27">
        <v>32456</v>
      </c>
      <c r="F9" s="32">
        <f t="shared" si="0"/>
        <v>3245.6000000000004</v>
      </c>
    </row>
    <row r="10" spans="2:11" x14ac:dyDescent="0.25">
      <c r="B10" s="26" t="s">
        <v>81</v>
      </c>
      <c r="C10" s="26" t="s">
        <v>101</v>
      </c>
      <c r="D10" s="26" t="s">
        <v>2</v>
      </c>
      <c r="E10" s="27">
        <v>52184</v>
      </c>
      <c r="F10" s="32">
        <f t="shared" si="0"/>
        <v>5218.4000000000005</v>
      </c>
    </row>
    <row r="11" spans="2:11" x14ac:dyDescent="0.25">
      <c r="B11" s="26" t="s">
        <v>80</v>
      </c>
      <c r="C11" s="26" t="s">
        <v>103</v>
      </c>
      <c r="D11" s="26" t="s">
        <v>3</v>
      </c>
      <c r="E11" s="27">
        <v>13016</v>
      </c>
      <c r="F11" s="32">
        <f t="shared" si="0"/>
        <v>1301.6000000000001</v>
      </c>
    </row>
    <row r="12" spans="2:11" x14ac:dyDescent="0.25">
      <c r="B12" s="26" t="s">
        <v>83</v>
      </c>
      <c r="C12" s="26" t="s">
        <v>99</v>
      </c>
      <c r="D12" s="26" t="s">
        <v>102</v>
      </c>
      <c r="E12" s="27">
        <v>26936</v>
      </c>
      <c r="F12" s="32">
        <f t="shared" si="0"/>
        <v>2693.6000000000004</v>
      </c>
    </row>
    <row r="13" spans="2:11" x14ac:dyDescent="0.25">
      <c r="B13" s="26" t="s">
        <v>84</v>
      </c>
      <c r="C13" s="26" t="s">
        <v>100</v>
      </c>
      <c r="D13" s="26" t="s">
        <v>2</v>
      </c>
      <c r="E13" s="27">
        <v>41792</v>
      </c>
      <c r="F13" s="32">
        <f t="shared" si="0"/>
        <v>4179.2</v>
      </c>
    </row>
    <row r="14" spans="2:11" x14ac:dyDescent="0.25">
      <c r="B14" s="26" t="s">
        <v>85</v>
      </c>
      <c r="C14" s="26" t="s">
        <v>101</v>
      </c>
      <c r="D14" s="26" t="s">
        <v>3</v>
      </c>
      <c r="E14" s="27">
        <v>34296</v>
      </c>
      <c r="F14" s="32">
        <f t="shared" si="0"/>
        <v>3429.6000000000004</v>
      </c>
    </row>
    <row r="15" spans="2:11" x14ac:dyDescent="0.25">
      <c r="B15" s="26" t="s">
        <v>86</v>
      </c>
      <c r="C15" s="26" t="s">
        <v>103</v>
      </c>
      <c r="D15" s="26" t="s">
        <v>102</v>
      </c>
      <c r="E15" s="27">
        <v>37336</v>
      </c>
      <c r="F15" s="32">
        <f t="shared" si="0"/>
        <v>3733.6000000000004</v>
      </c>
    </row>
    <row r="16" spans="2:11" x14ac:dyDescent="0.25">
      <c r="B16" s="26" t="s">
        <v>87</v>
      </c>
      <c r="C16" s="26" t="s">
        <v>99</v>
      </c>
      <c r="D16" s="26" t="s">
        <v>2</v>
      </c>
      <c r="E16" s="27">
        <v>43032</v>
      </c>
      <c r="F16" s="32">
        <f t="shared" si="0"/>
        <v>4303.2</v>
      </c>
    </row>
    <row r="17" spans="2:6" x14ac:dyDescent="0.25">
      <c r="B17" s="26" t="s">
        <v>81</v>
      </c>
      <c r="C17" s="26" t="s">
        <v>100</v>
      </c>
      <c r="D17" s="26" t="s">
        <v>3</v>
      </c>
      <c r="E17" s="27">
        <v>55096</v>
      </c>
      <c r="F17" s="32">
        <f t="shared" si="0"/>
        <v>5509.6</v>
      </c>
    </row>
    <row r="18" spans="2:6" x14ac:dyDescent="0.25">
      <c r="B18" s="26" t="s">
        <v>88</v>
      </c>
      <c r="C18" s="26" t="s">
        <v>101</v>
      </c>
      <c r="D18" s="26" t="s">
        <v>102</v>
      </c>
      <c r="E18" s="27">
        <v>52456</v>
      </c>
      <c r="F18" s="32">
        <f t="shared" si="0"/>
        <v>5245.6</v>
      </c>
    </row>
    <row r="19" spans="2:6" x14ac:dyDescent="0.25">
      <c r="B19" s="26" t="s">
        <v>89</v>
      </c>
      <c r="C19" s="26" t="s">
        <v>103</v>
      </c>
      <c r="D19" s="26" t="s">
        <v>2</v>
      </c>
      <c r="E19" s="27">
        <v>72184</v>
      </c>
      <c r="F19" s="32">
        <f t="shared" si="0"/>
        <v>7218.4000000000005</v>
      </c>
    </row>
    <row r="20" spans="2:6" x14ac:dyDescent="0.25">
      <c r="B20" s="26" t="s">
        <v>90</v>
      </c>
      <c r="C20" s="26" t="s">
        <v>99</v>
      </c>
      <c r="D20" s="26" t="s">
        <v>3</v>
      </c>
      <c r="E20" s="27">
        <v>33016</v>
      </c>
      <c r="F20" s="32">
        <f t="shared" si="0"/>
        <v>3301.6000000000004</v>
      </c>
    </row>
    <row r="21" spans="2:6" x14ac:dyDescent="0.25">
      <c r="B21" s="26" t="s">
        <v>91</v>
      </c>
      <c r="C21" s="26" t="s">
        <v>100</v>
      </c>
      <c r="D21" s="26" t="s">
        <v>102</v>
      </c>
      <c r="E21" s="27">
        <v>46936</v>
      </c>
      <c r="F21" s="32">
        <f t="shared" si="0"/>
        <v>4693.6000000000004</v>
      </c>
    </row>
    <row r="22" spans="2:6" x14ac:dyDescent="0.25">
      <c r="B22" s="26" t="s">
        <v>92</v>
      </c>
      <c r="C22" s="26" t="s">
        <v>101</v>
      </c>
      <c r="D22" s="26" t="s">
        <v>2</v>
      </c>
      <c r="E22" s="27">
        <v>19296</v>
      </c>
      <c r="F22" s="32">
        <f t="shared" si="0"/>
        <v>1929.6000000000001</v>
      </c>
    </row>
    <row r="23" spans="2:6" x14ac:dyDescent="0.25">
      <c r="B23" s="26" t="s">
        <v>93</v>
      </c>
      <c r="C23" s="26" t="s">
        <v>103</v>
      </c>
      <c r="D23" s="26" t="s">
        <v>3</v>
      </c>
      <c r="E23" s="27">
        <v>22336</v>
      </c>
      <c r="F23" s="32">
        <f t="shared" si="0"/>
        <v>2233.6</v>
      </c>
    </row>
  </sheetData>
  <mergeCells count="1">
    <mergeCell ref="H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22"/>
  <sheetViews>
    <sheetView zoomScale="120" zoomScaleNormal="120" workbookViewId="0">
      <selection activeCell="H1" sqref="H1"/>
    </sheetView>
  </sheetViews>
  <sheetFormatPr defaultRowHeight="15" x14ac:dyDescent="0.25"/>
  <cols>
    <col min="1" max="1" width="14.85546875" customWidth="1"/>
    <col min="2" max="2" width="10.5703125" customWidth="1"/>
    <col min="3" max="3" width="12.140625" customWidth="1"/>
    <col min="4" max="4" width="12.42578125" customWidth="1"/>
    <col min="5" max="5" width="15.140625" customWidth="1"/>
    <col min="6" max="6" width="12.42578125" customWidth="1"/>
    <col min="7" max="7" width="10" style="4" customWidth="1"/>
    <col min="8" max="8" width="12.42578125" style="4" customWidth="1"/>
    <col min="9" max="9" width="13.42578125" customWidth="1"/>
    <col min="11" max="11" width="9.42578125" customWidth="1"/>
    <col min="12" max="13" width="10.42578125" customWidth="1"/>
    <col min="14" max="14" width="13.5703125" customWidth="1"/>
    <col min="15" max="15" width="11.140625" customWidth="1"/>
    <col min="17" max="17" width="11.42578125" customWidth="1"/>
    <col min="18" max="18" width="9.42578125" customWidth="1"/>
    <col min="19" max="19" width="13.140625" customWidth="1"/>
  </cols>
  <sheetData>
    <row r="1" spans="1:9" ht="41.25" customHeight="1" x14ac:dyDescent="0.55000000000000004">
      <c r="A1" s="45" t="s">
        <v>4</v>
      </c>
      <c r="B1" s="45"/>
      <c r="C1" s="45"/>
      <c r="D1" s="45"/>
      <c r="E1" s="1"/>
      <c r="F1" s="1"/>
      <c r="G1" s="1"/>
      <c r="H1" s="1"/>
    </row>
    <row r="2" spans="1:9" ht="18.75" x14ac:dyDescent="0.3">
      <c r="A2" s="46" t="s">
        <v>5</v>
      </c>
      <c r="B2" s="46"/>
      <c r="C2" s="46"/>
      <c r="D2" s="46"/>
      <c r="E2" s="46"/>
      <c r="F2" s="46"/>
      <c r="G2" s="46"/>
      <c r="H2" s="46"/>
      <c r="I2" s="46"/>
    </row>
    <row r="3" spans="1:9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</row>
    <row r="4" spans="1:9" x14ac:dyDescent="0.25">
      <c r="A4" t="s">
        <v>15</v>
      </c>
      <c r="B4">
        <v>1</v>
      </c>
      <c r="C4">
        <v>8</v>
      </c>
      <c r="D4">
        <v>8</v>
      </c>
      <c r="E4">
        <v>7</v>
      </c>
      <c r="F4">
        <v>6</v>
      </c>
      <c r="G4">
        <v>9</v>
      </c>
      <c r="H4"/>
      <c r="I4">
        <f>SUM(Table114[[#This Row],[Monday]:[Friday]])</f>
        <v>38</v>
      </c>
    </row>
    <row r="5" spans="1:9" x14ac:dyDescent="0.25">
      <c r="A5" t="s">
        <v>16</v>
      </c>
      <c r="B5">
        <v>2</v>
      </c>
      <c r="C5">
        <v>10</v>
      </c>
      <c r="D5">
        <v>10</v>
      </c>
      <c r="E5">
        <v>10</v>
      </c>
      <c r="F5">
        <v>10</v>
      </c>
      <c r="G5">
        <v>10</v>
      </c>
      <c r="H5"/>
      <c r="I5">
        <f>SUM(Table114[[#This Row],[Monday]:[Friday]])</f>
        <v>50</v>
      </c>
    </row>
    <row r="6" spans="1:9" x14ac:dyDescent="0.25">
      <c r="A6" t="s">
        <v>17</v>
      </c>
      <c r="B6">
        <v>3</v>
      </c>
      <c r="C6">
        <v>5</v>
      </c>
      <c r="D6">
        <v>3</v>
      </c>
      <c r="E6">
        <v>8</v>
      </c>
      <c r="F6">
        <v>4</v>
      </c>
      <c r="G6">
        <v>4</v>
      </c>
      <c r="H6"/>
      <c r="I6">
        <f>SUM(Table114[[#This Row],[Monday]:[Friday]])</f>
        <v>24</v>
      </c>
    </row>
    <row r="7" spans="1:9" x14ac:dyDescent="0.25">
      <c r="A7" t="s">
        <v>18</v>
      </c>
      <c r="B7">
        <v>4</v>
      </c>
      <c r="C7">
        <v>9</v>
      </c>
      <c r="D7">
        <v>8.5</v>
      </c>
      <c r="E7">
        <v>9</v>
      </c>
      <c r="F7">
        <v>8</v>
      </c>
      <c r="G7">
        <v>8</v>
      </c>
      <c r="H7"/>
      <c r="I7">
        <f>SUM(Table114[[#This Row],[Monday]:[Friday]])</f>
        <v>42.5</v>
      </c>
    </row>
    <row r="8" spans="1:9" x14ac:dyDescent="0.25">
      <c r="A8" t="s">
        <v>19</v>
      </c>
      <c r="B8">
        <v>5</v>
      </c>
      <c r="C8">
        <v>8</v>
      </c>
      <c r="D8">
        <v>8</v>
      </c>
      <c r="E8">
        <v>8</v>
      </c>
      <c r="F8">
        <v>8</v>
      </c>
      <c r="G8">
        <v>8</v>
      </c>
      <c r="H8"/>
      <c r="I8">
        <f>SUM(Table114[[#This Row],[Monday]:[Friday]])</f>
        <v>40</v>
      </c>
    </row>
    <row r="9" spans="1:9" x14ac:dyDescent="0.25">
      <c r="A9" t="s">
        <v>20</v>
      </c>
      <c r="B9">
        <v>6</v>
      </c>
      <c r="C9">
        <v>7</v>
      </c>
      <c r="D9">
        <v>9</v>
      </c>
      <c r="E9">
        <v>9</v>
      </c>
      <c r="F9">
        <v>6</v>
      </c>
      <c r="G9">
        <v>10</v>
      </c>
      <c r="H9"/>
      <c r="I9">
        <f>SUM(Table114[[#This Row],[Monday]:[Friday]])</f>
        <v>41</v>
      </c>
    </row>
    <row r="10" spans="1:9" x14ac:dyDescent="0.25">
      <c r="A10" t="s">
        <v>21</v>
      </c>
      <c r="B10">
        <v>7</v>
      </c>
      <c r="C10">
        <v>8</v>
      </c>
      <c r="D10">
        <v>8</v>
      </c>
      <c r="E10">
        <v>8</v>
      </c>
      <c r="F10">
        <v>8</v>
      </c>
      <c r="G10">
        <v>8</v>
      </c>
      <c r="H10"/>
      <c r="I10">
        <f>SUM(Table114[[#This Row],[Monday]:[Friday]])</f>
        <v>40</v>
      </c>
    </row>
    <row r="11" spans="1:9" x14ac:dyDescent="0.25">
      <c r="A11" t="s">
        <v>22</v>
      </c>
      <c r="B11">
        <v>8</v>
      </c>
      <c r="C11">
        <v>3.5</v>
      </c>
      <c r="D11">
        <v>8</v>
      </c>
      <c r="E11">
        <v>7</v>
      </c>
      <c r="F11">
        <v>7.5</v>
      </c>
      <c r="G11">
        <v>9</v>
      </c>
      <c r="H11"/>
      <c r="I11">
        <f>SUM(Table114[[#This Row],[Monday]:[Friday]])</f>
        <v>35</v>
      </c>
    </row>
    <row r="12" spans="1:9" x14ac:dyDescent="0.25">
      <c r="A12" t="s">
        <v>23</v>
      </c>
      <c r="B12">
        <v>9</v>
      </c>
      <c r="C12">
        <v>10</v>
      </c>
      <c r="D12">
        <v>9</v>
      </c>
      <c r="E12">
        <v>9</v>
      </c>
      <c r="F12">
        <v>7</v>
      </c>
      <c r="G12">
        <v>2</v>
      </c>
      <c r="H12"/>
      <c r="I12">
        <f>SUM(Table114[[#This Row],[Monday]:[Friday]])</f>
        <v>37</v>
      </c>
    </row>
    <row r="13" spans="1:9" x14ac:dyDescent="0.25">
      <c r="A13" t="s">
        <v>24</v>
      </c>
      <c r="B13">
        <v>10</v>
      </c>
      <c r="C13">
        <v>1</v>
      </c>
      <c r="D13">
        <v>9</v>
      </c>
      <c r="E13">
        <v>6</v>
      </c>
      <c r="F13">
        <v>8</v>
      </c>
      <c r="G13">
        <v>8</v>
      </c>
      <c r="H13"/>
      <c r="I13">
        <f>SUM(Table114[[#This Row],[Monday]:[Friday]])</f>
        <v>32</v>
      </c>
    </row>
    <row r="14" spans="1:9" x14ac:dyDescent="0.25">
      <c r="A14" t="s">
        <v>25</v>
      </c>
      <c r="B14">
        <v>11</v>
      </c>
      <c r="C14">
        <v>4</v>
      </c>
      <c r="D14">
        <v>4</v>
      </c>
      <c r="E14">
        <v>3</v>
      </c>
      <c r="F14">
        <v>8</v>
      </c>
      <c r="G14">
        <v>7</v>
      </c>
      <c r="H14"/>
      <c r="I14">
        <f>SUM(Table114[[#This Row],[Monday]:[Friday]])</f>
        <v>26</v>
      </c>
    </row>
    <row r="15" spans="1:9" x14ac:dyDescent="0.25">
      <c r="A15" t="s">
        <v>26</v>
      </c>
      <c r="B15">
        <v>12</v>
      </c>
      <c r="C15">
        <v>6</v>
      </c>
      <c r="D15">
        <v>6</v>
      </c>
      <c r="E15">
        <v>5</v>
      </c>
      <c r="F15">
        <v>8</v>
      </c>
      <c r="G15">
        <v>4</v>
      </c>
      <c r="H15"/>
      <c r="I15">
        <f>SUM(Table114[[#This Row],[Monday]:[Friday]])</f>
        <v>29</v>
      </c>
    </row>
    <row r="16" spans="1:9" x14ac:dyDescent="0.25">
      <c r="A16" t="s">
        <v>27</v>
      </c>
      <c r="B16">
        <v>13</v>
      </c>
      <c r="C16">
        <v>8</v>
      </c>
      <c r="D16">
        <v>8</v>
      </c>
      <c r="E16">
        <v>8</v>
      </c>
      <c r="F16">
        <v>8</v>
      </c>
      <c r="G16">
        <v>8</v>
      </c>
      <c r="H16"/>
      <c r="I16">
        <f>SUM(Table114[[#This Row],[Monday]:[Friday]])</f>
        <v>40</v>
      </c>
    </row>
    <row r="17" spans="1:8" x14ac:dyDescent="0.25">
      <c r="B17" s="2"/>
      <c r="C17" s="2"/>
      <c r="D17" s="2"/>
      <c r="E17" s="2"/>
      <c r="F17" s="2"/>
      <c r="G17" s="3"/>
      <c r="H17" s="3"/>
    </row>
    <row r="18" spans="1:8" ht="18.75" x14ac:dyDescent="0.3">
      <c r="A18" s="46" t="s">
        <v>28</v>
      </c>
      <c r="B18" s="47"/>
      <c r="C18" t="s">
        <v>29</v>
      </c>
    </row>
    <row r="20" spans="1:8" x14ac:dyDescent="0.25">
      <c r="A20" t="s">
        <v>30</v>
      </c>
      <c r="B20" s="5">
        <v>1.5</v>
      </c>
    </row>
    <row r="21" spans="1:8" x14ac:dyDescent="0.25">
      <c r="A21" t="s">
        <v>31</v>
      </c>
      <c r="B21" s="5">
        <v>2</v>
      </c>
    </row>
    <row r="22" spans="1:8" x14ac:dyDescent="0.25">
      <c r="A22" t="s">
        <v>32</v>
      </c>
      <c r="B22" s="6">
        <v>2.5</v>
      </c>
    </row>
  </sheetData>
  <mergeCells count="3">
    <mergeCell ref="A1:D1"/>
    <mergeCell ref="A2:I2"/>
    <mergeCell ref="A18:B18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Bonus</vt:lpstr>
      <vt:lpstr>Employee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</dc:creator>
  <cp:lastModifiedBy>lenovo</cp:lastModifiedBy>
  <dcterms:created xsi:type="dcterms:W3CDTF">2023-03-04T18:11:32Z</dcterms:created>
  <dcterms:modified xsi:type="dcterms:W3CDTF">2025-07-02T18:35:02Z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2025-05-12T20:59:05Z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96f51d6d-2893-4910-829c-60f62a858eaf</vt:lpwstr>
  </property>
  <property fmtid="{D5CDD505-2E9C-101B-9397-08002B2CF9AE}" pid="7" name="MSIP_Label_defa4170-0d19-0005-0004-bc88714345d2_ActionId">
    <vt:lpwstr>313d59d4-3d38-4710-bc80-432ad066bc42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