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acob Jayme\Documents\"/>
    </mc:Choice>
  </mc:AlternateContent>
  <xr:revisionPtr revIDLastSave="0" documentId="13_ncr:1_{A1017CD9-4CF1-420F-9F92-8E77EC8856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velBudget" sheetId="3" r:id="rId1"/>
  </sheets>
  <definedNames>
    <definedName name="_xlnm.Print_Area" localSheetId="0">TravelBudget!$B$1:$K$28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J14" i="3"/>
  <c r="J17" i="3"/>
  <c r="J21" i="3"/>
  <c r="J15" i="3" l="1"/>
  <c r="J18" i="3"/>
  <c r="H5" i="3" s="1"/>
  <c r="J19" i="3"/>
  <c r="H6" i="3" s="1"/>
  <c r="J20" i="3"/>
  <c r="J22" i="3"/>
  <c r="J23" i="3"/>
  <c r="J16" i="3"/>
  <c r="H4" i="3" s="1"/>
  <c r="J24" i="3"/>
  <c r="J25" i="3"/>
  <c r="J27" i="3"/>
  <c r="H7" i="3" l="1"/>
  <c r="J28" i="3"/>
  <c r="C6" i="3" s="1"/>
  <c r="H8" i="3" l="1"/>
  <c r="G8" i="3" s="1"/>
  <c r="I5" i="3"/>
  <c r="G5" i="3"/>
  <c r="G6" i="3"/>
  <c r="G7" i="3"/>
  <c r="G4" i="3"/>
  <c r="C8" i="3"/>
</calcChain>
</file>

<file path=xl/sharedStrings.xml><?xml version="1.0" encoding="utf-8"?>
<sst xmlns="http://schemas.openxmlformats.org/spreadsheetml/2006/main" count="67" uniqueCount="43">
  <si>
    <t>Total Expenses</t>
  </si>
  <si>
    <t>description</t>
  </si>
  <si>
    <t>unit cost</t>
  </si>
  <si>
    <t>Lodging</t>
  </si>
  <si>
    <t>Food</t>
  </si>
  <si>
    <t>Entertainment</t>
  </si>
  <si>
    <t>Flights</t>
  </si>
  <si>
    <t>Taxi &amp; Bus</t>
  </si>
  <si>
    <t>Total Budget</t>
  </si>
  <si>
    <t>Breakfast &amp; Lunch</t>
  </si>
  <si>
    <t>Dinners</t>
  </si>
  <si>
    <t>Museum Tickets</t>
  </si>
  <si>
    <t>Live Show Tickets</t>
  </si>
  <si>
    <t>Transportation</t>
  </si>
  <si>
    <t>Where are my total expenses going?</t>
  </si>
  <si>
    <t>My Budget &amp; Expenses</t>
  </si>
  <si>
    <t xml:space="preserve">amount </t>
  </si>
  <si>
    <t>Difference</t>
  </si>
  <si>
    <t>quantity</t>
  </si>
  <si>
    <t>Other</t>
  </si>
  <si>
    <t>Driving (miles, cost/mile)</t>
  </si>
  <si>
    <t>Hotel (nights, cost/night)</t>
  </si>
  <si>
    <t>Maps and Guidebooks</t>
  </si>
  <si>
    <t>Souvenirs and Gifts</t>
  </si>
  <si>
    <t>Parking (days, cost/day)</t>
  </si>
  <si>
    <t>Snacks and Drinks</t>
  </si>
  <si>
    <t>category</t>
  </si>
  <si>
    <t xml:space="preserve">Terrestrial Weapons Finances </t>
  </si>
  <si>
    <t xml:space="preserve">Cut down on Souvernirs and Gifts </t>
  </si>
  <si>
    <t>Only Fans (Recon on Chet Apichart)</t>
  </si>
  <si>
    <t xml:space="preserve">Terrestrial Weapons Expenses </t>
  </si>
  <si>
    <t>Dog Food</t>
  </si>
  <si>
    <t>Person</t>
  </si>
  <si>
    <t xml:space="preserve">Julie </t>
  </si>
  <si>
    <t>Herbert</t>
  </si>
  <si>
    <t xml:space="preserve">Herbert </t>
  </si>
  <si>
    <t>Yasmine</t>
  </si>
  <si>
    <t>Elmer</t>
  </si>
  <si>
    <t xml:space="preserve">We should fire Elmer </t>
  </si>
  <si>
    <t>Where are you driving?</t>
  </si>
  <si>
    <t xml:space="preserve">Cut down on Breakfast, Lunch, and dinner. This is ridiculous </t>
  </si>
  <si>
    <t xml:space="preserve">For recon, might leak an SSH key </t>
  </si>
  <si>
    <t>We are WAY over the budget, next business trip we're cutting down a lot. That means no dog food.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</si>
</sst>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8"/>
      <color theme="4"/>
      <name val="Calibri"/>
      <family val="2"/>
      <scheme val="minor"/>
    </font>
    <font>
      <u/>
      <sz val="10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" fillId="9" borderId="0" xfId="0" applyFont="1" applyFill="1" applyAlignment="1">
      <alignment vertical="center"/>
    </xf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8" fontId="11" fillId="3" borderId="4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4" fontId="1" fillId="3" borderId="6" xfId="0" applyNumberFormat="1" applyFont="1" applyFill="1" applyBorder="1" applyAlignment="1">
      <alignment horizontal="right" vertical="center" indent="2"/>
    </xf>
    <xf numFmtId="4" fontId="1" fillId="3" borderId="9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3" fillId="5" borderId="12" xfId="0" applyFont="1" applyFill="1" applyBorder="1"/>
    <xf numFmtId="0" fontId="3" fillId="5" borderId="12" xfId="0" applyFont="1" applyFill="1" applyBorder="1" applyAlignment="1">
      <alignment horizontal="left" indent="1"/>
    </xf>
    <xf numFmtId="0" fontId="4" fillId="5" borderId="12" xfId="0" applyFont="1" applyFill="1" applyBorder="1" applyAlignment="1">
      <alignment horizontal="right" vertical="center"/>
    </xf>
    <xf numFmtId="44" fontId="4" fillId="5" borderId="12" xfId="0" applyNumberFormat="1" applyFont="1" applyFill="1" applyBorder="1" applyAlignment="1">
      <alignment horizontal="right" vertical="center"/>
    </xf>
    <xf numFmtId="43" fontId="1" fillId="8" borderId="7" xfId="0" applyNumberFormat="1" applyFont="1" applyFill="1" applyBorder="1" applyAlignment="1">
      <alignment horizontal="right" vertical="center"/>
    </xf>
    <xf numFmtId="0" fontId="1" fillId="8" borderId="10" xfId="0" applyFont="1" applyFill="1" applyBorder="1"/>
    <xf numFmtId="0" fontId="1" fillId="8" borderId="11" xfId="0" applyFont="1" applyFill="1" applyBorder="1"/>
    <xf numFmtId="8" fontId="11" fillId="6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6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3" fillId="3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44" fontId="12" fillId="2" borderId="0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TravelBudget!$F$4:$F$8</c:f>
              <c:strCache>
                <c:ptCount val="5"/>
                <c:pt idx="0">
                  <c:v>Transportation</c:v>
                </c:pt>
                <c:pt idx="1">
                  <c:v>Lodging</c:v>
                </c:pt>
                <c:pt idx="2">
                  <c:v>Food</c:v>
                </c:pt>
                <c:pt idx="3">
                  <c:v>Entertainment</c:v>
                </c:pt>
                <c:pt idx="4">
                  <c:v>Other</c:v>
                </c:pt>
              </c:strCache>
            </c:strRef>
          </c:cat>
          <c:val>
            <c:numRef>
              <c:f>TravelBudget!$G$4:$G$8</c:f>
              <c:numCache>
                <c:formatCode>0%</c:formatCode>
                <c:ptCount val="5"/>
                <c:pt idx="0">
                  <c:v>0.2572966607788712</c:v>
                </c:pt>
                <c:pt idx="1">
                  <c:v>0.10093363613424174</c:v>
                </c:pt>
                <c:pt idx="2">
                  <c:v>0.10177474976869375</c:v>
                </c:pt>
                <c:pt idx="3">
                  <c:v>0.3549499537387501</c:v>
                </c:pt>
                <c:pt idx="4">
                  <c:v>0.18504499957944318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666750</xdr:colOff>
      <xdr:row>0</xdr:row>
      <xdr:rowOff>142876</xdr:rowOff>
    </xdr:from>
    <xdr:to>
      <xdr:col>8</xdr:col>
      <xdr:colOff>1018186</xdr:colOff>
      <xdr:row>0</xdr:row>
      <xdr:rowOff>481660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142876"/>
          <a:ext cx="351436" cy="338784"/>
        </a:xfrm>
        <a:prstGeom prst="rect">
          <a:avLst/>
        </a:prstGeom>
      </xdr:spPr>
    </xdr:pic>
    <xdr:clientData/>
  </xdr:twoCellAnchor>
  <xdr:twoCellAnchor editAs="oneCell">
    <xdr:from>
      <xdr:col>9</xdr:col>
      <xdr:colOff>65880</xdr:colOff>
      <xdr:row>0</xdr:row>
      <xdr:rowOff>180975</xdr:rowOff>
    </xdr:from>
    <xdr:to>
      <xdr:col>9</xdr:col>
      <xdr:colOff>390550</xdr:colOff>
      <xdr:row>0</xdr:row>
      <xdr:rowOff>505645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6555" y="180975"/>
          <a:ext cx="324670" cy="324670"/>
        </a:xfrm>
        <a:prstGeom prst="rect">
          <a:avLst/>
        </a:prstGeom>
      </xdr:spPr>
    </xdr:pic>
    <xdr:clientData/>
  </xdr:twoCellAnchor>
  <xdr:twoCellAnchor editAs="oneCell">
    <xdr:from>
      <xdr:col>9</xdr:col>
      <xdr:colOff>619344</xdr:colOff>
      <xdr:row>0</xdr:row>
      <xdr:rowOff>123825</xdr:rowOff>
    </xdr:from>
    <xdr:to>
      <xdr:col>10</xdr:col>
      <xdr:colOff>62094</xdr:colOff>
      <xdr:row>0</xdr:row>
      <xdr:rowOff>519075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0019" y="123825"/>
          <a:ext cx="395250" cy="39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showGridLines="0" tabSelected="1" workbookViewId="0">
      <selection activeCell="M7" sqref="M7"/>
    </sheetView>
  </sheetViews>
  <sheetFormatPr defaultRowHeight="14.25" x14ac:dyDescent="0.2"/>
  <cols>
    <col min="1" max="1" width="2.85546875" style="1" customWidth="1"/>
    <col min="2" max="2" width="2.140625" style="1" customWidth="1"/>
    <col min="3" max="3" width="30.7109375" style="1" customWidth="1"/>
    <col min="4" max="5" width="2.140625" style="1" customWidth="1"/>
    <col min="6" max="6" width="15.42578125" style="1" customWidth="1"/>
    <col min="7" max="7" width="15.140625" style="1" customWidth="1"/>
    <col min="8" max="8" width="9.7109375" style="1" customWidth="1"/>
    <col min="9" max="9" width="16.5703125" style="1" customWidth="1"/>
    <col min="10" max="10" width="14.28515625" style="1" customWidth="1"/>
    <col min="11" max="11" width="2.140625" style="1" customWidth="1"/>
    <col min="12" max="12" width="4.28515625" style="1" customWidth="1"/>
    <col min="13" max="13" width="40" style="1" customWidth="1"/>
    <col min="14" max="16384" width="9.140625" style="1"/>
  </cols>
  <sheetData>
    <row r="1" spans="2:13" s="2" customFormat="1" ht="53.25" customHeight="1" x14ac:dyDescent="0.25">
      <c r="B1" s="8" t="s">
        <v>27</v>
      </c>
      <c r="C1" s="3"/>
      <c r="D1" s="3"/>
      <c r="E1" s="3"/>
      <c r="F1" s="3"/>
      <c r="G1" s="3"/>
      <c r="H1" s="3"/>
      <c r="I1" s="3"/>
      <c r="J1" s="3"/>
      <c r="M1" s="46"/>
    </row>
    <row r="2" spans="2:13" s="2" customFormat="1" ht="22.5" customHeight="1" x14ac:dyDescent="0.25">
      <c r="B2" s="49" t="s">
        <v>15</v>
      </c>
      <c r="C2" s="49"/>
      <c r="D2" s="49"/>
      <c r="E2" s="50" t="s">
        <v>14</v>
      </c>
      <c r="F2" s="50"/>
      <c r="G2" s="50"/>
      <c r="H2" s="50"/>
      <c r="I2" s="50"/>
      <c r="J2" s="50"/>
      <c r="K2" s="50"/>
      <c r="M2" s="46"/>
    </row>
    <row r="3" spans="2:13" s="2" customFormat="1" ht="22.5" customHeight="1" x14ac:dyDescent="0.25">
      <c r="B3" s="9"/>
      <c r="C3" s="14" t="s">
        <v>8</v>
      </c>
      <c r="D3" s="9"/>
      <c r="E3" s="4"/>
      <c r="F3" s="4"/>
      <c r="G3" s="6"/>
      <c r="H3" s="6"/>
      <c r="I3" s="4"/>
      <c r="J3" s="4"/>
      <c r="K3" s="4"/>
      <c r="M3" s="5"/>
    </row>
    <row r="4" spans="2:13" s="2" customFormat="1" ht="22.5" customHeight="1" thickBot="1" x14ac:dyDescent="0.3">
      <c r="B4" s="9"/>
      <c r="C4" s="15">
        <v>5000</v>
      </c>
      <c r="D4" s="9"/>
      <c r="E4" s="4"/>
      <c r="F4" s="7" t="s">
        <v>13</v>
      </c>
      <c r="G4" s="10">
        <f>H4/$C$6</f>
        <v>0.2572966607788712</v>
      </c>
      <c r="H4" s="33">
        <f>SUMIF($F$14:$F$27,"="&amp;F4,$J$14:$J$27)</f>
        <v>1529.5</v>
      </c>
      <c r="I4" s="4"/>
      <c r="J4" s="4"/>
      <c r="K4" s="4"/>
    </row>
    <row r="5" spans="2:13" s="2" customFormat="1" ht="22.5" customHeight="1" thickTop="1" thickBot="1" x14ac:dyDescent="0.3">
      <c r="B5" s="9"/>
      <c r="C5" s="16" t="s">
        <v>0</v>
      </c>
      <c r="D5" s="9"/>
      <c r="E5" s="4"/>
      <c r="F5" s="7" t="s">
        <v>3</v>
      </c>
      <c r="G5" s="11">
        <f>H5/$C$6</f>
        <v>0.10093363613424174</v>
      </c>
      <c r="H5" s="33">
        <f>SUMIF($F$14:$F$27,"="&amp;F5,$J$14:$J$27)</f>
        <v>600</v>
      </c>
      <c r="I5" s="47">
        <f>C6</f>
        <v>5944.5</v>
      </c>
      <c r="J5" s="47"/>
      <c r="K5" s="47"/>
      <c r="M5" s="42"/>
    </row>
    <row r="6" spans="2:13" s="2" customFormat="1" ht="22.5" customHeight="1" thickTop="1" thickBot="1" x14ac:dyDescent="0.3">
      <c r="B6" s="9"/>
      <c r="C6" s="54">
        <f>J28</f>
        <v>5944.5</v>
      </c>
      <c r="D6" s="9"/>
      <c r="E6" s="4"/>
      <c r="F6" s="7" t="s">
        <v>4</v>
      </c>
      <c r="G6" s="12">
        <f t="shared" ref="G6:G7" si="0">H6/$C$6</f>
        <v>0.10177474976869375</v>
      </c>
      <c r="H6" s="33">
        <f>SUMIF($F$14:$F$27,"="&amp;F6,$J$14:$J$27)</f>
        <v>605</v>
      </c>
      <c r="I6" s="47"/>
      <c r="J6" s="47"/>
      <c r="K6" s="47"/>
      <c r="M6" s="42"/>
    </row>
    <row r="7" spans="2:13" s="2" customFormat="1" ht="22.5" customHeight="1" thickTop="1" thickBot="1" x14ac:dyDescent="0.3">
      <c r="B7" s="9"/>
      <c r="C7" s="14" t="s">
        <v>17</v>
      </c>
      <c r="D7" s="9"/>
      <c r="E7" s="4"/>
      <c r="F7" s="7" t="s">
        <v>5</v>
      </c>
      <c r="G7" s="13">
        <f t="shared" si="0"/>
        <v>0.3549499537387501</v>
      </c>
      <c r="H7" s="33">
        <f>SUMIF($F$14:$F$27,"="&amp;F7,$J$14:$J$27)</f>
        <v>2110</v>
      </c>
      <c r="I7" s="4"/>
      <c r="J7" s="4"/>
      <c r="K7" s="4"/>
      <c r="M7" s="42"/>
    </row>
    <row r="8" spans="2:13" s="2" customFormat="1" ht="22.5" customHeight="1" thickTop="1" thickBot="1" x14ac:dyDescent="0.3">
      <c r="B8" s="9"/>
      <c r="C8" s="41">
        <f>C4-C6</f>
        <v>-944.5</v>
      </c>
      <c r="D8" s="9"/>
      <c r="E8" s="4"/>
      <c r="F8" s="7" t="s">
        <v>19</v>
      </c>
      <c r="G8" s="45">
        <f>H8/$C$6</f>
        <v>0.18504499957944318</v>
      </c>
      <c r="H8" s="33">
        <f>C6-SUM(H4:H7)</f>
        <v>1100</v>
      </c>
      <c r="I8" s="4"/>
      <c r="J8" s="4"/>
      <c r="K8" s="4"/>
      <c r="M8" s="5"/>
    </row>
    <row r="9" spans="2:13" s="2" customFormat="1" ht="18.75" customHeight="1" thickTop="1" x14ac:dyDescent="0.25">
      <c r="B9" s="9"/>
      <c r="C9" s="9"/>
      <c r="D9" s="9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5">
      <c r="B10" s="51" t="s">
        <v>42</v>
      </c>
      <c r="C10" s="52"/>
      <c r="D10" s="52"/>
      <c r="E10" s="52"/>
      <c r="F10" s="52"/>
      <c r="G10" s="52"/>
      <c r="H10" s="52"/>
      <c r="I10" s="53"/>
      <c r="J10" s="53"/>
      <c r="K10" s="53"/>
    </row>
    <row r="11" spans="2:13" s="2" customForma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5">
      <c r="B12" s="17"/>
      <c r="C12" s="18" t="s">
        <v>30</v>
      </c>
      <c r="D12" s="19"/>
      <c r="E12" s="19"/>
      <c r="F12" s="19"/>
      <c r="G12" s="19"/>
      <c r="H12" s="19"/>
      <c r="I12" s="19"/>
      <c r="J12" s="19"/>
      <c r="K12" s="19"/>
    </row>
    <row r="13" spans="2:13" ht="22.5" customHeight="1" x14ac:dyDescent="0.2">
      <c r="B13" s="48" t="s">
        <v>1</v>
      </c>
      <c r="C13" s="48"/>
      <c r="D13" s="48"/>
      <c r="E13" s="48"/>
      <c r="F13" s="21" t="s">
        <v>26</v>
      </c>
      <c r="G13" s="21" t="s">
        <v>32</v>
      </c>
      <c r="H13" s="22" t="s">
        <v>18</v>
      </c>
      <c r="I13" s="23" t="s">
        <v>2</v>
      </c>
      <c r="J13" s="24" t="s">
        <v>16</v>
      </c>
      <c r="K13" s="20"/>
    </row>
    <row r="14" spans="2:13" ht="18.75" customHeight="1" x14ac:dyDescent="0.2">
      <c r="B14" s="43"/>
      <c r="C14" s="43" t="s">
        <v>6</v>
      </c>
      <c r="D14" s="43"/>
      <c r="E14" s="43"/>
      <c r="F14" s="27" t="s">
        <v>13</v>
      </c>
      <c r="G14" s="28" t="s">
        <v>33</v>
      </c>
      <c r="H14" s="25">
        <v>2</v>
      </c>
      <c r="I14" s="31">
        <v>400</v>
      </c>
      <c r="J14" s="38">
        <f>IF(ISBLANK(I14),0,IF(ISBLANK(H14),I14,H14*I14))</f>
        <v>800</v>
      </c>
      <c r="K14" s="39"/>
      <c r="M14" s="5"/>
    </row>
    <row r="15" spans="2:13" ht="18.75" customHeight="1" x14ac:dyDescent="0.2">
      <c r="B15" s="44"/>
      <c r="C15" s="44" t="s">
        <v>7</v>
      </c>
      <c r="D15" s="44"/>
      <c r="E15" s="44"/>
      <c r="F15" s="29" t="s">
        <v>13</v>
      </c>
      <c r="G15" s="30" t="s">
        <v>33</v>
      </c>
      <c r="H15" s="26">
        <v>10</v>
      </c>
      <c r="I15" s="32">
        <v>30</v>
      </c>
      <c r="J15" s="38">
        <f t="shared" ref="J15:J27" si="1">IF(ISBLANK(I15),0,IF(ISBLANK(H15),I15,H15*I15))</f>
        <v>300</v>
      </c>
      <c r="K15" s="40"/>
    </row>
    <row r="16" spans="2:13" ht="18.75" customHeight="1" x14ac:dyDescent="0.2">
      <c r="B16" s="44"/>
      <c r="C16" s="44" t="s">
        <v>20</v>
      </c>
      <c r="D16" s="44"/>
      <c r="E16" s="44"/>
      <c r="F16" s="29" t="s">
        <v>13</v>
      </c>
      <c r="G16" s="30" t="s">
        <v>33</v>
      </c>
      <c r="H16" s="26">
        <v>500</v>
      </c>
      <c r="I16" s="32">
        <v>0.56000000000000005</v>
      </c>
      <c r="J16" s="38">
        <f>IF(ISBLANK(I16),0,IF(ISBLANK(H16),I16,H16*I16))</f>
        <v>280</v>
      </c>
      <c r="K16" s="40"/>
      <c r="M16" s="5" t="s">
        <v>39</v>
      </c>
    </row>
    <row r="17" spans="2:13" ht="18.75" customHeight="1" x14ac:dyDescent="0.2">
      <c r="B17" s="44"/>
      <c r="C17" s="44" t="s">
        <v>24</v>
      </c>
      <c r="D17" s="44"/>
      <c r="E17" s="44"/>
      <c r="F17" s="29" t="s">
        <v>13</v>
      </c>
      <c r="G17" s="30" t="s">
        <v>34</v>
      </c>
      <c r="H17" s="26">
        <v>10</v>
      </c>
      <c r="I17" s="32">
        <v>14.95</v>
      </c>
      <c r="J17" s="38">
        <f>IF(ISBLANK(I17),0,IF(ISBLANK(H17),I17,H17*I17))</f>
        <v>149.5</v>
      </c>
      <c r="K17" s="40"/>
      <c r="M17" s="5"/>
    </row>
    <row r="18" spans="2:13" ht="18.75" customHeight="1" x14ac:dyDescent="0.2">
      <c r="B18" s="44"/>
      <c r="C18" s="44" t="s">
        <v>21</v>
      </c>
      <c r="D18" s="44"/>
      <c r="E18" s="44"/>
      <c r="F18" s="29" t="s">
        <v>3</v>
      </c>
      <c r="G18" s="30" t="s">
        <v>35</v>
      </c>
      <c r="H18" s="26">
        <v>5</v>
      </c>
      <c r="I18" s="32">
        <v>120</v>
      </c>
      <c r="J18" s="38">
        <f t="shared" si="1"/>
        <v>600</v>
      </c>
      <c r="K18" s="40"/>
      <c r="M18" s="5"/>
    </row>
    <row r="19" spans="2:13" ht="18.75" customHeight="1" x14ac:dyDescent="0.2">
      <c r="B19" s="44"/>
      <c r="C19" s="44" t="s">
        <v>9</v>
      </c>
      <c r="D19" s="44"/>
      <c r="E19" s="44"/>
      <c r="F19" s="29" t="s">
        <v>4</v>
      </c>
      <c r="G19" s="30" t="s">
        <v>36</v>
      </c>
      <c r="H19" s="26">
        <v>5</v>
      </c>
      <c r="I19" s="32">
        <v>45</v>
      </c>
      <c r="J19" s="38">
        <f t="shared" si="1"/>
        <v>225</v>
      </c>
      <c r="K19" s="40"/>
      <c r="M19" s="5"/>
    </row>
    <row r="20" spans="2:13" ht="18.75" customHeight="1" x14ac:dyDescent="0.2">
      <c r="B20" s="44"/>
      <c r="C20" s="44" t="s">
        <v>10</v>
      </c>
      <c r="D20" s="44"/>
      <c r="E20" s="44"/>
      <c r="F20" s="29" t="s">
        <v>4</v>
      </c>
      <c r="G20" s="30" t="s">
        <v>33</v>
      </c>
      <c r="H20" s="26">
        <v>5</v>
      </c>
      <c r="I20" s="32">
        <v>50</v>
      </c>
      <c r="J20" s="38">
        <f t="shared" si="1"/>
        <v>250</v>
      </c>
      <c r="K20" s="40"/>
      <c r="M20" s="5" t="s">
        <v>40</v>
      </c>
    </row>
    <row r="21" spans="2:13" ht="18.75" customHeight="1" x14ac:dyDescent="0.2">
      <c r="B21" s="44"/>
      <c r="C21" s="44" t="s">
        <v>25</v>
      </c>
      <c r="D21" s="44"/>
      <c r="E21" s="44"/>
      <c r="F21" s="29" t="s">
        <v>4</v>
      </c>
      <c r="G21" s="30" t="s">
        <v>35</v>
      </c>
      <c r="H21" s="26">
        <v>5</v>
      </c>
      <c r="I21" s="32">
        <v>10</v>
      </c>
      <c r="J21" s="38">
        <f t="shared" si="1"/>
        <v>50</v>
      </c>
      <c r="K21" s="40"/>
      <c r="M21" s="5"/>
    </row>
    <row r="22" spans="2:13" ht="18.75" customHeight="1" x14ac:dyDescent="0.2">
      <c r="B22" s="44"/>
      <c r="C22" s="44" t="s">
        <v>11</v>
      </c>
      <c r="D22" s="44"/>
      <c r="E22" s="44"/>
      <c r="F22" s="29" t="s">
        <v>5</v>
      </c>
      <c r="G22" s="30" t="s">
        <v>35</v>
      </c>
      <c r="H22" s="26">
        <v>2</v>
      </c>
      <c r="I22" s="32">
        <v>20</v>
      </c>
      <c r="J22" s="38">
        <f t="shared" si="1"/>
        <v>40</v>
      </c>
      <c r="K22" s="40"/>
      <c r="M22" s="5"/>
    </row>
    <row r="23" spans="2:13" ht="18.75" customHeight="1" x14ac:dyDescent="0.2">
      <c r="B23" s="44"/>
      <c r="C23" s="44" t="s">
        <v>12</v>
      </c>
      <c r="D23" s="44"/>
      <c r="E23" s="44"/>
      <c r="F23" s="29" t="s">
        <v>5</v>
      </c>
      <c r="G23" s="30" t="s">
        <v>33</v>
      </c>
      <c r="H23" s="26">
        <v>2</v>
      </c>
      <c r="I23" s="32">
        <v>35</v>
      </c>
      <c r="J23" s="38">
        <f t="shared" si="1"/>
        <v>70</v>
      </c>
      <c r="K23" s="40"/>
      <c r="M23" s="5"/>
    </row>
    <row r="24" spans="2:13" ht="18.75" customHeight="1" x14ac:dyDescent="0.2">
      <c r="B24" s="44"/>
      <c r="C24" s="44" t="s">
        <v>22</v>
      </c>
      <c r="D24" s="44"/>
      <c r="E24" s="44"/>
      <c r="F24" s="29" t="s">
        <v>19</v>
      </c>
      <c r="G24" s="30" t="s">
        <v>37</v>
      </c>
      <c r="H24" s="26">
        <v>2</v>
      </c>
      <c r="I24" s="32">
        <v>50</v>
      </c>
      <c r="J24" s="38">
        <f t="shared" si="1"/>
        <v>100</v>
      </c>
      <c r="K24" s="40"/>
      <c r="M24" s="5"/>
    </row>
    <row r="25" spans="2:13" ht="18.75" customHeight="1" x14ac:dyDescent="0.2">
      <c r="B25" s="44"/>
      <c r="C25" s="44" t="s">
        <v>23</v>
      </c>
      <c r="D25" s="44"/>
      <c r="E25" s="44"/>
      <c r="F25" s="29" t="s">
        <v>19</v>
      </c>
      <c r="G25" s="30" t="s">
        <v>33</v>
      </c>
      <c r="H25" s="26">
        <v>5</v>
      </c>
      <c r="I25" s="32">
        <v>200</v>
      </c>
      <c r="J25" s="38">
        <f t="shared" si="1"/>
        <v>1000</v>
      </c>
      <c r="K25" s="40"/>
      <c r="M25" s="5" t="s">
        <v>28</v>
      </c>
    </row>
    <row r="26" spans="2:13" ht="18.75" customHeight="1" x14ac:dyDescent="0.2">
      <c r="B26" s="44"/>
      <c r="C26" s="44" t="s">
        <v>31</v>
      </c>
      <c r="D26" s="44"/>
      <c r="E26" s="44"/>
      <c r="F26" s="29" t="s">
        <v>4</v>
      </c>
      <c r="G26" s="30" t="s">
        <v>34</v>
      </c>
      <c r="H26" s="26">
        <v>4</v>
      </c>
      <c r="I26" s="32">
        <v>20</v>
      </c>
      <c r="J26" s="38">
        <f t="shared" si="1"/>
        <v>80</v>
      </c>
      <c r="K26" s="40"/>
      <c r="M26" s="5" t="s">
        <v>38</v>
      </c>
    </row>
    <row r="27" spans="2:13" ht="18.75" customHeight="1" thickBot="1" x14ac:dyDescent="0.25">
      <c r="B27" s="44"/>
      <c r="C27" s="44" t="s">
        <v>29</v>
      </c>
      <c r="D27" s="44"/>
      <c r="E27" s="44"/>
      <c r="F27" s="29" t="s">
        <v>5</v>
      </c>
      <c r="G27" s="30" t="s">
        <v>36</v>
      </c>
      <c r="H27" s="26">
        <v>4</v>
      </c>
      <c r="I27" s="32">
        <v>500</v>
      </c>
      <c r="J27" s="38">
        <f t="shared" si="1"/>
        <v>2000</v>
      </c>
      <c r="K27" s="40"/>
      <c r="M27" s="5" t="s">
        <v>41</v>
      </c>
    </row>
    <row r="28" spans="2:13" ht="27" customHeight="1" thickTop="1" x14ac:dyDescent="0.2">
      <c r="B28" s="34"/>
      <c r="C28" s="35"/>
      <c r="D28" s="34"/>
      <c r="E28" s="34"/>
      <c r="F28" s="34"/>
      <c r="G28" s="34"/>
      <c r="H28" s="34"/>
      <c r="I28" s="36" t="s">
        <v>0</v>
      </c>
      <c r="J28" s="37">
        <f>SUM(J13:J27)</f>
        <v>5944.5</v>
      </c>
      <c r="K28" s="34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27" xr:uid="{00000000-0002-0000-0000-000000000000}">
      <formula1>$F$4:$F$8</formula1>
    </dataValidation>
  </dataValidations>
  <pageMargins left="0.5" right="0.5" top="0.5" bottom="0.5" header="0.25" footer="0.2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BE8EF721CCA943883F63957FBC27E5" ma:contentTypeVersion="4" ma:contentTypeDescription="Create a new document." ma:contentTypeScope="" ma:versionID="1bb54a2ac59f90f6dd4620ea956a30e1">
  <xsd:schema xmlns:xsd="http://www.w3.org/2001/XMLSchema" xmlns:xs="http://www.w3.org/2001/XMLSchema" xmlns:p="http://schemas.microsoft.com/office/2006/metadata/properties" xmlns:ns3="b02f5295-1834-4e7b-8630-98d3d0441cca" targetNamespace="http://schemas.microsoft.com/office/2006/metadata/properties" ma:root="true" ma:fieldsID="b67b5134f247f1a85f5abd2add91d9be" ns3:_="">
    <xsd:import namespace="b02f5295-1834-4e7b-8630-98d3d0441c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f5295-1834-4e7b-8630-98d3d0441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A4220-38D1-4F55-A8CA-FA39B6152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f5295-1834-4e7b-8630-98d3d0441c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587EF3-8B79-408E-BAC8-B8B97A8040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209F3-726E-44F7-A092-613980893B9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02f5295-1834-4e7b-8630-98d3d0441cc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TravelBudget</vt:lpstr>
      <vt:lpstr>TravelBudget!Print_Area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Travel Budget Worksheet</dc:title>
  <dc:creator>Vertex42.com</dc:creator>
  <dc:description>(c) 2014 Vertex42 LLC. All Rights Reserved.</dc:description>
  <cp:lastModifiedBy>Jacob Jayme</cp:lastModifiedBy>
  <cp:lastPrinted>2021-10-14T19:06:54Z</cp:lastPrinted>
  <dcterms:created xsi:type="dcterms:W3CDTF">2013-07-16T19:32:53Z</dcterms:created>
  <dcterms:modified xsi:type="dcterms:W3CDTF">2021-10-14T19:08:54Z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1.0.1</vt:lpwstr>
  </property>
  <property fmtid="{D5CDD505-2E9C-101B-9397-08002B2CF9AE}" pid="5" name="ContentTypeId">
    <vt:lpwstr>0x010100A3BE8EF721CCA943883F63957FBC27E5</vt:lpwstr>
  </property>
</Properties>
</file>